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defaultThemeVersion="166925"/>
  <mc:AlternateContent xmlns:mc="http://schemas.openxmlformats.org/markup-compatibility/2006">
    <mc:Choice Requires="x15">
      <x15ac:absPath xmlns:x15ac="http://schemas.microsoft.com/office/spreadsheetml/2010/11/ac" url="O:\61440\RRF_Vyzva-I_bila-mista\08_Vyplneni-IO-ZSJ-a-AM\final\verze 1.2 k 22.7.2022\"/>
    </mc:Choice>
  </mc:AlternateContent>
  <xr:revisionPtr revIDLastSave="0" documentId="13_ncr:1_{42E234CE-BADB-4C95-AD2C-E399EFC83862}" xr6:coauthVersionLast="36" xr6:coauthVersionMax="36" xr10:uidLastSave="{00000000-0000-0000-0000-000000000000}"/>
  <workbookProtection workbookAlgorithmName="SHA-512" workbookHashValue="lR/heiPtyZQQFVNpXHHnzlVXSgoihWuM9SV2a5KtMFuPysiC3Ax2c6uRlTNKTbBfyUZBxMw1z3BdgDspA4kQLw==" workbookSaltValue="NBqLv/R30rVr5og7xC9i3w==" workbookSpinCount="100000" lockStructure="1"/>
  <bookViews>
    <workbookView xWindow="0" yWindow="0" windowWidth="28800" windowHeight="13425" xr2:uid="{B8BE26A8-A761-41A7-A1A6-56BBEE5ADDDC}"/>
  </bookViews>
  <sheets>
    <sheet name="k vyplneni" sheetId="3" r:id="rId1"/>
    <sheet name="automaticky vypocet" sheetId="4" r:id="rId2"/>
    <sheet name="vysvetlivky" sheetId="5" r:id="rId3"/>
    <sheet name="zdroj" sheetId="2" state="hidden" r:id="rId4"/>
  </sheets>
  <definedNames>
    <definedName name="_xlnm._FilterDatabase" localSheetId="0" hidden="1">'k vyplneni'!$H$5:$S$7340</definedName>
    <definedName name="_xlnm._FilterDatabase" localSheetId="3" hidden="1">zdroj!$A$1:$Y$152</definedName>
    <definedName name="katA">zdroj!$S$3:$S$5</definedName>
    <definedName name="katB">zdroj!$T$3:$T$6</definedName>
    <definedName name="katC">zdroj!$U$3:$U$4</definedName>
    <definedName name="kategorieAB">zdroj!$X$3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3" i="2" l="1"/>
  <c r="AB4" i="2"/>
  <c r="AB5" i="2"/>
  <c r="AB6" i="2"/>
  <c r="AB7" i="2"/>
  <c r="AB8" i="2"/>
  <c r="AB9" i="2"/>
  <c r="AB10" i="2"/>
  <c r="AB11" i="2"/>
  <c r="AB12" i="2"/>
  <c r="AB13" i="2"/>
  <c r="AB14" i="2"/>
  <c r="AB15" i="2"/>
  <c r="AB16" i="2"/>
  <c r="AB17" i="2"/>
  <c r="AB18" i="2"/>
  <c r="AB19" i="2"/>
  <c r="AB20" i="2"/>
  <c r="AB21" i="2"/>
  <c r="AB22" i="2"/>
  <c r="AB23" i="2"/>
  <c r="AB24" i="2"/>
  <c r="AB25" i="2"/>
  <c r="AB26" i="2"/>
  <c r="AB27" i="2"/>
  <c r="AB28" i="2"/>
  <c r="AB29" i="2"/>
  <c r="AB30" i="2"/>
  <c r="AB31" i="2"/>
  <c r="AB32" i="2"/>
  <c r="AB33" i="2"/>
  <c r="AB34" i="2"/>
  <c r="AB35" i="2"/>
  <c r="AB36" i="2"/>
  <c r="AB37" i="2"/>
  <c r="AB38" i="2"/>
  <c r="AB39" i="2"/>
  <c r="AB40" i="2"/>
  <c r="AB41" i="2"/>
  <c r="AB42" i="2"/>
  <c r="AB43" i="2"/>
  <c r="AB44" i="2"/>
  <c r="AB45" i="2"/>
  <c r="AB46" i="2"/>
  <c r="AB47" i="2"/>
  <c r="AB48" i="2"/>
  <c r="AB49" i="2"/>
  <c r="AB50" i="2"/>
  <c r="AB51" i="2"/>
  <c r="AB52" i="2"/>
  <c r="AB53" i="2"/>
  <c r="AB54" i="2"/>
  <c r="AB55" i="2"/>
  <c r="AB56" i="2"/>
  <c r="AB57" i="2"/>
  <c r="AB58" i="2"/>
  <c r="AB59" i="2"/>
  <c r="AB60" i="2"/>
  <c r="AB61" i="2"/>
  <c r="AB62" i="2"/>
  <c r="AB63" i="2"/>
  <c r="AB64" i="2"/>
  <c r="AB65" i="2"/>
  <c r="AB66" i="2"/>
  <c r="AB67" i="2"/>
  <c r="AB68" i="2"/>
  <c r="AB69" i="2"/>
  <c r="AB70" i="2"/>
  <c r="AB71" i="2"/>
  <c r="AB72" i="2"/>
  <c r="AB73" i="2"/>
  <c r="AB74" i="2"/>
  <c r="AB75" i="2"/>
  <c r="AB76" i="2"/>
  <c r="AB77" i="2"/>
  <c r="AB78" i="2"/>
  <c r="AB79" i="2"/>
  <c r="AB80" i="2"/>
  <c r="AB81" i="2"/>
  <c r="AB82" i="2"/>
  <c r="AB83" i="2"/>
  <c r="AB84" i="2"/>
  <c r="AB85" i="2"/>
  <c r="AB86" i="2"/>
  <c r="AB87" i="2"/>
  <c r="AB88" i="2"/>
  <c r="AB89" i="2"/>
  <c r="AB90" i="2"/>
  <c r="AB91" i="2"/>
  <c r="AB92" i="2"/>
  <c r="C96" i="3" s="1"/>
  <c r="AB93" i="2"/>
  <c r="AB94" i="2"/>
  <c r="AB95" i="2"/>
  <c r="AB96" i="2"/>
  <c r="C100" i="3" s="1"/>
  <c r="AB97" i="2"/>
  <c r="AB98" i="2"/>
  <c r="C102" i="3" s="1"/>
  <c r="AB99" i="2"/>
  <c r="C103" i="3" s="1"/>
  <c r="AB100" i="2"/>
  <c r="C104" i="3" s="1"/>
  <c r="AB101" i="2"/>
  <c r="C105" i="3" s="1"/>
  <c r="AB102" i="2"/>
  <c r="C106" i="3" s="1"/>
  <c r="AB2" i="2"/>
  <c r="C6" i="3" s="1"/>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7" i="3"/>
  <c r="C98" i="3"/>
  <c r="C99" i="3"/>
  <c r="C101" i="3"/>
  <c r="M3" i="2" l="1"/>
  <c r="O3" i="2" s="1"/>
  <c r="M4" i="2"/>
  <c r="O4" i="2" s="1"/>
  <c r="M5" i="2"/>
  <c r="O5" i="2" s="1"/>
  <c r="M6" i="2"/>
  <c r="N6" i="2" s="1"/>
  <c r="M7" i="2"/>
  <c r="O7" i="2" s="1"/>
  <c r="M8" i="2"/>
  <c r="O8" i="2" s="1"/>
  <c r="M9" i="2"/>
  <c r="O9" i="2" s="1"/>
  <c r="M10" i="2"/>
  <c r="N10" i="2" s="1"/>
  <c r="M11" i="2"/>
  <c r="O11" i="2" s="1"/>
  <c r="M12" i="2"/>
  <c r="O12" i="2" s="1"/>
  <c r="M13" i="2"/>
  <c r="O13" i="2" s="1"/>
  <c r="M14" i="2"/>
  <c r="N14" i="2" s="1"/>
  <c r="M15" i="2"/>
  <c r="O15" i="2" s="1"/>
  <c r="M16" i="2"/>
  <c r="O16" i="2" s="1"/>
  <c r="M17" i="2"/>
  <c r="O17" i="2" s="1"/>
  <c r="M18" i="2"/>
  <c r="N18" i="2" s="1"/>
  <c r="M19" i="2"/>
  <c r="O19" i="2" s="1"/>
  <c r="M20" i="2"/>
  <c r="O20" i="2" s="1"/>
  <c r="M21" i="2"/>
  <c r="O21" i="2" s="1"/>
  <c r="M22" i="2"/>
  <c r="N22" i="2" s="1"/>
  <c r="M23" i="2"/>
  <c r="O23" i="2" s="1"/>
  <c r="M24" i="2"/>
  <c r="O24" i="2" s="1"/>
  <c r="M25" i="2"/>
  <c r="O25" i="2" s="1"/>
  <c r="M26" i="2"/>
  <c r="N26" i="2" s="1"/>
  <c r="M27" i="2"/>
  <c r="O27" i="2" s="1"/>
  <c r="M28" i="2"/>
  <c r="O28" i="2" s="1"/>
  <c r="M29" i="2"/>
  <c r="O29" i="2" s="1"/>
  <c r="M30" i="2"/>
  <c r="N30" i="2" s="1"/>
  <c r="M31" i="2"/>
  <c r="O31" i="2" s="1"/>
  <c r="M32" i="2"/>
  <c r="O32" i="2" s="1"/>
  <c r="M33" i="2"/>
  <c r="O33" i="2" s="1"/>
  <c r="M34" i="2"/>
  <c r="N34" i="2" s="1"/>
  <c r="M35" i="2"/>
  <c r="O35" i="2" s="1"/>
  <c r="M36" i="2"/>
  <c r="O36" i="2" s="1"/>
  <c r="M37" i="2"/>
  <c r="O37" i="2" s="1"/>
  <c r="M38" i="2"/>
  <c r="N38" i="2" s="1"/>
  <c r="M39" i="2"/>
  <c r="O39" i="2" s="1"/>
  <c r="M40" i="2"/>
  <c r="O40" i="2" s="1"/>
  <c r="M41" i="2"/>
  <c r="O41" i="2" s="1"/>
  <c r="M42" i="2"/>
  <c r="N42" i="2" s="1"/>
  <c r="M43" i="2"/>
  <c r="O43" i="2" s="1"/>
  <c r="M44" i="2"/>
  <c r="O44" i="2" s="1"/>
  <c r="M45" i="2"/>
  <c r="O45" i="2" s="1"/>
  <c r="M46" i="2"/>
  <c r="N46" i="2" s="1"/>
  <c r="M47" i="2"/>
  <c r="O47" i="2" s="1"/>
  <c r="M48" i="2"/>
  <c r="O48" i="2" s="1"/>
  <c r="M49" i="2"/>
  <c r="O49" i="2" s="1"/>
  <c r="M50" i="2"/>
  <c r="N50" i="2" s="1"/>
  <c r="M51" i="2"/>
  <c r="O51" i="2" s="1"/>
  <c r="M52" i="2"/>
  <c r="O52" i="2" s="1"/>
  <c r="M53" i="2"/>
  <c r="O53" i="2" s="1"/>
  <c r="M54" i="2"/>
  <c r="N54" i="2" s="1"/>
  <c r="M55" i="2"/>
  <c r="O55" i="2" s="1"/>
  <c r="M56" i="2"/>
  <c r="O56" i="2" s="1"/>
  <c r="M57" i="2"/>
  <c r="O57" i="2" s="1"/>
  <c r="M58" i="2"/>
  <c r="N58" i="2" s="1"/>
  <c r="M59" i="2"/>
  <c r="O59" i="2" s="1"/>
  <c r="M60" i="2"/>
  <c r="O60" i="2" s="1"/>
  <c r="M61" i="2"/>
  <c r="O61" i="2" s="1"/>
  <c r="M62" i="2"/>
  <c r="N62" i="2" s="1"/>
  <c r="M63" i="2"/>
  <c r="O63" i="2" s="1"/>
  <c r="M64" i="2"/>
  <c r="O64" i="2" s="1"/>
  <c r="M65" i="2"/>
  <c r="O65" i="2" s="1"/>
  <c r="M66" i="2"/>
  <c r="N66" i="2" s="1"/>
  <c r="M67" i="2"/>
  <c r="O67" i="2" s="1"/>
  <c r="M68" i="2"/>
  <c r="O68" i="2" s="1"/>
  <c r="M69" i="2"/>
  <c r="O69" i="2" s="1"/>
  <c r="M70" i="2"/>
  <c r="N70" i="2" s="1"/>
  <c r="M71" i="2"/>
  <c r="O71" i="2" s="1"/>
  <c r="M72" i="2"/>
  <c r="O72" i="2" s="1"/>
  <c r="M73" i="2"/>
  <c r="O73" i="2" s="1"/>
  <c r="M74" i="2"/>
  <c r="N74" i="2" s="1"/>
  <c r="M75" i="2"/>
  <c r="O75" i="2" s="1"/>
  <c r="M76" i="2"/>
  <c r="O76" i="2" s="1"/>
  <c r="M77" i="2"/>
  <c r="O77" i="2" s="1"/>
  <c r="M78" i="2"/>
  <c r="N78" i="2" s="1"/>
  <c r="M79" i="2"/>
  <c r="O79" i="2" s="1"/>
  <c r="M80" i="2"/>
  <c r="O80" i="2" s="1"/>
  <c r="M81" i="2"/>
  <c r="O81" i="2" s="1"/>
  <c r="M82" i="2"/>
  <c r="N82" i="2" s="1"/>
  <c r="M83" i="2"/>
  <c r="O83" i="2" s="1"/>
  <c r="M84" i="2"/>
  <c r="O84" i="2" s="1"/>
  <c r="M85" i="2"/>
  <c r="O85" i="2" s="1"/>
  <c r="M86" i="2"/>
  <c r="N86" i="2" s="1"/>
  <c r="M87" i="2"/>
  <c r="O87" i="2" s="1"/>
  <c r="M88" i="2"/>
  <c r="O88" i="2" s="1"/>
  <c r="M89" i="2"/>
  <c r="O89" i="2" s="1"/>
  <c r="M90" i="2"/>
  <c r="N90" i="2" s="1"/>
  <c r="M91" i="2"/>
  <c r="O91" i="2" s="1"/>
  <c r="M92" i="2"/>
  <c r="O92" i="2" s="1"/>
  <c r="M93" i="2"/>
  <c r="O93" i="2" s="1"/>
  <c r="M94" i="2"/>
  <c r="N94" i="2" s="1"/>
  <c r="M95" i="2"/>
  <c r="O95" i="2" s="1"/>
  <c r="M96" i="2"/>
  <c r="O96" i="2" s="1"/>
  <c r="M97" i="2"/>
  <c r="O97" i="2" s="1"/>
  <c r="M98" i="2"/>
  <c r="N98" i="2" s="1"/>
  <c r="M99" i="2"/>
  <c r="O99" i="2" s="1"/>
  <c r="M100" i="2"/>
  <c r="O100" i="2" s="1"/>
  <c r="M101" i="2"/>
  <c r="O101" i="2" s="1"/>
  <c r="M102" i="2"/>
  <c r="N102" i="2" s="1"/>
  <c r="M2" i="2"/>
  <c r="O2" i="2" s="1"/>
  <c r="D12" i="3"/>
  <c r="D14" i="3"/>
  <c r="D16" i="3"/>
  <c r="D28" i="3"/>
  <c r="D34" i="3"/>
  <c r="D38" i="3"/>
  <c r="D48" i="3"/>
  <c r="D49" i="3"/>
  <c r="D52" i="3"/>
  <c r="D69" i="3"/>
  <c r="D88" i="3"/>
  <c r="D92" i="3"/>
  <c r="D98" i="3"/>
  <c r="D101" i="3"/>
  <c r="N101" i="2" l="1"/>
  <c r="N97" i="2"/>
  <c r="N93" i="2"/>
  <c r="N89" i="2"/>
  <c r="N85" i="2"/>
  <c r="N81" i="2"/>
  <c r="N77" i="2"/>
  <c r="N73" i="2"/>
  <c r="N69" i="2"/>
  <c r="N65" i="2"/>
  <c r="N61" i="2"/>
  <c r="N57" i="2"/>
  <c r="N53" i="2"/>
  <c r="N49" i="2"/>
  <c r="N45" i="2"/>
  <c r="N41" i="2"/>
  <c r="N37" i="2"/>
  <c r="N33" i="2"/>
  <c r="N29" i="2"/>
  <c r="N25" i="2"/>
  <c r="N21" i="2"/>
  <c r="N17" i="2"/>
  <c r="N13" i="2"/>
  <c r="N9" i="2"/>
  <c r="N5" i="2"/>
  <c r="O102" i="2"/>
  <c r="O98" i="2"/>
  <c r="O94" i="2"/>
  <c r="O90" i="2"/>
  <c r="O86" i="2"/>
  <c r="O82" i="2"/>
  <c r="O78" i="2"/>
  <c r="O74" i="2"/>
  <c r="O70" i="2"/>
  <c r="O66" i="2"/>
  <c r="O62" i="2"/>
  <c r="O58" i="2"/>
  <c r="O54" i="2"/>
  <c r="O50" i="2"/>
  <c r="O46" i="2"/>
  <c r="O42" i="2"/>
  <c r="O38" i="2"/>
  <c r="O34" i="2"/>
  <c r="O30" i="2"/>
  <c r="O26" i="2"/>
  <c r="O22" i="2"/>
  <c r="O18" i="2"/>
  <c r="O14" i="2"/>
  <c r="O10" i="2"/>
  <c r="O6" i="2"/>
  <c r="N100" i="2"/>
  <c r="N96" i="2"/>
  <c r="N92" i="2"/>
  <c r="N88" i="2"/>
  <c r="N84" i="2"/>
  <c r="N80" i="2"/>
  <c r="N76" i="2"/>
  <c r="N72" i="2"/>
  <c r="N68" i="2"/>
  <c r="N64" i="2"/>
  <c r="N60" i="2"/>
  <c r="N56" i="2"/>
  <c r="N52" i="2"/>
  <c r="N48" i="2"/>
  <c r="N44" i="2"/>
  <c r="N40" i="2"/>
  <c r="N36" i="2"/>
  <c r="N32" i="2"/>
  <c r="N28" i="2"/>
  <c r="N24" i="2"/>
  <c r="N20" i="2"/>
  <c r="N16" i="2"/>
  <c r="N12" i="2"/>
  <c r="N8" i="2"/>
  <c r="N4" i="2"/>
  <c r="N2" i="2"/>
  <c r="N99" i="2"/>
  <c r="N95" i="2"/>
  <c r="N91" i="2"/>
  <c r="N87" i="2"/>
  <c r="N83" i="2"/>
  <c r="N79" i="2"/>
  <c r="N75" i="2"/>
  <c r="N71" i="2"/>
  <c r="N67" i="2"/>
  <c r="N63" i="2"/>
  <c r="N59" i="2"/>
  <c r="N55" i="2"/>
  <c r="N51" i="2"/>
  <c r="N47" i="2"/>
  <c r="N43" i="2"/>
  <c r="N39" i="2"/>
  <c r="N35" i="2"/>
  <c r="N31" i="2"/>
  <c r="N27" i="2"/>
  <c r="N23" i="2"/>
  <c r="N19" i="2"/>
  <c r="N15" i="2"/>
  <c r="N11" i="2"/>
  <c r="N7" i="2"/>
  <c r="N3" i="2"/>
  <c r="P15" i="3"/>
  <c r="P16" i="3"/>
  <c r="P17" i="3"/>
  <c r="P18" i="3"/>
  <c r="P19" i="3"/>
  <c r="P20" i="3"/>
  <c r="P21" i="3"/>
  <c r="P22" i="3"/>
  <c r="P23" i="3"/>
  <c r="P24" i="3"/>
  <c r="P25" i="3"/>
  <c r="P26" i="3"/>
  <c r="F3" i="2"/>
  <c r="F4"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M2517" i="3" s="1"/>
  <c r="N2517" i="3" s="1"/>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M6423" i="3" s="1"/>
  <c r="N6423" i="3" s="1"/>
  <c r="F92" i="2"/>
  <c r="M6619" i="3" s="1"/>
  <c r="N6619" i="3" s="1"/>
  <c r="F93" i="2"/>
  <c r="M6654" i="3" s="1"/>
  <c r="N6654" i="3" s="1"/>
  <c r="F94" i="2"/>
  <c r="M6667" i="3" s="1"/>
  <c r="N6667" i="3" s="1"/>
  <c r="F95" i="2"/>
  <c r="M6806" i="3" s="1"/>
  <c r="N6806" i="3" s="1"/>
  <c r="F96" i="2"/>
  <c r="M6811" i="3" s="1"/>
  <c r="N6811" i="3" s="1"/>
  <c r="F97" i="2"/>
  <c r="M6859" i="3" s="1"/>
  <c r="N6859" i="3" s="1"/>
  <c r="F98" i="2"/>
  <c r="M6939" i="3" s="1"/>
  <c r="N6939" i="3" s="1"/>
  <c r="F99" i="2"/>
  <c r="M7043" i="3" s="1"/>
  <c r="N7043" i="3" s="1"/>
  <c r="F100" i="2"/>
  <c r="M7123" i="3" s="1"/>
  <c r="N7123" i="3" s="1"/>
  <c r="F101" i="2"/>
  <c r="M7171" i="3" s="1"/>
  <c r="N7171" i="3" s="1"/>
  <c r="F102" i="2"/>
  <c r="M7227" i="3" s="1"/>
  <c r="N7227" i="3" s="1"/>
  <c r="F2" i="2"/>
  <c r="M6365" i="3" l="1"/>
  <c r="N6365" i="3" s="1"/>
  <c r="M6368" i="3"/>
  <c r="N6368" i="3" s="1"/>
  <c r="M6363" i="3"/>
  <c r="N6363" i="3" s="1"/>
  <c r="M6366" i="3"/>
  <c r="N6366" i="3" s="1"/>
  <c r="M6364" i="3"/>
  <c r="N6364" i="3" s="1"/>
  <c r="M6369" i="3"/>
  <c r="N6369" i="3" s="1"/>
  <c r="M6367" i="3"/>
  <c r="N6367" i="3" s="1"/>
  <c r="M5949" i="3"/>
  <c r="N5949" i="3" s="1"/>
  <c r="M5952" i="3"/>
  <c r="N5952" i="3" s="1"/>
  <c r="M5957" i="3"/>
  <c r="N5957" i="3" s="1"/>
  <c r="M5960" i="3"/>
  <c r="N5960" i="3" s="1"/>
  <c r="M5965" i="3"/>
  <c r="N5965" i="3" s="1"/>
  <c r="M5968" i="3"/>
  <c r="N5968" i="3" s="1"/>
  <c r="M5973" i="3"/>
  <c r="N5973" i="3" s="1"/>
  <c r="M5976" i="3"/>
  <c r="N5976" i="3" s="1"/>
  <c r="M5981" i="3"/>
  <c r="N5981" i="3" s="1"/>
  <c r="M5984" i="3"/>
  <c r="N5984" i="3" s="1"/>
  <c r="M5989" i="3"/>
  <c r="N5989" i="3" s="1"/>
  <c r="M5992" i="3"/>
  <c r="N5992" i="3" s="1"/>
  <c r="M5997" i="3"/>
  <c r="N5997" i="3" s="1"/>
  <c r="M6000" i="3"/>
  <c r="N6000" i="3" s="1"/>
  <c r="M6005" i="3"/>
  <c r="N6005" i="3" s="1"/>
  <c r="M6008" i="3"/>
  <c r="N6008" i="3" s="1"/>
  <c r="M6013" i="3"/>
  <c r="N6013" i="3" s="1"/>
  <c r="M6016" i="3"/>
  <c r="N6016" i="3" s="1"/>
  <c r="M6021" i="3"/>
  <c r="N6021" i="3" s="1"/>
  <c r="M6024" i="3"/>
  <c r="N6024" i="3" s="1"/>
  <c r="M6029" i="3"/>
  <c r="N6029" i="3" s="1"/>
  <c r="M6032" i="3"/>
  <c r="N6032" i="3" s="1"/>
  <c r="M6037" i="3"/>
  <c r="N6037" i="3" s="1"/>
  <c r="M6040" i="3"/>
  <c r="N6040" i="3" s="1"/>
  <c r="M6045" i="3"/>
  <c r="N6045" i="3" s="1"/>
  <c r="M6048" i="3"/>
  <c r="N6048" i="3" s="1"/>
  <c r="M6053" i="3"/>
  <c r="N6053" i="3" s="1"/>
  <c r="M6056" i="3"/>
  <c r="N6056" i="3" s="1"/>
  <c r="M6061" i="3"/>
  <c r="N6061" i="3" s="1"/>
  <c r="M6064" i="3"/>
  <c r="N6064" i="3" s="1"/>
  <c r="M6069" i="3"/>
  <c r="N6069" i="3" s="1"/>
  <c r="M6072" i="3"/>
  <c r="N6072" i="3" s="1"/>
  <c r="M6077" i="3"/>
  <c r="N6077" i="3" s="1"/>
  <c r="M6080" i="3"/>
  <c r="N6080" i="3" s="1"/>
  <c r="M6085" i="3"/>
  <c r="N6085" i="3" s="1"/>
  <c r="M6088" i="3"/>
  <c r="N6088" i="3" s="1"/>
  <c r="M5947" i="3"/>
  <c r="N5947" i="3" s="1"/>
  <c r="M5950" i="3"/>
  <c r="N5950" i="3" s="1"/>
  <c r="M5955" i="3"/>
  <c r="N5955" i="3" s="1"/>
  <c r="M5958" i="3"/>
  <c r="N5958" i="3" s="1"/>
  <c r="M5963" i="3"/>
  <c r="N5963" i="3" s="1"/>
  <c r="M5966" i="3"/>
  <c r="N5966" i="3" s="1"/>
  <c r="M5971" i="3"/>
  <c r="N5971" i="3" s="1"/>
  <c r="M5974" i="3"/>
  <c r="N5974" i="3" s="1"/>
  <c r="M5979" i="3"/>
  <c r="N5979" i="3" s="1"/>
  <c r="M5982" i="3"/>
  <c r="N5982" i="3" s="1"/>
  <c r="M5987" i="3"/>
  <c r="N5987" i="3" s="1"/>
  <c r="M5990" i="3"/>
  <c r="N5990" i="3" s="1"/>
  <c r="M5995" i="3"/>
  <c r="N5995" i="3" s="1"/>
  <c r="M5998" i="3"/>
  <c r="N5998" i="3" s="1"/>
  <c r="M6003" i="3"/>
  <c r="N6003" i="3" s="1"/>
  <c r="M6006" i="3"/>
  <c r="N6006" i="3" s="1"/>
  <c r="M6011" i="3"/>
  <c r="N6011" i="3" s="1"/>
  <c r="M6014" i="3"/>
  <c r="N6014" i="3" s="1"/>
  <c r="M6019" i="3"/>
  <c r="N6019" i="3" s="1"/>
  <c r="M6022" i="3"/>
  <c r="N6022" i="3" s="1"/>
  <c r="M6027" i="3"/>
  <c r="N6027" i="3" s="1"/>
  <c r="M6030" i="3"/>
  <c r="N6030" i="3" s="1"/>
  <c r="M6035" i="3"/>
  <c r="N6035" i="3" s="1"/>
  <c r="M6038" i="3"/>
  <c r="N6038" i="3" s="1"/>
  <c r="M6043" i="3"/>
  <c r="N6043" i="3" s="1"/>
  <c r="M6046" i="3"/>
  <c r="N6046" i="3" s="1"/>
  <c r="M6051" i="3"/>
  <c r="N6051" i="3" s="1"/>
  <c r="M6054" i="3"/>
  <c r="N6054" i="3" s="1"/>
  <c r="M6059" i="3"/>
  <c r="N6059" i="3" s="1"/>
  <c r="M6062" i="3"/>
  <c r="N6062" i="3" s="1"/>
  <c r="M6067" i="3"/>
  <c r="N6067" i="3" s="1"/>
  <c r="M6070" i="3"/>
  <c r="N6070" i="3" s="1"/>
  <c r="M6075" i="3"/>
  <c r="N6075" i="3" s="1"/>
  <c r="M6078" i="3"/>
  <c r="N6078" i="3" s="1"/>
  <c r="M6083" i="3"/>
  <c r="N6083" i="3" s="1"/>
  <c r="M6086" i="3"/>
  <c r="N6086" i="3" s="1"/>
  <c r="M5945" i="3"/>
  <c r="N5945" i="3" s="1"/>
  <c r="M5948" i="3"/>
  <c r="N5948" i="3" s="1"/>
  <c r="M5953" i="3"/>
  <c r="N5953" i="3" s="1"/>
  <c r="M5956" i="3"/>
  <c r="N5956" i="3" s="1"/>
  <c r="M5961" i="3"/>
  <c r="N5961" i="3" s="1"/>
  <c r="M5964" i="3"/>
  <c r="N5964" i="3" s="1"/>
  <c r="M5969" i="3"/>
  <c r="N5969" i="3" s="1"/>
  <c r="M5972" i="3"/>
  <c r="N5972" i="3" s="1"/>
  <c r="M5977" i="3"/>
  <c r="N5977" i="3" s="1"/>
  <c r="M5980" i="3"/>
  <c r="N5980" i="3" s="1"/>
  <c r="M5985" i="3"/>
  <c r="N5985" i="3" s="1"/>
  <c r="M5988" i="3"/>
  <c r="N5988" i="3" s="1"/>
  <c r="M5993" i="3"/>
  <c r="N5993" i="3" s="1"/>
  <c r="M5996" i="3"/>
  <c r="N5996" i="3" s="1"/>
  <c r="M6001" i="3"/>
  <c r="N6001" i="3" s="1"/>
  <c r="M6004" i="3"/>
  <c r="N6004" i="3" s="1"/>
  <c r="M6009" i="3"/>
  <c r="N6009" i="3" s="1"/>
  <c r="M6012" i="3"/>
  <c r="N6012" i="3" s="1"/>
  <c r="M6017" i="3"/>
  <c r="N6017" i="3" s="1"/>
  <c r="M6020" i="3"/>
  <c r="N6020" i="3" s="1"/>
  <c r="M6025" i="3"/>
  <c r="N6025" i="3" s="1"/>
  <c r="M6028" i="3"/>
  <c r="N6028" i="3" s="1"/>
  <c r="M6033" i="3"/>
  <c r="N6033" i="3" s="1"/>
  <c r="M6036" i="3"/>
  <c r="N6036" i="3" s="1"/>
  <c r="M6041" i="3"/>
  <c r="N6041" i="3" s="1"/>
  <c r="M6044" i="3"/>
  <c r="N6044" i="3" s="1"/>
  <c r="M6049" i="3"/>
  <c r="N6049" i="3" s="1"/>
  <c r="M6052" i="3"/>
  <c r="N6052" i="3" s="1"/>
  <c r="M6057" i="3"/>
  <c r="N6057" i="3" s="1"/>
  <c r="M6060" i="3"/>
  <c r="N6060" i="3" s="1"/>
  <c r="M6065" i="3"/>
  <c r="N6065" i="3" s="1"/>
  <c r="M6068" i="3"/>
  <c r="N6068" i="3" s="1"/>
  <c r="M6073" i="3"/>
  <c r="N6073" i="3" s="1"/>
  <c r="M6076" i="3"/>
  <c r="N6076" i="3" s="1"/>
  <c r="M6081" i="3"/>
  <c r="N6081" i="3" s="1"/>
  <c r="M6084" i="3"/>
  <c r="N6084" i="3" s="1"/>
  <c r="M6089" i="3"/>
  <c r="N6089" i="3" s="1"/>
  <c r="M5946" i="3"/>
  <c r="N5946" i="3" s="1"/>
  <c r="M5951" i="3"/>
  <c r="N5951" i="3" s="1"/>
  <c r="M5954" i="3"/>
  <c r="N5954" i="3" s="1"/>
  <c r="M5959" i="3"/>
  <c r="N5959" i="3" s="1"/>
  <c r="M5962" i="3"/>
  <c r="N5962" i="3" s="1"/>
  <c r="M5967" i="3"/>
  <c r="N5967" i="3" s="1"/>
  <c r="M5970" i="3"/>
  <c r="N5970" i="3" s="1"/>
  <c r="M5975" i="3"/>
  <c r="N5975" i="3" s="1"/>
  <c r="M5978" i="3"/>
  <c r="N5978" i="3" s="1"/>
  <c r="M5983" i="3"/>
  <c r="N5983" i="3" s="1"/>
  <c r="M5986" i="3"/>
  <c r="N5986" i="3" s="1"/>
  <c r="M5991" i="3"/>
  <c r="N5991" i="3" s="1"/>
  <c r="M5994" i="3"/>
  <c r="N5994" i="3" s="1"/>
  <c r="M5999" i="3"/>
  <c r="N5999" i="3" s="1"/>
  <c r="M6002" i="3"/>
  <c r="N6002" i="3" s="1"/>
  <c r="M6007" i="3"/>
  <c r="N6007" i="3" s="1"/>
  <c r="M6010" i="3"/>
  <c r="N6010" i="3" s="1"/>
  <c r="M6015" i="3"/>
  <c r="N6015" i="3" s="1"/>
  <c r="M6018" i="3"/>
  <c r="N6018" i="3" s="1"/>
  <c r="M6023" i="3"/>
  <c r="N6023" i="3" s="1"/>
  <c r="M6026" i="3"/>
  <c r="N6026" i="3" s="1"/>
  <c r="M6031" i="3"/>
  <c r="N6031" i="3" s="1"/>
  <c r="M6034" i="3"/>
  <c r="N6034" i="3" s="1"/>
  <c r="M6039" i="3"/>
  <c r="N6039" i="3" s="1"/>
  <c r="M6042" i="3"/>
  <c r="N6042" i="3" s="1"/>
  <c r="M6047" i="3"/>
  <c r="N6047" i="3" s="1"/>
  <c r="M6050" i="3"/>
  <c r="N6050" i="3" s="1"/>
  <c r="M6055" i="3"/>
  <c r="N6055" i="3" s="1"/>
  <c r="M6058" i="3"/>
  <c r="N6058" i="3" s="1"/>
  <c r="M6063" i="3"/>
  <c r="N6063" i="3" s="1"/>
  <c r="M6066" i="3"/>
  <c r="N6066" i="3" s="1"/>
  <c r="M6071" i="3"/>
  <c r="N6071" i="3" s="1"/>
  <c r="M6074" i="3"/>
  <c r="N6074" i="3" s="1"/>
  <c r="M6079" i="3"/>
  <c r="N6079" i="3" s="1"/>
  <c r="M6082" i="3"/>
  <c r="N6082" i="3" s="1"/>
  <c r="M6087" i="3"/>
  <c r="N6087" i="3" s="1"/>
  <c r="M6090" i="3"/>
  <c r="N6090" i="3" s="1"/>
  <c r="M5561" i="3"/>
  <c r="N5561" i="3" s="1"/>
  <c r="M5564" i="3"/>
  <c r="N5564" i="3" s="1"/>
  <c r="M5568" i="3"/>
  <c r="N5568" i="3" s="1"/>
  <c r="M5574" i="3"/>
  <c r="N5574" i="3" s="1"/>
  <c r="M5577" i="3"/>
  <c r="N5577" i="3" s="1"/>
  <c r="M5580" i="3"/>
  <c r="N5580" i="3" s="1"/>
  <c r="M5584" i="3"/>
  <c r="N5584" i="3" s="1"/>
  <c r="M5590" i="3"/>
  <c r="N5590" i="3" s="1"/>
  <c r="M5593" i="3"/>
  <c r="N5593" i="3" s="1"/>
  <c r="M5596" i="3"/>
  <c r="N5596" i="3" s="1"/>
  <c r="M5600" i="3"/>
  <c r="N5600" i="3" s="1"/>
  <c r="M5562" i="3"/>
  <c r="N5562" i="3" s="1"/>
  <c r="M5565" i="3"/>
  <c r="N5565" i="3" s="1"/>
  <c r="M5571" i="3"/>
  <c r="N5571" i="3" s="1"/>
  <c r="M5575" i="3"/>
  <c r="N5575" i="3" s="1"/>
  <c r="M5578" i="3"/>
  <c r="N5578" i="3" s="1"/>
  <c r="M5581" i="3"/>
  <c r="N5581" i="3" s="1"/>
  <c r="M5587" i="3"/>
  <c r="N5587" i="3" s="1"/>
  <c r="M5591" i="3"/>
  <c r="N5591" i="3" s="1"/>
  <c r="M5594" i="3"/>
  <c r="N5594" i="3" s="1"/>
  <c r="M5597" i="3"/>
  <c r="N5597" i="3" s="1"/>
  <c r="M5566" i="3"/>
  <c r="N5566" i="3" s="1"/>
  <c r="M5569" i="3"/>
  <c r="N5569" i="3" s="1"/>
  <c r="M5572" i="3"/>
  <c r="N5572" i="3" s="1"/>
  <c r="M5576" i="3"/>
  <c r="N5576" i="3" s="1"/>
  <c r="M5582" i="3"/>
  <c r="N5582" i="3" s="1"/>
  <c r="M5585" i="3"/>
  <c r="N5585" i="3" s="1"/>
  <c r="M5588" i="3"/>
  <c r="N5588" i="3" s="1"/>
  <c r="M5592" i="3"/>
  <c r="N5592" i="3" s="1"/>
  <c r="M5598" i="3"/>
  <c r="N5598" i="3" s="1"/>
  <c r="M5601" i="3"/>
  <c r="N5601" i="3" s="1"/>
  <c r="M5563" i="3"/>
  <c r="N5563" i="3" s="1"/>
  <c r="M5567" i="3"/>
  <c r="N5567" i="3" s="1"/>
  <c r="M5570" i="3"/>
  <c r="N5570" i="3" s="1"/>
  <c r="M5573" i="3"/>
  <c r="N5573" i="3" s="1"/>
  <c r="M5579" i="3"/>
  <c r="N5579" i="3" s="1"/>
  <c r="M5583" i="3"/>
  <c r="N5583" i="3" s="1"/>
  <c r="M5586" i="3"/>
  <c r="N5586" i="3" s="1"/>
  <c r="M5589" i="3"/>
  <c r="N5589" i="3" s="1"/>
  <c r="M5595" i="3"/>
  <c r="N5595" i="3" s="1"/>
  <c r="M5599" i="3"/>
  <c r="N5599" i="3" s="1"/>
  <c r="M5387" i="3"/>
  <c r="N5387" i="3" s="1"/>
  <c r="M5391" i="3"/>
  <c r="N5391" i="3" s="1"/>
  <c r="M5394" i="3"/>
  <c r="N5394" i="3" s="1"/>
  <c r="M5397" i="3"/>
  <c r="N5397" i="3" s="1"/>
  <c r="M5403" i="3"/>
  <c r="N5403" i="3" s="1"/>
  <c r="M5407" i="3"/>
  <c r="N5407" i="3" s="1"/>
  <c r="M5410" i="3"/>
  <c r="N5410" i="3" s="1"/>
  <c r="M5413" i="3"/>
  <c r="N5413" i="3" s="1"/>
  <c r="M5419" i="3"/>
  <c r="N5419" i="3" s="1"/>
  <c r="M5423" i="3"/>
  <c r="N5423" i="3" s="1"/>
  <c r="M5426" i="3"/>
  <c r="N5426" i="3" s="1"/>
  <c r="M5429" i="3"/>
  <c r="N5429" i="3" s="1"/>
  <c r="M5435" i="3"/>
  <c r="N5435" i="3" s="1"/>
  <c r="M5439" i="3"/>
  <c r="N5439" i="3" s="1"/>
  <c r="M5442" i="3"/>
  <c r="N5442" i="3" s="1"/>
  <c r="M5445" i="3"/>
  <c r="N5445" i="3" s="1"/>
  <c r="M5451" i="3"/>
  <c r="N5451" i="3" s="1"/>
  <c r="M5455" i="3"/>
  <c r="N5455" i="3" s="1"/>
  <c r="M5388" i="3"/>
  <c r="N5388" i="3" s="1"/>
  <c r="M5392" i="3"/>
  <c r="N5392" i="3" s="1"/>
  <c r="M5398" i="3"/>
  <c r="N5398" i="3" s="1"/>
  <c r="M5401" i="3"/>
  <c r="N5401" i="3" s="1"/>
  <c r="M5404" i="3"/>
  <c r="N5404" i="3" s="1"/>
  <c r="M5408" i="3"/>
  <c r="N5408" i="3" s="1"/>
  <c r="M5414" i="3"/>
  <c r="N5414" i="3" s="1"/>
  <c r="M5417" i="3"/>
  <c r="N5417" i="3" s="1"/>
  <c r="M5420" i="3"/>
  <c r="N5420" i="3" s="1"/>
  <c r="M5424" i="3"/>
  <c r="N5424" i="3" s="1"/>
  <c r="M5430" i="3"/>
  <c r="N5430" i="3" s="1"/>
  <c r="M5433" i="3"/>
  <c r="N5433" i="3" s="1"/>
  <c r="M5436" i="3"/>
  <c r="N5436" i="3" s="1"/>
  <c r="M5440" i="3"/>
  <c r="N5440" i="3" s="1"/>
  <c r="M5446" i="3"/>
  <c r="N5446" i="3" s="1"/>
  <c r="M5449" i="3"/>
  <c r="N5449" i="3" s="1"/>
  <c r="M5452" i="3"/>
  <c r="N5452" i="3" s="1"/>
  <c r="M5389" i="3"/>
  <c r="N5389" i="3" s="1"/>
  <c r="M5395" i="3"/>
  <c r="N5395" i="3" s="1"/>
  <c r="M5399" i="3"/>
  <c r="N5399" i="3" s="1"/>
  <c r="M5402" i="3"/>
  <c r="N5402" i="3" s="1"/>
  <c r="M5405" i="3"/>
  <c r="N5405" i="3" s="1"/>
  <c r="M5411" i="3"/>
  <c r="N5411" i="3" s="1"/>
  <c r="M5415" i="3"/>
  <c r="N5415" i="3" s="1"/>
  <c r="M5418" i="3"/>
  <c r="N5418" i="3" s="1"/>
  <c r="M5421" i="3"/>
  <c r="N5421" i="3" s="1"/>
  <c r="M5427" i="3"/>
  <c r="N5427" i="3" s="1"/>
  <c r="M5431" i="3"/>
  <c r="N5431" i="3" s="1"/>
  <c r="M5434" i="3"/>
  <c r="N5434" i="3" s="1"/>
  <c r="M5437" i="3"/>
  <c r="N5437" i="3" s="1"/>
  <c r="M5443" i="3"/>
  <c r="N5443" i="3" s="1"/>
  <c r="M5447" i="3"/>
  <c r="N5447" i="3" s="1"/>
  <c r="M5450" i="3"/>
  <c r="N5450" i="3" s="1"/>
  <c r="M5453" i="3"/>
  <c r="N5453" i="3" s="1"/>
  <c r="M5390" i="3"/>
  <c r="N5390" i="3" s="1"/>
  <c r="M5393" i="3"/>
  <c r="N5393" i="3" s="1"/>
  <c r="M5396" i="3"/>
  <c r="N5396" i="3" s="1"/>
  <c r="M5400" i="3"/>
  <c r="N5400" i="3" s="1"/>
  <c r="M5406" i="3"/>
  <c r="N5406" i="3" s="1"/>
  <c r="M5409" i="3"/>
  <c r="N5409" i="3" s="1"/>
  <c r="M5412" i="3"/>
  <c r="N5412" i="3" s="1"/>
  <c r="M5425" i="3"/>
  <c r="N5425" i="3" s="1"/>
  <c r="M5438" i="3"/>
  <c r="N5438" i="3" s="1"/>
  <c r="M5416" i="3"/>
  <c r="N5416" i="3" s="1"/>
  <c r="M5428" i="3"/>
  <c r="N5428" i="3" s="1"/>
  <c r="M5441" i="3"/>
  <c r="N5441" i="3" s="1"/>
  <c r="M5454" i="3"/>
  <c r="N5454" i="3" s="1"/>
  <c r="M5432" i="3"/>
  <c r="N5432" i="3" s="1"/>
  <c r="M5444" i="3"/>
  <c r="N5444" i="3" s="1"/>
  <c r="M5422" i="3"/>
  <c r="N5422" i="3" s="1"/>
  <c r="M5448" i="3"/>
  <c r="N5448" i="3" s="1"/>
  <c r="M5243" i="3"/>
  <c r="N5243" i="3" s="1"/>
  <c r="M5247" i="3"/>
  <c r="N5247" i="3" s="1"/>
  <c r="M5250" i="3"/>
  <c r="N5250" i="3" s="1"/>
  <c r="M5253" i="3"/>
  <c r="N5253" i="3" s="1"/>
  <c r="M5259" i="3"/>
  <c r="N5259" i="3" s="1"/>
  <c r="M5244" i="3"/>
  <c r="N5244" i="3" s="1"/>
  <c r="M5248" i="3"/>
  <c r="N5248" i="3" s="1"/>
  <c r="M5254" i="3"/>
  <c r="N5254" i="3" s="1"/>
  <c r="M5257" i="3"/>
  <c r="N5257" i="3" s="1"/>
  <c r="M5260" i="3"/>
  <c r="N5260" i="3" s="1"/>
  <c r="M5245" i="3"/>
  <c r="N5245" i="3" s="1"/>
  <c r="M5251" i="3"/>
  <c r="N5251" i="3" s="1"/>
  <c r="M5255" i="3"/>
  <c r="N5255" i="3" s="1"/>
  <c r="M5258" i="3"/>
  <c r="N5258" i="3" s="1"/>
  <c r="M5261" i="3"/>
  <c r="N5261" i="3" s="1"/>
  <c r="M5246" i="3"/>
  <c r="N5246" i="3" s="1"/>
  <c r="M5249" i="3"/>
  <c r="N5249" i="3" s="1"/>
  <c r="M5252" i="3"/>
  <c r="N5252" i="3" s="1"/>
  <c r="M5256" i="3"/>
  <c r="N5256" i="3" s="1"/>
  <c r="M5262" i="3"/>
  <c r="N5262" i="3" s="1"/>
  <c r="M5010" i="3"/>
  <c r="N5010" i="3" s="1"/>
  <c r="M5013" i="3"/>
  <c r="N5013" i="3" s="1"/>
  <c r="M5019" i="3"/>
  <c r="N5019" i="3" s="1"/>
  <c r="M5023" i="3"/>
  <c r="N5023" i="3" s="1"/>
  <c r="M5026" i="3"/>
  <c r="N5026" i="3" s="1"/>
  <c r="M5029" i="3"/>
  <c r="N5029" i="3" s="1"/>
  <c r="M5035" i="3"/>
  <c r="N5035" i="3" s="1"/>
  <c r="M5039" i="3"/>
  <c r="N5039" i="3" s="1"/>
  <c r="M5042" i="3"/>
  <c r="N5042" i="3" s="1"/>
  <c r="M5045" i="3"/>
  <c r="N5045" i="3" s="1"/>
  <c r="M5051" i="3"/>
  <c r="N5051" i="3" s="1"/>
  <c r="M5055" i="3"/>
  <c r="N5055" i="3" s="1"/>
  <c r="M5058" i="3"/>
  <c r="N5058" i="3" s="1"/>
  <c r="M5014" i="3"/>
  <c r="N5014" i="3" s="1"/>
  <c r="M5017" i="3"/>
  <c r="N5017" i="3" s="1"/>
  <c r="M5020" i="3"/>
  <c r="N5020" i="3" s="1"/>
  <c r="M5024" i="3"/>
  <c r="N5024" i="3" s="1"/>
  <c r="M5030" i="3"/>
  <c r="N5030" i="3" s="1"/>
  <c r="M5033" i="3"/>
  <c r="N5033" i="3" s="1"/>
  <c r="M5036" i="3"/>
  <c r="N5036" i="3" s="1"/>
  <c r="M5040" i="3"/>
  <c r="N5040" i="3" s="1"/>
  <c r="M5046" i="3"/>
  <c r="N5046" i="3" s="1"/>
  <c r="M5049" i="3"/>
  <c r="N5049" i="3" s="1"/>
  <c r="M5052" i="3"/>
  <c r="N5052" i="3" s="1"/>
  <c r="M5056" i="3"/>
  <c r="N5056" i="3" s="1"/>
  <c r="M5011" i="3"/>
  <c r="N5011" i="3" s="1"/>
  <c r="M5015" i="3"/>
  <c r="N5015" i="3" s="1"/>
  <c r="M5018" i="3"/>
  <c r="N5018" i="3" s="1"/>
  <c r="M5021" i="3"/>
  <c r="N5021" i="3" s="1"/>
  <c r="M5027" i="3"/>
  <c r="N5027" i="3" s="1"/>
  <c r="M5031" i="3"/>
  <c r="N5031" i="3" s="1"/>
  <c r="M5034" i="3"/>
  <c r="N5034" i="3" s="1"/>
  <c r="M5037" i="3"/>
  <c r="N5037" i="3" s="1"/>
  <c r="M5043" i="3"/>
  <c r="N5043" i="3" s="1"/>
  <c r="M5047" i="3"/>
  <c r="N5047" i="3" s="1"/>
  <c r="M5050" i="3"/>
  <c r="N5050" i="3" s="1"/>
  <c r="M5053" i="3"/>
  <c r="N5053" i="3" s="1"/>
  <c r="M5009" i="3"/>
  <c r="N5009" i="3" s="1"/>
  <c r="M5012" i="3"/>
  <c r="N5012" i="3" s="1"/>
  <c r="M5016" i="3"/>
  <c r="N5016" i="3" s="1"/>
  <c r="M5022" i="3"/>
  <c r="N5022" i="3" s="1"/>
  <c r="M5025" i="3"/>
  <c r="N5025" i="3" s="1"/>
  <c r="M5028" i="3"/>
  <c r="N5028" i="3" s="1"/>
  <c r="M5032" i="3"/>
  <c r="N5032" i="3" s="1"/>
  <c r="M5038" i="3"/>
  <c r="N5038" i="3" s="1"/>
  <c r="M5041" i="3"/>
  <c r="N5041" i="3" s="1"/>
  <c r="M5044" i="3"/>
  <c r="N5044" i="3" s="1"/>
  <c r="M5048" i="3"/>
  <c r="N5048" i="3" s="1"/>
  <c r="M5054" i="3"/>
  <c r="N5054" i="3" s="1"/>
  <c r="M5057" i="3"/>
  <c r="N5057" i="3" s="1"/>
  <c r="M4667" i="3"/>
  <c r="N4667" i="3" s="1"/>
  <c r="M4671" i="3"/>
  <c r="N4671" i="3" s="1"/>
  <c r="M4674" i="3"/>
  <c r="N4674" i="3" s="1"/>
  <c r="M4677" i="3"/>
  <c r="N4677" i="3" s="1"/>
  <c r="M4683" i="3"/>
  <c r="N4683" i="3" s="1"/>
  <c r="M4687" i="3"/>
  <c r="N4687" i="3" s="1"/>
  <c r="M4690" i="3"/>
  <c r="N4690" i="3" s="1"/>
  <c r="M4693" i="3"/>
  <c r="N4693" i="3" s="1"/>
  <c r="M4699" i="3"/>
  <c r="N4699" i="3" s="1"/>
  <c r="M4703" i="3"/>
  <c r="N4703" i="3" s="1"/>
  <c r="M4706" i="3"/>
  <c r="N4706" i="3" s="1"/>
  <c r="M4709" i="3"/>
  <c r="N4709" i="3" s="1"/>
  <c r="M4715" i="3"/>
  <c r="N4715" i="3" s="1"/>
  <c r="M4662" i="3"/>
  <c r="N4662" i="3" s="1"/>
  <c r="M4665" i="3"/>
  <c r="N4665" i="3" s="1"/>
  <c r="M4668" i="3"/>
  <c r="N4668" i="3" s="1"/>
  <c r="M4672" i="3"/>
  <c r="N4672" i="3" s="1"/>
  <c r="M4678" i="3"/>
  <c r="N4678" i="3" s="1"/>
  <c r="M4681" i="3"/>
  <c r="N4681" i="3" s="1"/>
  <c r="M4684" i="3"/>
  <c r="N4684" i="3" s="1"/>
  <c r="M4688" i="3"/>
  <c r="N4688" i="3" s="1"/>
  <c r="M4694" i="3"/>
  <c r="N4694" i="3" s="1"/>
  <c r="M4697" i="3"/>
  <c r="N4697" i="3" s="1"/>
  <c r="M4700" i="3"/>
  <c r="N4700" i="3" s="1"/>
  <c r="M4704" i="3"/>
  <c r="N4704" i="3" s="1"/>
  <c r="M4710" i="3"/>
  <c r="N4710" i="3" s="1"/>
  <c r="M4713" i="3"/>
  <c r="N4713" i="3" s="1"/>
  <c r="M4716" i="3"/>
  <c r="N4716" i="3" s="1"/>
  <c r="M4663" i="3"/>
  <c r="N4663" i="3" s="1"/>
  <c r="M4666" i="3"/>
  <c r="N4666" i="3" s="1"/>
  <c r="M4669" i="3"/>
  <c r="N4669" i="3" s="1"/>
  <c r="M4675" i="3"/>
  <c r="N4675" i="3" s="1"/>
  <c r="M4679" i="3"/>
  <c r="N4679" i="3" s="1"/>
  <c r="M4682" i="3"/>
  <c r="N4682" i="3" s="1"/>
  <c r="M4685" i="3"/>
  <c r="N4685" i="3" s="1"/>
  <c r="M4691" i="3"/>
  <c r="N4691" i="3" s="1"/>
  <c r="M4695" i="3"/>
  <c r="N4695" i="3" s="1"/>
  <c r="M4698" i="3"/>
  <c r="N4698" i="3" s="1"/>
  <c r="M4701" i="3"/>
  <c r="N4701" i="3" s="1"/>
  <c r="M4707" i="3"/>
  <c r="N4707" i="3" s="1"/>
  <c r="M4711" i="3"/>
  <c r="N4711" i="3" s="1"/>
  <c r="M4714" i="3"/>
  <c r="N4714" i="3" s="1"/>
  <c r="M4717" i="3"/>
  <c r="N4717" i="3" s="1"/>
  <c r="M4664" i="3"/>
  <c r="N4664" i="3" s="1"/>
  <c r="M4670" i="3"/>
  <c r="N4670" i="3" s="1"/>
  <c r="M4673" i="3"/>
  <c r="N4673" i="3" s="1"/>
  <c r="M4676" i="3"/>
  <c r="N4676" i="3" s="1"/>
  <c r="M4680" i="3"/>
  <c r="N4680" i="3" s="1"/>
  <c r="M4686" i="3"/>
  <c r="N4686" i="3" s="1"/>
  <c r="M4689" i="3"/>
  <c r="N4689" i="3" s="1"/>
  <c r="M4692" i="3"/>
  <c r="N4692" i="3" s="1"/>
  <c r="M4696" i="3"/>
  <c r="N4696" i="3" s="1"/>
  <c r="M4702" i="3"/>
  <c r="N4702" i="3" s="1"/>
  <c r="M4705" i="3"/>
  <c r="N4705" i="3" s="1"/>
  <c r="M4708" i="3"/>
  <c r="N4708" i="3" s="1"/>
  <c r="M4712" i="3"/>
  <c r="N4712" i="3" s="1"/>
  <c r="M4277" i="3"/>
  <c r="N4277" i="3" s="1"/>
  <c r="M4284" i="3"/>
  <c r="N4284" i="3" s="1"/>
  <c r="M4287" i="3"/>
  <c r="N4287" i="3" s="1"/>
  <c r="M4275" i="3"/>
  <c r="N4275" i="3" s="1"/>
  <c r="M4278" i="3"/>
  <c r="N4278" i="3" s="1"/>
  <c r="M4281" i="3"/>
  <c r="N4281" i="3" s="1"/>
  <c r="M4288" i="3"/>
  <c r="N4288" i="3" s="1"/>
  <c r="M4276" i="3"/>
  <c r="N4276" i="3" s="1"/>
  <c r="M4279" i="3"/>
  <c r="N4279" i="3" s="1"/>
  <c r="M4282" i="3"/>
  <c r="N4282" i="3" s="1"/>
  <c r="M4285" i="3"/>
  <c r="N4285" i="3" s="1"/>
  <c r="M4286" i="3"/>
  <c r="N4286" i="3" s="1"/>
  <c r="M4280" i="3"/>
  <c r="N4280" i="3" s="1"/>
  <c r="M4283" i="3"/>
  <c r="N4283" i="3" s="1"/>
  <c r="M4069" i="3"/>
  <c r="N4069" i="3" s="1"/>
  <c r="M4076" i="3"/>
  <c r="N4076" i="3" s="1"/>
  <c r="M4079" i="3"/>
  <c r="N4079" i="3" s="1"/>
  <c r="M4082" i="3"/>
  <c r="N4082" i="3" s="1"/>
  <c r="M4085" i="3"/>
  <c r="N4085" i="3" s="1"/>
  <c r="M4092" i="3"/>
  <c r="N4092" i="3" s="1"/>
  <c r="M4095" i="3"/>
  <c r="N4095" i="3" s="1"/>
  <c r="M4070" i="3"/>
  <c r="N4070" i="3" s="1"/>
  <c r="M4073" i="3"/>
  <c r="N4073" i="3" s="1"/>
  <c r="M4080" i="3"/>
  <c r="N4080" i="3" s="1"/>
  <c r="M4083" i="3"/>
  <c r="N4083" i="3" s="1"/>
  <c r="M4086" i="3"/>
  <c r="N4086" i="3" s="1"/>
  <c r="M4089" i="3"/>
  <c r="N4089" i="3" s="1"/>
  <c r="M4096" i="3"/>
  <c r="N4096" i="3" s="1"/>
  <c r="M4068" i="3"/>
  <c r="N4068" i="3" s="1"/>
  <c r="M4071" i="3"/>
  <c r="N4071" i="3" s="1"/>
  <c r="M4074" i="3"/>
  <c r="N4074" i="3" s="1"/>
  <c r="M4077" i="3"/>
  <c r="N4077" i="3" s="1"/>
  <c r="M4084" i="3"/>
  <c r="N4084" i="3" s="1"/>
  <c r="M4087" i="3"/>
  <c r="N4087" i="3" s="1"/>
  <c r="M4090" i="3"/>
  <c r="N4090" i="3" s="1"/>
  <c r="M4093" i="3"/>
  <c r="N4093" i="3" s="1"/>
  <c r="M4072" i="3"/>
  <c r="N4072" i="3" s="1"/>
  <c r="M4075" i="3"/>
  <c r="N4075" i="3" s="1"/>
  <c r="M4078" i="3"/>
  <c r="N4078" i="3" s="1"/>
  <c r="M4081" i="3"/>
  <c r="N4081" i="3" s="1"/>
  <c r="M4088" i="3"/>
  <c r="N4088" i="3" s="1"/>
  <c r="M4091" i="3"/>
  <c r="N4091" i="3" s="1"/>
  <c r="M4094" i="3"/>
  <c r="N4094" i="3" s="1"/>
  <c r="M4097" i="3"/>
  <c r="N4097" i="3" s="1"/>
  <c r="M3957" i="3"/>
  <c r="N3957" i="3" s="1"/>
  <c r="M3964" i="3"/>
  <c r="N3964" i="3" s="1"/>
  <c r="M3967" i="3"/>
  <c r="N3967" i="3" s="1"/>
  <c r="M3970" i="3"/>
  <c r="N3970" i="3" s="1"/>
  <c r="M3973" i="3"/>
  <c r="N3973" i="3" s="1"/>
  <c r="M3980" i="3"/>
  <c r="N3980" i="3" s="1"/>
  <c r="M3983" i="3"/>
  <c r="N3983" i="3" s="1"/>
  <c r="M3986" i="3"/>
  <c r="N3986" i="3" s="1"/>
  <c r="M3989" i="3"/>
  <c r="N3989" i="3" s="1"/>
  <c r="M3958" i="3"/>
  <c r="N3958" i="3" s="1"/>
  <c r="M3961" i="3"/>
  <c r="N3961" i="3" s="1"/>
  <c r="M3968" i="3"/>
  <c r="N3968" i="3" s="1"/>
  <c r="M3971" i="3"/>
  <c r="N3971" i="3" s="1"/>
  <c r="M3974" i="3"/>
  <c r="N3974" i="3" s="1"/>
  <c r="M3977" i="3"/>
  <c r="N3977" i="3" s="1"/>
  <c r="M3984" i="3"/>
  <c r="N3984" i="3" s="1"/>
  <c r="M3987" i="3"/>
  <c r="N3987" i="3" s="1"/>
  <c r="M3959" i="3"/>
  <c r="N3959" i="3" s="1"/>
  <c r="M3962" i="3"/>
  <c r="N3962" i="3" s="1"/>
  <c r="M3965" i="3"/>
  <c r="N3965" i="3" s="1"/>
  <c r="M3972" i="3"/>
  <c r="N3972" i="3" s="1"/>
  <c r="M3975" i="3"/>
  <c r="N3975" i="3" s="1"/>
  <c r="M3978" i="3"/>
  <c r="N3978" i="3" s="1"/>
  <c r="M3981" i="3"/>
  <c r="N3981" i="3" s="1"/>
  <c r="M3988" i="3"/>
  <c r="N3988" i="3" s="1"/>
  <c r="M3960" i="3"/>
  <c r="N3960" i="3" s="1"/>
  <c r="M3963" i="3"/>
  <c r="N3963" i="3" s="1"/>
  <c r="M3966" i="3"/>
  <c r="N3966" i="3" s="1"/>
  <c r="M3969" i="3"/>
  <c r="N3969" i="3" s="1"/>
  <c r="M3976" i="3"/>
  <c r="N3976" i="3" s="1"/>
  <c r="M3979" i="3"/>
  <c r="N3979" i="3" s="1"/>
  <c r="M3982" i="3"/>
  <c r="N3982" i="3" s="1"/>
  <c r="M3985" i="3"/>
  <c r="N3985" i="3" s="1"/>
  <c r="M3788" i="3"/>
  <c r="N3788" i="3" s="1"/>
  <c r="M3791" i="3"/>
  <c r="N3791" i="3" s="1"/>
  <c r="M3794" i="3"/>
  <c r="N3794" i="3" s="1"/>
  <c r="M3797" i="3"/>
  <c r="N3797" i="3" s="1"/>
  <c r="M3804" i="3"/>
  <c r="N3804" i="3" s="1"/>
  <c r="M3807" i="3"/>
  <c r="N3807" i="3" s="1"/>
  <c r="M3810" i="3"/>
  <c r="N3810" i="3" s="1"/>
  <c r="M3813" i="3"/>
  <c r="N3813" i="3" s="1"/>
  <c r="M3820" i="3"/>
  <c r="N3820" i="3" s="1"/>
  <c r="M3823" i="3"/>
  <c r="N3823" i="3" s="1"/>
  <c r="M3826" i="3"/>
  <c r="N3826" i="3" s="1"/>
  <c r="M3829" i="3"/>
  <c r="N3829" i="3" s="1"/>
  <c r="M3792" i="3"/>
  <c r="N3792" i="3" s="1"/>
  <c r="M3795" i="3"/>
  <c r="N3795" i="3" s="1"/>
  <c r="M3798" i="3"/>
  <c r="N3798" i="3" s="1"/>
  <c r="M3801" i="3"/>
  <c r="N3801" i="3" s="1"/>
  <c r="M3808" i="3"/>
  <c r="N3808" i="3" s="1"/>
  <c r="M3811" i="3"/>
  <c r="N3811" i="3" s="1"/>
  <c r="M3814" i="3"/>
  <c r="N3814" i="3" s="1"/>
  <c r="M3817" i="3"/>
  <c r="N3817" i="3" s="1"/>
  <c r="M3824" i="3"/>
  <c r="N3824" i="3" s="1"/>
  <c r="M3827" i="3"/>
  <c r="N3827" i="3" s="1"/>
  <c r="M3830" i="3"/>
  <c r="N3830" i="3" s="1"/>
  <c r="M3789" i="3"/>
  <c r="N3789" i="3" s="1"/>
  <c r="M3796" i="3"/>
  <c r="N3796" i="3" s="1"/>
  <c r="M3799" i="3"/>
  <c r="N3799" i="3" s="1"/>
  <c r="M3802" i="3"/>
  <c r="N3802" i="3" s="1"/>
  <c r="M3805" i="3"/>
  <c r="N3805" i="3" s="1"/>
  <c r="M3812" i="3"/>
  <c r="N3812" i="3" s="1"/>
  <c r="M3815" i="3"/>
  <c r="N3815" i="3" s="1"/>
  <c r="M3818" i="3"/>
  <c r="N3818" i="3" s="1"/>
  <c r="M3821" i="3"/>
  <c r="N3821" i="3" s="1"/>
  <c r="M3828" i="3"/>
  <c r="N3828" i="3" s="1"/>
  <c r="M3831" i="3"/>
  <c r="N3831" i="3" s="1"/>
  <c r="M3790" i="3"/>
  <c r="N3790" i="3" s="1"/>
  <c r="M3793" i="3"/>
  <c r="N3793" i="3" s="1"/>
  <c r="M3800" i="3"/>
  <c r="N3800" i="3" s="1"/>
  <c r="M3803" i="3"/>
  <c r="N3803" i="3" s="1"/>
  <c r="M3806" i="3"/>
  <c r="N3806" i="3" s="1"/>
  <c r="M3809" i="3"/>
  <c r="N3809" i="3" s="1"/>
  <c r="M3816" i="3"/>
  <c r="N3816" i="3" s="1"/>
  <c r="M3819" i="3"/>
  <c r="N3819" i="3" s="1"/>
  <c r="M3822" i="3"/>
  <c r="N3822" i="3" s="1"/>
  <c r="M3825" i="3"/>
  <c r="N3825" i="3" s="1"/>
  <c r="M3232" i="3"/>
  <c r="N3232" i="3" s="1"/>
  <c r="M3235" i="3"/>
  <c r="N3235" i="3" s="1"/>
  <c r="M3238" i="3"/>
  <c r="N3238" i="3" s="1"/>
  <c r="M3241" i="3"/>
  <c r="N3241" i="3" s="1"/>
  <c r="M3248" i="3"/>
  <c r="N3248" i="3" s="1"/>
  <c r="M3251" i="3"/>
  <c r="N3251" i="3" s="1"/>
  <c r="M3254" i="3"/>
  <c r="N3254" i="3" s="1"/>
  <c r="M3257" i="3"/>
  <c r="N3257" i="3" s="1"/>
  <c r="M3264" i="3"/>
  <c r="N3264" i="3" s="1"/>
  <c r="M3267" i="3"/>
  <c r="N3267" i="3" s="1"/>
  <c r="M3270" i="3"/>
  <c r="N3270" i="3" s="1"/>
  <c r="M3273" i="3"/>
  <c r="N3273" i="3" s="1"/>
  <c r="M3280" i="3"/>
  <c r="N3280" i="3" s="1"/>
  <c r="M3283" i="3"/>
  <c r="N3283" i="3" s="1"/>
  <c r="M3286" i="3"/>
  <c r="N3286" i="3" s="1"/>
  <c r="M3289" i="3"/>
  <c r="N3289" i="3" s="1"/>
  <c r="M3296" i="3"/>
  <c r="N3296" i="3" s="1"/>
  <c r="M3299" i="3"/>
  <c r="N3299" i="3" s="1"/>
  <c r="M3302" i="3"/>
  <c r="N3302" i="3" s="1"/>
  <c r="M3305" i="3"/>
  <c r="N3305" i="3" s="1"/>
  <c r="M3312" i="3"/>
  <c r="N3312" i="3" s="1"/>
  <c r="M3315" i="3"/>
  <c r="N3315" i="3" s="1"/>
  <c r="M3318" i="3"/>
  <c r="N3318" i="3" s="1"/>
  <c r="M3321" i="3"/>
  <c r="N3321" i="3" s="1"/>
  <c r="M3236" i="3"/>
  <c r="N3236" i="3" s="1"/>
  <c r="M3239" i="3"/>
  <c r="N3239" i="3" s="1"/>
  <c r="M3242" i="3"/>
  <c r="N3242" i="3" s="1"/>
  <c r="M3245" i="3"/>
  <c r="N3245" i="3" s="1"/>
  <c r="M3252" i="3"/>
  <c r="N3252" i="3" s="1"/>
  <c r="M3255" i="3"/>
  <c r="N3255" i="3" s="1"/>
  <c r="M3258" i="3"/>
  <c r="N3258" i="3" s="1"/>
  <c r="M3261" i="3"/>
  <c r="N3261" i="3" s="1"/>
  <c r="M3268" i="3"/>
  <c r="N3268" i="3" s="1"/>
  <c r="M3271" i="3"/>
  <c r="N3271" i="3" s="1"/>
  <c r="M3274" i="3"/>
  <c r="N3274" i="3" s="1"/>
  <c r="M3277" i="3"/>
  <c r="N3277" i="3" s="1"/>
  <c r="M3284" i="3"/>
  <c r="N3284" i="3" s="1"/>
  <c r="M3287" i="3"/>
  <c r="N3287" i="3" s="1"/>
  <c r="M3290" i="3"/>
  <c r="N3290" i="3" s="1"/>
  <c r="M3293" i="3"/>
  <c r="N3293" i="3" s="1"/>
  <c r="M3300" i="3"/>
  <c r="N3300" i="3" s="1"/>
  <c r="M3303" i="3"/>
  <c r="N3303" i="3" s="1"/>
  <c r="M3306" i="3"/>
  <c r="N3306" i="3" s="1"/>
  <c r="M3309" i="3"/>
  <c r="N3309" i="3" s="1"/>
  <c r="M3316" i="3"/>
  <c r="N3316" i="3" s="1"/>
  <c r="M3319" i="3"/>
  <c r="N3319" i="3" s="1"/>
  <c r="M3322" i="3"/>
  <c r="N3322" i="3" s="1"/>
  <c r="M3230" i="3"/>
  <c r="N3230" i="3" s="1"/>
  <c r="M3233" i="3"/>
  <c r="N3233" i="3" s="1"/>
  <c r="M3240" i="3"/>
  <c r="N3240" i="3" s="1"/>
  <c r="M3243" i="3"/>
  <c r="N3243" i="3" s="1"/>
  <c r="M3246" i="3"/>
  <c r="N3246" i="3" s="1"/>
  <c r="M3249" i="3"/>
  <c r="N3249" i="3" s="1"/>
  <c r="M3256" i="3"/>
  <c r="N3256" i="3" s="1"/>
  <c r="M3259" i="3"/>
  <c r="N3259" i="3" s="1"/>
  <c r="M3262" i="3"/>
  <c r="N3262" i="3" s="1"/>
  <c r="M3265" i="3"/>
  <c r="N3265" i="3" s="1"/>
  <c r="M3272" i="3"/>
  <c r="N3272" i="3" s="1"/>
  <c r="M3275" i="3"/>
  <c r="N3275" i="3" s="1"/>
  <c r="M3278" i="3"/>
  <c r="N3278" i="3" s="1"/>
  <c r="M3281" i="3"/>
  <c r="N3281" i="3" s="1"/>
  <c r="M3288" i="3"/>
  <c r="N3288" i="3" s="1"/>
  <c r="M3291" i="3"/>
  <c r="N3291" i="3" s="1"/>
  <c r="M3294" i="3"/>
  <c r="N3294" i="3" s="1"/>
  <c r="M3297" i="3"/>
  <c r="N3297" i="3" s="1"/>
  <c r="M3304" i="3"/>
  <c r="N3304" i="3" s="1"/>
  <c r="M3307" i="3"/>
  <c r="N3307" i="3" s="1"/>
  <c r="M3310" i="3"/>
  <c r="N3310" i="3" s="1"/>
  <c r="M3313" i="3"/>
  <c r="N3313" i="3" s="1"/>
  <c r="M3320" i="3"/>
  <c r="N3320" i="3" s="1"/>
  <c r="M3323" i="3"/>
  <c r="N3323" i="3" s="1"/>
  <c r="M3253" i="3"/>
  <c r="N3253" i="3" s="1"/>
  <c r="M3266" i="3"/>
  <c r="N3266" i="3" s="1"/>
  <c r="M3279" i="3"/>
  <c r="N3279" i="3" s="1"/>
  <c r="M3292" i="3"/>
  <c r="N3292" i="3" s="1"/>
  <c r="M3317" i="3"/>
  <c r="N3317" i="3" s="1"/>
  <c r="M3231" i="3"/>
  <c r="N3231" i="3" s="1"/>
  <c r="M3244" i="3"/>
  <c r="N3244" i="3" s="1"/>
  <c r="M3269" i="3"/>
  <c r="N3269" i="3" s="1"/>
  <c r="M3282" i="3"/>
  <c r="N3282" i="3" s="1"/>
  <c r="M3295" i="3"/>
  <c r="N3295" i="3" s="1"/>
  <c r="M3308" i="3"/>
  <c r="N3308" i="3" s="1"/>
  <c r="M3234" i="3"/>
  <c r="N3234" i="3" s="1"/>
  <c r="M3247" i="3"/>
  <c r="N3247" i="3" s="1"/>
  <c r="M3260" i="3"/>
  <c r="N3260" i="3" s="1"/>
  <c r="M3285" i="3"/>
  <c r="N3285" i="3" s="1"/>
  <c r="M3298" i="3"/>
  <c r="N3298" i="3" s="1"/>
  <c r="M3311" i="3"/>
  <c r="N3311" i="3" s="1"/>
  <c r="M3237" i="3"/>
  <c r="N3237" i="3" s="1"/>
  <c r="M3250" i="3"/>
  <c r="N3250" i="3" s="1"/>
  <c r="M3263" i="3"/>
  <c r="N3263" i="3" s="1"/>
  <c r="M3276" i="3"/>
  <c r="N3276" i="3" s="1"/>
  <c r="M3301" i="3"/>
  <c r="N3301" i="3" s="1"/>
  <c r="M3314" i="3"/>
  <c r="N3314" i="3" s="1"/>
  <c r="M2928" i="3"/>
  <c r="N2928" i="3" s="1"/>
  <c r="M2932" i="3"/>
  <c r="N2932" i="3" s="1"/>
  <c r="M2935" i="3"/>
  <c r="N2935" i="3" s="1"/>
  <c r="M2938" i="3"/>
  <c r="N2938" i="3" s="1"/>
  <c r="M2944" i="3"/>
  <c r="N2944" i="3" s="1"/>
  <c r="M2948" i="3"/>
  <c r="N2948" i="3" s="1"/>
  <c r="M2951" i="3"/>
  <c r="N2951" i="3" s="1"/>
  <c r="M2954" i="3"/>
  <c r="N2954" i="3" s="1"/>
  <c r="M2960" i="3"/>
  <c r="N2960" i="3" s="1"/>
  <c r="M2964" i="3"/>
  <c r="N2964" i="3" s="1"/>
  <c r="M2967" i="3"/>
  <c r="N2967" i="3" s="1"/>
  <c r="M2970" i="3"/>
  <c r="N2970" i="3" s="1"/>
  <c r="M2976" i="3"/>
  <c r="N2976" i="3" s="1"/>
  <c r="M2929" i="3"/>
  <c r="N2929" i="3" s="1"/>
  <c r="M2933" i="3"/>
  <c r="N2933" i="3" s="1"/>
  <c r="M2939" i="3"/>
  <c r="N2939" i="3" s="1"/>
  <c r="M2942" i="3"/>
  <c r="N2942" i="3" s="1"/>
  <c r="M2945" i="3"/>
  <c r="N2945" i="3" s="1"/>
  <c r="M2949" i="3"/>
  <c r="N2949" i="3" s="1"/>
  <c r="M2955" i="3"/>
  <c r="N2955" i="3" s="1"/>
  <c r="M2958" i="3"/>
  <c r="N2958" i="3" s="1"/>
  <c r="M2961" i="3"/>
  <c r="N2961" i="3" s="1"/>
  <c r="M2965" i="3"/>
  <c r="N2965" i="3" s="1"/>
  <c r="M2971" i="3"/>
  <c r="N2971" i="3" s="1"/>
  <c r="M2974" i="3"/>
  <c r="N2974" i="3" s="1"/>
  <c r="M2977" i="3"/>
  <c r="N2977" i="3" s="1"/>
  <c r="M2930" i="3"/>
  <c r="N2930" i="3" s="1"/>
  <c r="M2936" i="3"/>
  <c r="N2936" i="3" s="1"/>
  <c r="M2940" i="3"/>
  <c r="N2940" i="3" s="1"/>
  <c r="M2943" i="3"/>
  <c r="N2943" i="3" s="1"/>
  <c r="M2946" i="3"/>
  <c r="N2946" i="3" s="1"/>
  <c r="M2952" i="3"/>
  <c r="N2952" i="3" s="1"/>
  <c r="M2956" i="3"/>
  <c r="N2956" i="3" s="1"/>
  <c r="M2959" i="3"/>
  <c r="N2959" i="3" s="1"/>
  <c r="M2962" i="3"/>
  <c r="N2962" i="3" s="1"/>
  <c r="M2968" i="3"/>
  <c r="N2968" i="3" s="1"/>
  <c r="M2972" i="3"/>
  <c r="N2972" i="3" s="1"/>
  <c r="M2975" i="3"/>
  <c r="N2975" i="3" s="1"/>
  <c r="M2978" i="3"/>
  <c r="N2978" i="3" s="1"/>
  <c r="M2931" i="3"/>
  <c r="N2931" i="3" s="1"/>
  <c r="M2934" i="3"/>
  <c r="N2934" i="3" s="1"/>
  <c r="M2937" i="3"/>
  <c r="N2937" i="3" s="1"/>
  <c r="M2941" i="3"/>
  <c r="N2941" i="3" s="1"/>
  <c r="M2947" i="3"/>
  <c r="N2947" i="3" s="1"/>
  <c r="M2950" i="3"/>
  <c r="N2950" i="3" s="1"/>
  <c r="M2953" i="3"/>
  <c r="N2953" i="3" s="1"/>
  <c r="M2957" i="3"/>
  <c r="N2957" i="3" s="1"/>
  <c r="M2963" i="3"/>
  <c r="N2963" i="3" s="1"/>
  <c r="M2966" i="3"/>
  <c r="N2966" i="3" s="1"/>
  <c r="M2969" i="3"/>
  <c r="N2969" i="3" s="1"/>
  <c r="M2973" i="3"/>
  <c r="N2973" i="3" s="1"/>
  <c r="M2524" i="3"/>
  <c r="N2524" i="3" s="1"/>
  <c r="M2527" i="3"/>
  <c r="N2527" i="3" s="1"/>
  <c r="M2530" i="3"/>
  <c r="N2530" i="3" s="1"/>
  <c r="M2533" i="3"/>
  <c r="N2533" i="3" s="1"/>
  <c r="M2540" i="3"/>
  <c r="N2540" i="3" s="1"/>
  <c r="M2543" i="3"/>
  <c r="N2543" i="3" s="1"/>
  <c r="M2546" i="3"/>
  <c r="N2546" i="3" s="1"/>
  <c r="M2549" i="3"/>
  <c r="N2549" i="3" s="1"/>
  <c r="M2556" i="3"/>
  <c r="N2556" i="3" s="1"/>
  <c r="M2559" i="3"/>
  <c r="N2559" i="3" s="1"/>
  <c r="M2562" i="3"/>
  <c r="N2562" i="3" s="1"/>
  <c r="M2565" i="3"/>
  <c r="N2565" i="3" s="1"/>
  <c r="M2572" i="3"/>
  <c r="N2572" i="3" s="1"/>
  <c r="M2575" i="3"/>
  <c r="N2575" i="3" s="1"/>
  <c r="M2578" i="3"/>
  <c r="N2578" i="3" s="1"/>
  <c r="M2581" i="3"/>
  <c r="N2581" i="3" s="1"/>
  <c r="M2521" i="3"/>
  <c r="N2521" i="3" s="1"/>
  <c r="M2528" i="3"/>
  <c r="N2528" i="3" s="1"/>
  <c r="M2531" i="3"/>
  <c r="N2531" i="3" s="1"/>
  <c r="M2534" i="3"/>
  <c r="N2534" i="3" s="1"/>
  <c r="M2537" i="3"/>
  <c r="N2537" i="3" s="1"/>
  <c r="M2544" i="3"/>
  <c r="N2544" i="3" s="1"/>
  <c r="M2523" i="3"/>
  <c r="N2523" i="3" s="1"/>
  <c r="M2529" i="3"/>
  <c r="N2529" i="3" s="1"/>
  <c r="M2536" i="3"/>
  <c r="N2536" i="3" s="1"/>
  <c r="M2542" i="3"/>
  <c r="N2542" i="3" s="1"/>
  <c r="M2548" i="3"/>
  <c r="N2548" i="3" s="1"/>
  <c r="M2552" i="3"/>
  <c r="N2552" i="3" s="1"/>
  <c r="M2569" i="3"/>
  <c r="N2569" i="3" s="1"/>
  <c r="M2573" i="3"/>
  <c r="N2573" i="3" s="1"/>
  <c r="M2577" i="3"/>
  <c r="N2577" i="3" s="1"/>
  <c r="M2582" i="3"/>
  <c r="N2582" i="3" s="1"/>
  <c r="M2525" i="3"/>
  <c r="N2525" i="3" s="1"/>
  <c r="M2532" i="3"/>
  <c r="N2532" i="3" s="1"/>
  <c r="M2538" i="3"/>
  <c r="N2538" i="3" s="1"/>
  <c r="M2553" i="3"/>
  <c r="N2553" i="3" s="1"/>
  <c r="M2557" i="3"/>
  <c r="N2557" i="3" s="1"/>
  <c r="M2561" i="3"/>
  <c r="N2561" i="3" s="1"/>
  <c r="M2566" i="3"/>
  <c r="N2566" i="3" s="1"/>
  <c r="M2570" i="3"/>
  <c r="N2570" i="3" s="1"/>
  <c r="M2574" i="3"/>
  <c r="N2574" i="3" s="1"/>
  <c r="M2579" i="3"/>
  <c r="N2579" i="3" s="1"/>
  <c r="M2583" i="3"/>
  <c r="N2583" i="3" s="1"/>
  <c r="M2520" i="3"/>
  <c r="N2520" i="3" s="1"/>
  <c r="M2526" i="3"/>
  <c r="N2526" i="3" s="1"/>
  <c r="M2539" i="3"/>
  <c r="N2539" i="3" s="1"/>
  <c r="M2545" i="3"/>
  <c r="N2545" i="3" s="1"/>
  <c r="M2550" i="3"/>
  <c r="N2550" i="3" s="1"/>
  <c r="M2554" i="3"/>
  <c r="N2554" i="3" s="1"/>
  <c r="M2558" i="3"/>
  <c r="N2558" i="3" s="1"/>
  <c r="M2563" i="3"/>
  <c r="N2563" i="3" s="1"/>
  <c r="M2567" i="3"/>
  <c r="N2567" i="3" s="1"/>
  <c r="M2571" i="3"/>
  <c r="N2571" i="3" s="1"/>
  <c r="M2576" i="3"/>
  <c r="N2576" i="3" s="1"/>
  <c r="M2580" i="3"/>
  <c r="N2580" i="3" s="1"/>
  <c r="M2522" i="3"/>
  <c r="N2522" i="3" s="1"/>
  <c r="M2535" i="3"/>
  <c r="N2535" i="3" s="1"/>
  <c r="M2541" i="3"/>
  <c r="N2541" i="3" s="1"/>
  <c r="M2547" i="3"/>
  <c r="N2547" i="3" s="1"/>
  <c r="M2551" i="3"/>
  <c r="N2551" i="3" s="1"/>
  <c r="M2555" i="3"/>
  <c r="N2555" i="3" s="1"/>
  <c r="M2560" i="3"/>
  <c r="N2560" i="3" s="1"/>
  <c r="M2564" i="3"/>
  <c r="N2564" i="3" s="1"/>
  <c r="M2568" i="3"/>
  <c r="N2568" i="3" s="1"/>
  <c r="M2172" i="3"/>
  <c r="N2172" i="3" s="1"/>
  <c r="M2175" i="3"/>
  <c r="N2175" i="3" s="1"/>
  <c r="M2178" i="3"/>
  <c r="N2178" i="3" s="1"/>
  <c r="M2181" i="3"/>
  <c r="N2181" i="3" s="1"/>
  <c r="M2188" i="3"/>
  <c r="N2188" i="3" s="1"/>
  <c r="M2191" i="3"/>
  <c r="N2191" i="3" s="1"/>
  <c r="M2194" i="3"/>
  <c r="N2194" i="3" s="1"/>
  <c r="M2197" i="3"/>
  <c r="N2197" i="3" s="1"/>
  <c r="M2204" i="3"/>
  <c r="N2204" i="3" s="1"/>
  <c r="M2207" i="3"/>
  <c r="N2207" i="3" s="1"/>
  <c r="M2210" i="3"/>
  <c r="N2210" i="3" s="1"/>
  <c r="M2213" i="3"/>
  <c r="N2213" i="3" s="1"/>
  <c r="M2220" i="3"/>
  <c r="N2220" i="3" s="1"/>
  <c r="M2223" i="3"/>
  <c r="N2223" i="3" s="1"/>
  <c r="M2226" i="3"/>
  <c r="N2226" i="3" s="1"/>
  <c r="M2176" i="3"/>
  <c r="N2176" i="3" s="1"/>
  <c r="M2179" i="3"/>
  <c r="N2179" i="3" s="1"/>
  <c r="M2182" i="3"/>
  <c r="N2182" i="3" s="1"/>
  <c r="M2185" i="3"/>
  <c r="N2185" i="3" s="1"/>
  <c r="M2192" i="3"/>
  <c r="N2192" i="3" s="1"/>
  <c r="M2195" i="3"/>
  <c r="N2195" i="3" s="1"/>
  <c r="M2198" i="3"/>
  <c r="N2198" i="3" s="1"/>
  <c r="M2201" i="3"/>
  <c r="N2201" i="3" s="1"/>
  <c r="M2208" i="3"/>
  <c r="N2208" i="3" s="1"/>
  <c r="M2211" i="3"/>
  <c r="N2211" i="3" s="1"/>
  <c r="M2214" i="3"/>
  <c r="N2214" i="3" s="1"/>
  <c r="M2217" i="3"/>
  <c r="N2217" i="3" s="1"/>
  <c r="M2224" i="3"/>
  <c r="N2224" i="3" s="1"/>
  <c r="M2227" i="3"/>
  <c r="N2227" i="3" s="1"/>
  <c r="M2173" i="3"/>
  <c r="N2173" i="3" s="1"/>
  <c r="M2180" i="3"/>
  <c r="N2180" i="3" s="1"/>
  <c r="M2186" i="3"/>
  <c r="N2186" i="3" s="1"/>
  <c r="M2199" i="3"/>
  <c r="N2199" i="3" s="1"/>
  <c r="M2205" i="3"/>
  <c r="N2205" i="3" s="1"/>
  <c r="M2212" i="3"/>
  <c r="N2212" i="3" s="1"/>
  <c r="M2218" i="3"/>
  <c r="N2218" i="3" s="1"/>
  <c r="M2174" i="3"/>
  <c r="N2174" i="3" s="1"/>
  <c r="M2187" i="3"/>
  <c r="N2187" i="3" s="1"/>
  <c r="M2193" i="3"/>
  <c r="N2193" i="3" s="1"/>
  <c r="M2200" i="3"/>
  <c r="N2200" i="3" s="1"/>
  <c r="M2206" i="3"/>
  <c r="N2206" i="3" s="1"/>
  <c r="M2219" i="3"/>
  <c r="N2219" i="3" s="1"/>
  <c r="M2225" i="3"/>
  <c r="N2225" i="3" s="1"/>
  <c r="M2183" i="3"/>
  <c r="N2183" i="3" s="1"/>
  <c r="M2189" i="3"/>
  <c r="N2189" i="3" s="1"/>
  <c r="M2196" i="3"/>
  <c r="N2196" i="3" s="1"/>
  <c r="M2202" i="3"/>
  <c r="N2202" i="3" s="1"/>
  <c r="M2215" i="3"/>
  <c r="N2215" i="3" s="1"/>
  <c r="M2221" i="3"/>
  <c r="N2221" i="3" s="1"/>
  <c r="M2184" i="3"/>
  <c r="N2184" i="3" s="1"/>
  <c r="M2209" i="3"/>
  <c r="N2209" i="3" s="1"/>
  <c r="M2190" i="3"/>
  <c r="N2190" i="3" s="1"/>
  <c r="M2216" i="3"/>
  <c r="N2216" i="3" s="1"/>
  <c r="M2222" i="3"/>
  <c r="N2222" i="3" s="1"/>
  <c r="M2177" i="3"/>
  <c r="N2177" i="3" s="1"/>
  <c r="M2203" i="3"/>
  <c r="N2203" i="3" s="1"/>
  <c r="M1775" i="3"/>
  <c r="N1775" i="3" s="1"/>
  <c r="M1776" i="3"/>
  <c r="N1776" i="3" s="1"/>
  <c r="M1781" i="3"/>
  <c r="N1781" i="3" s="1"/>
  <c r="M1784" i="3"/>
  <c r="N1784" i="3" s="1"/>
  <c r="M1789" i="3"/>
  <c r="N1789" i="3" s="1"/>
  <c r="M1792" i="3"/>
  <c r="N1792" i="3" s="1"/>
  <c r="M1797" i="3"/>
  <c r="N1797" i="3" s="1"/>
  <c r="M1800" i="3"/>
  <c r="N1800" i="3" s="1"/>
  <c r="M1805" i="3"/>
  <c r="N1805" i="3" s="1"/>
  <c r="M1808" i="3"/>
  <c r="N1808" i="3" s="1"/>
  <c r="M1779" i="3"/>
  <c r="N1779" i="3" s="1"/>
  <c r="M1782" i="3"/>
  <c r="N1782" i="3" s="1"/>
  <c r="M1787" i="3"/>
  <c r="N1787" i="3" s="1"/>
  <c r="M1790" i="3"/>
  <c r="N1790" i="3" s="1"/>
  <c r="M1795" i="3"/>
  <c r="N1795" i="3" s="1"/>
  <c r="M1798" i="3"/>
  <c r="N1798" i="3" s="1"/>
  <c r="M1803" i="3"/>
  <c r="N1803" i="3" s="1"/>
  <c r="M1806" i="3"/>
  <c r="N1806" i="3" s="1"/>
  <c r="M1777" i="3"/>
  <c r="N1777" i="3" s="1"/>
  <c r="M1788" i="3"/>
  <c r="N1788" i="3" s="1"/>
  <c r="M1793" i="3"/>
  <c r="N1793" i="3" s="1"/>
  <c r="M1804" i="3"/>
  <c r="N1804" i="3" s="1"/>
  <c r="M1778" i="3"/>
  <c r="N1778" i="3" s="1"/>
  <c r="M1783" i="3"/>
  <c r="N1783" i="3" s="1"/>
  <c r="M1794" i="3"/>
  <c r="N1794" i="3" s="1"/>
  <c r="M1799" i="3"/>
  <c r="N1799" i="3" s="1"/>
  <c r="M1780" i="3"/>
  <c r="N1780" i="3" s="1"/>
  <c r="M1785" i="3"/>
  <c r="N1785" i="3" s="1"/>
  <c r="M1796" i="3"/>
  <c r="N1796" i="3" s="1"/>
  <c r="M1801" i="3"/>
  <c r="N1801" i="3" s="1"/>
  <c r="M1802" i="3"/>
  <c r="N1802" i="3" s="1"/>
  <c r="M1786" i="3"/>
  <c r="N1786" i="3" s="1"/>
  <c r="M1807" i="3"/>
  <c r="N1807" i="3" s="1"/>
  <c r="M1791" i="3"/>
  <c r="N1791" i="3" s="1"/>
  <c r="M1517" i="3"/>
  <c r="N1517" i="3" s="1"/>
  <c r="M1521" i="3"/>
  <c r="N1521" i="3" s="1"/>
  <c r="M1524" i="3"/>
  <c r="N1524" i="3" s="1"/>
  <c r="M1528" i="3"/>
  <c r="N1528" i="3" s="1"/>
  <c r="M1531" i="3"/>
  <c r="N1531" i="3" s="1"/>
  <c r="M1535" i="3"/>
  <c r="N1535" i="3" s="1"/>
  <c r="M1542" i="3"/>
  <c r="N1542" i="3" s="1"/>
  <c r="M1546" i="3"/>
  <c r="N1546" i="3" s="1"/>
  <c r="M1549" i="3"/>
  <c r="N1549" i="3" s="1"/>
  <c r="M1553" i="3"/>
  <c r="N1553" i="3" s="1"/>
  <c r="M1518" i="3"/>
  <c r="N1518" i="3" s="1"/>
  <c r="M1522" i="3"/>
  <c r="N1522" i="3" s="1"/>
  <c r="M1525" i="3"/>
  <c r="N1525" i="3" s="1"/>
  <c r="M1529" i="3"/>
  <c r="N1529" i="3" s="1"/>
  <c r="M1532" i="3"/>
  <c r="N1532" i="3" s="1"/>
  <c r="M1536" i="3"/>
  <c r="N1536" i="3" s="1"/>
  <c r="M1539" i="3"/>
  <c r="N1539" i="3" s="1"/>
  <c r="M1543" i="3"/>
  <c r="N1543" i="3" s="1"/>
  <c r="M1550" i="3"/>
  <c r="N1550" i="3" s="1"/>
  <c r="M1519" i="3"/>
  <c r="N1519" i="3" s="1"/>
  <c r="M1526" i="3"/>
  <c r="N1526" i="3" s="1"/>
  <c r="M1530" i="3"/>
  <c r="N1530" i="3" s="1"/>
  <c r="M1533" i="3"/>
  <c r="N1533" i="3" s="1"/>
  <c r="M1537" i="3"/>
  <c r="N1537" i="3" s="1"/>
  <c r="M1540" i="3"/>
  <c r="N1540" i="3" s="1"/>
  <c r="M1544" i="3"/>
  <c r="N1544" i="3" s="1"/>
  <c r="M1547" i="3"/>
  <c r="N1547" i="3" s="1"/>
  <c r="M1551" i="3"/>
  <c r="N1551" i="3" s="1"/>
  <c r="M1527" i="3"/>
  <c r="N1527" i="3" s="1"/>
  <c r="M1541" i="3"/>
  <c r="N1541" i="3" s="1"/>
  <c r="M1516" i="3"/>
  <c r="N1516" i="3" s="1"/>
  <c r="M1545" i="3"/>
  <c r="N1545" i="3" s="1"/>
  <c r="M1520" i="3"/>
  <c r="N1520" i="3" s="1"/>
  <c r="M1534" i="3"/>
  <c r="N1534" i="3" s="1"/>
  <c r="M1548" i="3"/>
  <c r="N1548" i="3" s="1"/>
  <c r="M1523" i="3"/>
  <c r="N1523" i="3" s="1"/>
  <c r="M1538" i="3"/>
  <c r="N1538" i="3" s="1"/>
  <c r="M1552" i="3"/>
  <c r="N1552" i="3" s="1"/>
  <c r="M1227" i="3"/>
  <c r="N1227" i="3" s="1"/>
  <c r="M1231" i="3"/>
  <c r="N1231" i="3" s="1"/>
  <c r="M1238" i="3"/>
  <c r="N1238" i="3" s="1"/>
  <c r="M1242" i="3"/>
  <c r="N1242" i="3" s="1"/>
  <c r="M1245" i="3"/>
  <c r="N1245" i="3" s="1"/>
  <c r="M1249" i="3"/>
  <c r="N1249" i="3" s="1"/>
  <c r="M1252" i="3"/>
  <c r="N1252" i="3" s="1"/>
  <c r="M1256" i="3"/>
  <c r="N1256" i="3" s="1"/>
  <c r="M1259" i="3"/>
  <c r="N1259" i="3" s="1"/>
  <c r="M1263" i="3"/>
  <c r="N1263" i="3" s="1"/>
  <c r="M1270" i="3"/>
  <c r="N1270" i="3" s="1"/>
  <c r="M1274" i="3"/>
  <c r="N1274" i="3" s="1"/>
  <c r="M1277" i="3"/>
  <c r="N1277" i="3" s="1"/>
  <c r="M1281" i="3"/>
  <c r="N1281" i="3" s="1"/>
  <c r="M1284" i="3"/>
  <c r="N1284" i="3" s="1"/>
  <c r="M1288" i="3"/>
  <c r="N1288" i="3" s="1"/>
  <c r="M1291" i="3"/>
  <c r="N1291" i="3" s="1"/>
  <c r="M1295" i="3"/>
  <c r="N1295" i="3" s="1"/>
  <c r="M1302" i="3"/>
  <c r="N1302" i="3" s="1"/>
  <c r="M1306" i="3"/>
  <c r="N1306" i="3" s="1"/>
  <c r="M1309" i="3"/>
  <c r="N1309" i="3" s="1"/>
  <c r="M1313" i="3"/>
  <c r="N1313" i="3" s="1"/>
  <c r="M1316" i="3"/>
  <c r="N1316" i="3" s="1"/>
  <c r="M1320" i="3"/>
  <c r="N1320" i="3" s="1"/>
  <c r="M1323" i="3"/>
  <c r="N1323" i="3" s="1"/>
  <c r="M1327" i="3"/>
  <c r="N1327" i="3" s="1"/>
  <c r="M1334" i="3"/>
  <c r="N1334" i="3" s="1"/>
  <c r="M1338" i="3"/>
  <c r="N1338" i="3" s="1"/>
  <c r="M1341" i="3"/>
  <c r="N1341" i="3" s="1"/>
  <c r="M1345" i="3"/>
  <c r="N1345" i="3" s="1"/>
  <c r="M1348" i="3"/>
  <c r="N1348" i="3" s="1"/>
  <c r="M1352" i="3"/>
  <c r="N1352" i="3" s="1"/>
  <c r="M1355" i="3"/>
  <c r="N1355" i="3" s="1"/>
  <c r="M1228" i="3"/>
  <c r="N1228" i="3" s="1"/>
  <c r="M1232" i="3"/>
  <c r="N1232" i="3" s="1"/>
  <c r="M1235" i="3"/>
  <c r="N1235" i="3" s="1"/>
  <c r="M1239" i="3"/>
  <c r="N1239" i="3" s="1"/>
  <c r="M1246" i="3"/>
  <c r="N1246" i="3" s="1"/>
  <c r="M1250" i="3"/>
  <c r="N1250" i="3" s="1"/>
  <c r="M1253" i="3"/>
  <c r="N1253" i="3" s="1"/>
  <c r="M1257" i="3"/>
  <c r="N1257" i="3" s="1"/>
  <c r="M1260" i="3"/>
  <c r="N1260" i="3" s="1"/>
  <c r="M1264" i="3"/>
  <c r="N1264" i="3" s="1"/>
  <c r="M1267" i="3"/>
  <c r="N1267" i="3" s="1"/>
  <c r="M1271" i="3"/>
  <c r="N1271" i="3" s="1"/>
  <c r="M1278" i="3"/>
  <c r="N1278" i="3" s="1"/>
  <c r="M1282" i="3"/>
  <c r="N1282" i="3" s="1"/>
  <c r="M1285" i="3"/>
  <c r="N1285" i="3" s="1"/>
  <c r="M1289" i="3"/>
  <c r="N1289" i="3" s="1"/>
  <c r="M1292" i="3"/>
  <c r="N1292" i="3" s="1"/>
  <c r="M1296" i="3"/>
  <c r="N1296" i="3" s="1"/>
  <c r="M1299" i="3"/>
  <c r="N1299" i="3" s="1"/>
  <c r="M1303" i="3"/>
  <c r="N1303" i="3" s="1"/>
  <c r="M1310" i="3"/>
  <c r="N1310" i="3" s="1"/>
  <c r="M1314" i="3"/>
  <c r="N1314" i="3" s="1"/>
  <c r="M1317" i="3"/>
  <c r="N1317" i="3" s="1"/>
  <c r="M1321" i="3"/>
  <c r="N1321" i="3" s="1"/>
  <c r="M1324" i="3"/>
  <c r="N1324" i="3" s="1"/>
  <c r="M1328" i="3"/>
  <c r="N1328" i="3" s="1"/>
  <c r="M1331" i="3"/>
  <c r="N1331" i="3" s="1"/>
  <c r="M1335" i="3"/>
  <c r="N1335" i="3" s="1"/>
  <c r="M1342" i="3"/>
  <c r="N1342" i="3" s="1"/>
  <c r="M1346" i="3"/>
  <c r="N1346" i="3" s="1"/>
  <c r="M1349" i="3"/>
  <c r="N1349" i="3" s="1"/>
  <c r="M1353" i="3"/>
  <c r="N1353" i="3" s="1"/>
  <c r="M1356" i="3"/>
  <c r="N1356" i="3" s="1"/>
  <c r="M1226" i="3"/>
  <c r="N1226" i="3" s="1"/>
  <c r="M1229" i="3"/>
  <c r="N1229" i="3" s="1"/>
  <c r="M1233" i="3"/>
  <c r="N1233" i="3" s="1"/>
  <c r="M1236" i="3"/>
  <c r="N1236" i="3" s="1"/>
  <c r="M1240" i="3"/>
  <c r="N1240" i="3" s="1"/>
  <c r="M1243" i="3"/>
  <c r="N1243" i="3" s="1"/>
  <c r="M1247" i="3"/>
  <c r="N1247" i="3" s="1"/>
  <c r="M1254" i="3"/>
  <c r="N1254" i="3" s="1"/>
  <c r="M1258" i="3"/>
  <c r="N1258" i="3" s="1"/>
  <c r="M1261" i="3"/>
  <c r="N1261" i="3" s="1"/>
  <c r="M1265" i="3"/>
  <c r="N1265" i="3" s="1"/>
  <c r="M1268" i="3"/>
  <c r="N1268" i="3" s="1"/>
  <c r="M1272" i="3"/>
  <c r="N1272" i="3" s="1"/>
  <c r="M1275" i="3"/>
  <c r="N1275" i="3" s="1"/>
  <c r="M1279" i="3"/>
  <c r="N1279" i="3" s="1"/>
  <c r="M1286" i="3"/>
  <c r="N1286" i="3" s="1"/>
  <c r="M1290" i="3"/>
  <c r="N1290" i="3" s="1"/>
  <c r="M1293" i="3"/>
  <c r="N1293" i="3" s="1"/>
  <c r="M1297" i="3"/>
  <c r="N1297" i="3" s="1"/>
  <c r="M1300" i="3"/>
  <c r="N1300" i="3" s="1"/>
  <c r="M1304" i="3"/>
  <c r="N1304" i="3" s="1"/>
  <c r="M1307" i="3"/>
  <c r="N1307" i="3" s="1"/>
  <c r="M1311" i="3"/>
  <c r="N1311" i="3" s="1"/>
  <c r="M1318" i="3"/>
  <c r="N1318" i="3" s="1"/>
  <c r="M1322" i="3"/>
  <c r="N1322" i="3" s="1"/>
  <c r="M1325" i="3"/>
  <c r="N1325" i="3" s="1"/>
  <c r="M1329" i="3"/>
  <c r="N1329" i="3" s="1"/>
  <c r="M1332" i="3"/>
  <c r="N1332" i="3" s="1"/>
  <c r="M1336" i="3"/>
  <c r="N1336" i="3" s="1"/>
  <c r="M1339" i="3"/>
  <c r="N1339" i="3" s="1"/>
  <c r="M1343" i="3"/>
  <c r="N1343" i="3" s="1"/>
  <c r="M1350" i="3"/>
  <c r="N1350" i="3" s="1"/>
  <c r="M1354" i="3"/>
  <c r="N1354" i="3" s="1"/>
  <c r="M1357" i="3"/>
  <c r="N1357" i="3" s="1"/>
  <c r="M1230" i="3"/>
  <c r="N1230" i="3" s="1"/>
  <c r="M1244" i="3"/>
  <c r="N1244" i="3" s="1"/>
  <c r="M1273" i="3"/>
  <c r="N1273" i="3" s="1"/>
  <c r="M1287" i="3"/>
  <c r="N1287" i="3" s="1"/>
  <c r="M1301" i="3"/>
  <c r="N1301" i="3" s="1"/>
  <c r="M1315" i="3"/>
  <c r="N1315" i="3" s="1"/>
  <c r="M1330" i="3"/>
  <c r="N1330" i="3" s="1"/>
  <c r="M1344" i="3"/>
  <c r="N1344" i="3" s="1"/>
  <c r="M1358" i="3"/>
  <c r="N1358" i="3" s="1"/>
  <c r="M1234" i="3"/>
  <c r="N1234" i="3" s="1"/>
  <c r="M1248" i="3"/>
  <c r="N1248" i="3" s="1"/>
  <c r="M1262" i="3"/>
  <c r="N1262" i="3" s="1"/>
  <c r="M1276" i="3"/>
  <c r="N1276" i="3" s="1"/>
  <c r="M1305" i="3"/>
  <c r="N1305" i="3" s="1"/>
  <c r="M1319" i="3"/>
  <c r="N1319" i="3" s="1"/>
  <c r="M1333" i="3"/>
  <c r="N1333" i="3" s="1"/>
  <c r="M1347" i="3"/>
  <c r="N1347" i="3" s="1"/>
  <c r="M1237" i="3"/>
  <c r="N1237" i="3" s="1"/>
  <c r="M1251" i="3"/>
  <c r="N1251" i="3" s="1"/>
  <c r="M1266" i="3"/>
  <c r="N1266" i="3" s="1"/>
  <c r="M1280" i="3"/>
  <c r="N1280" i="3" s="1"/>
  <c r="M1294" i="3"/>
  <c r="N1294" i="3" s="1"/>
  <c r="M1308" i="3"/>
  <c r="N1308" i="3" s="1"/>
  <c r="M1337" i="3"/>
  <c r="N1337" i="3" s="1"/>
  <c r="M1351" i="3"/>
  <c r="N1351" i="3" s="1"/>
  <c r="M1241" i="3"/>
  <c r="N1241" i="3" s="1"/>
  <c r="M1298" i="3"/>
  <c r="N1298" i="3" s="1"/>
  <c r="M1255" i="3"/>
  <c r="N1255" i="3" s="1"/>
  <c r="M1312" i="3"/>
  <c r="N1312" i="3" s="1"/>
  <c r="M1269" i="3"/>
  <c r="N1269" i="3" s="1"/>
  <c r="M1326" i="3"/>
  <c r="N1326" i="3" s="1"/>
  <c r="M1340" i="3"/>
  <c r="N1340" i="3" s="1"/>
  <c r="M1283" i="3"/>
  <c r="N1283" i="3" s="1"/>
  <c r="M995" i="3"/>
  <c r="N995" i="3" s="1"/>
  <c r="M998" i="3"/>
  <c r="N998" i="3" s="1"/>
  <c r="M1003" i="3"/>
  <c r="N1003" i="3" s="1"/>
  <c r="M1006" i="3"/>
  <c r="N1006" i="3" s="1"/>
  <c r="M1011" i="3"/>
  <c r="N1011" i="3" s="1"/>
  <c r="M947" i="3"/>
  <c r="N947" i="3" s="1"/>
  <c r="M949" i="3"/>
  <c r="N949" i="3" s="1"/>
  <c r="M951" i="3"/>
  <c r="N951" i="3" s="1"/>
  <c r="M953" i="3"/>
  <c r="N953" i="3" s="1"/>
  <c r="M955" i="3"/>
  <c r="N955" i="3" s="1"/>
  <c r="M957" i="3"/>
  <c r="N957" i="3" s="1"/>
  <c r="M959" i="3"/>
  <c r="N959" i="3" s="1"/>
  <c r="M961" i="3"/>
  <c r="N961" i="3" s="1"/>
  <c r="M963" i="3"/>
  <c r="N963" i="3" s="1"/>
  <c r="M965" i="3"/>
  <c r="N965" i="3" s="1"/>
  <c r="M967" i="3"/>
  <c r="N967" i="3" s="1"/>
  <c r="M969" i="3"/>
  <c r="N969" i="3" s="1"/>
  <c r="M971" i="3"/>
  <c r="N971" i="3" s="1"/>
  <c r="M973" i="3"/>
  <c r="N973" i="3" s="1"/>
  <c r="M975" i="3"/>
  <c r="N975" i="3" s="1"/>
  <c r="M977" i="3"/>
  <c r="N977" i="3" s="1"/>
  <c r="M979" i="3"/>
  <c r="N979" i="3" s="1"/>
  <c r="M981" i="3"/>
  <c r="N981" i="3" s="1"/>
  <c r="M983" i="3"/>
  <c r="N983" i="3" s="1"/>
  <c r="M985" i="3"/>
  <c r="N985" i="3" s="1"/>
  <c r="M987" i="3"/>
  <c r="N987" i="3" s="1"/>
  <c r="M989" i="3"/>
  <c r="N989" i="3" s="1"/>
  <c r="M991" i="3"/>
  <c r="N991" i="3" s="1"/>
  <c r="M993" i="3"/>
  <c r="N993" i="3" s="1"/>
  <c r="M996" i="3"/>
  <c r="N996" i="3" s="1"/>
  <c r="M1001" i="3"/>
  <c r="N1001" i="3" s="1"/>
  <c r="M1004" i="3"/>
  <c r="N1004" i="3" s="1"/>
  <c r="M1009" i="3"/>
  <c r="N1009" i="3" s="1"/>
  <c r="M1012" i="3"/>
  <c r="N1012" i="3" s="1"/>
  <c r="M1002" i="3"/>
  <c r="N1002" i="3" s="1"/>
  <c r="M1007" i="3"/>
  <c r="N1007" i="3" s="1"/>
  <c r="M948" i="3"/>
  <c r="N948" i="3" s="1"/>
  <c r="M952" i="3"/>
  <c r="N952" i="3" s="1"/>
  <c r="M956" i="3"/>
  <c r="N956" i="3" s="1"/>
  <c r="M960" i="3"/>
  <c r="N960" i="3" s="1"/>
  <c r="M964" i="3"/>
  <c r="N964" i="3" s="1"/>
  <c r="M968" i="3"/>
  <c r="N968" i="3" s="1"/>
  <c r="M972" i="3"/>
  <c r="N972" i="3" s="1"/>
  <c r="M976" i="3"/>
  <c r="N976" i="3" s="1"/>
  <c r="M980" i="3"/>
  <c r="N980" i="3" s="1"/>
  <c r="M984" i="3"/>
  <c r="N984" i="3" s="1"/>
  <c r="M988" i="3"/>
  <c r="N988" i="3" s="1"/>
  <c r="M992" i="3"/>
  <c r="N992" i="3" s="1"/>
  <c r="M997" i="3"/>
  <c r="N997" i="3" s="1"/>
  <c r="M1008" i="3"/>
  <c r="N1008" i="3" s="1"/>
  <c r="M994" i="3"/>
  <c r="N994" i="3" s="1"/>
  <c r="M999" i="3"/>
  <c r="N999" i="3" s="1"/>
  <c r="M1010" i="3"/>
  <c r="N1010" i="3" s="1"/>
  <c r="M954" i="3"/>
  <c r="N954" i="3" s="1"/>
  <c r="M970" i="3"/>
  <c r="N970" i="3" s="1"/>
  <c r="M986" i="3"/>
  <c r="N986" i="3" s="1"/>
  <c r="M1005" i="3"/>
  <c r="N1005" i="3" s="1"/>
  <c r="M958" i="3"/>
  <c r="N958" i="3" s="1"/>
  <c r="M974" i="3"/>
  <c r="N974" i="3" s="1"/>
  <c r="M990" i="3"/>
  <c r="N990" i="3" s="1"/>
  <c r="M962" i="3"/>
  <c r="N962" i="3" s="1"/>
  <c r="M978" i="3"/>
  <c r="N978" i="3" s="1"/>
  <c r="M966" i="3"/>
  <c r="N966" i="3" s="1"/>
  <c r="M982" i="3"/>
  <c r="N982" i="3" s="1"/>
  <c r="M1000" i="3"/>
  <c r="N1000" i="3" s="1"/>
  <c r="M950" i="3"/>
  <c r="N950" i="3" s="1"/>
  <c r="M497" i="3"/>
  <c r="N497" i="3" s="1"/>
  <c r="M500" i="3"/>
  <c r="N500" i="3" s="1"/>
  <c r="M504" i="3"/>
  <c r="N504" i="3" s="1"/>
  <c r="M507" i="3"/>
  <c r="N507" i="3" s="1"/>
  <c r="M511" i="3"/>
  <c r="N511" i="3" s="1"/>
  <c r="M514" i="3"/>
  <c r="N514" i="3" s="1"/>
  <c r="M518" i="3"/>
  <c r="N518" i="3" s="1"/>
  <c r="M521" i="3"/>
  <c r="N521" i="3" s="1"/>
  <c r="M525" i="3"/>
  <c r="N525" i="3" s="1"/>
  <c r="M532" i="3"/>
  <c r="N532" i="3" s="1"/>
  <c r="M536" i="3"/>
  <c r="N536" i="3" s="1"/>
  <c r="M539" i="3"/>
  <c r="N539" i="3" s="1"/>
  <c r="M543" i="3"/>
  <c r="N543" i="3" s="1"/>
  <c r="M546" i="3"/>
  <c r="N546" i="3" s="1"/>
  <c r="M550" i="3"/>
  <c r="N550" i="3" s="1"/>
  <c r="M553" i="3"/>
  <c r="N553" i="3" s="1"/>
  <c r="M557" i="3"/>
  <c r="N557" i="3" s="1"/>
  <c r="M562" i="3"/>
  <c r="N562" i="3" s="1"/>
  <c r="M495" i="3"/>
  <c r="N495" i="3" s="1"/>
  <c r="M498" i="3"/>
  <c r="N498" i="3" s="1"/>
  <c r="M501" i="3"/>
  <c r="N501" i="3" s="1"/>
  <c r="M508" i="3"/>
  <c r="N508" i="3" s="1"/>
  <c r="M512" i="3"/>
  <c r="N512" i="3" s="1"/>
  <c r="M515" i="3"/>
  <c r="N515" i="3" s="1"/>
  <c r="M519" i="3"/>
  <c r="N519" i="3" s="1"/>
  <c r="M522" i="3"/>
  <c r="N522" i="3" s="1"/>
  <c r="M526" i="3"/>
  <c r="N526" i="3" s="1"/>
  <c r="M529" i="3"/>
  <c r="N529" i="3" s="1"/>
  <c r="M533" i="3"/>
  <c r="N533" i="3" s="1"/>
  <c r="M540" i="3"/>
  <c r="N540" i="3" s="1"/>
  <c r="M544" i="3"/>
  <c r="N544" i="3" s="1"/>
  <c r="M547" i="3"/>
  <c r="N547" i="3" s="1"/>
  <c r="M551" i="3"/>
  <c r="N551" i="3" s="1"/>
  <c r="M554" i="3"/>
  <c r="N554" i="3" s="1"/>
  <c r="M560" i="3"/>
  <c r="N560" i="3" s="1"/>
  <c r="M563" i="3"/>
  <c r="N563" i="3" s="1"/>
  <c r="M496" i="3"/>
  <c r="N496" i="3" s="1"/>
  <c r="M502" i="3"/>
  <c r="N502" i="3" s="1"/>
  <c r="M505" i="3"/>
  <c r="N505" i="3" s="1"/>
  <c r="M509" i="3"/>
  <c r="N509" i="3" s="1"/>
  <c r="M516" i="3"/>
  <c r="N516" i="3" s="1"/>
  <c r="M520" i="3"/>
  <c r="N520" i="3" s="1"/>
  <c r="M523" i="3"/>
  <c r="N523" i="3" s="1"/>
  <c r="M527" i="3"/>
  <c r="N527" i="3" s="1"/>
  <c r="M530" i="3"/>
  <c r="N530" i="3" s="1"/>
  <c r="M534" i="3"/>
  <c r="N534" i="3" s="1"/>
  <c r="M537" i="3"/>
  <c r="N537" i="3" s="1"/>
  <c r="M541" i="3"/>
  <c r="N541" i="3" s="1"/>
  <c r="M548" i="3"/>
  <c r="N548" i="3" s="1"/>
  <c r="M552" i="3"/>
  <c r="N552" i="3" s="1"/>
  <c r="M555" i="3"/>
  <c r="N555" i="3" s="1"/>
  <c r="M558" i="3"/>
  <c r="N558" i="3" s="1"/>
  <c r="M561" i="3"/>
  <c r="N561" i="3" s="1"/>
  <c r="M499" i="3"/>
  <c r="N499" i="3" s="1"/>
  <c r="M513" i="3"/>
  <c r="N513" i="3" s="1"/>
  <c r="M528" i="3"/>
  <c r="N528" i="3" s="1"/>
  <c r="M542" i="3"/>
  <c r="N542" i="3" s="1"/>
  <c r="M556" i="3"/>
  <c r="N556" i="3" s="1"/>
  <c r="M503" i="3"/>
  <c r="N503" i="3" s="1"/>
  <c r="M517" i="3"/>
  <c r="N517" i="3" s="1"/>
  <c r="M531" i="3"/>
  <c r="N531" i="3" s="1"/>
  <c r="M545" i="3"/>
  <c r="N545" i="3" s="1"/>
  <c r="M559" i="3"/>
  <c r="N559" i="3" s="1"/>
  <c r="M506" i="3"/>
  <c r="N506" i="3" s="1"/>
  <c r="M535" i="3"/>
  <c r="N535" i="3" s="1"/>
  <c r="M549" i="3"/>
  <c r="N549" i="3" s="1"/>
  <c r="M538" i="3"/>
  <c r="N538" i="3" s="1"/>
  <c r="M510" i="3"/>
  <c r="N510" i="3" s="1"/>
  <c r="M524" i="3"/>
  <c r="N524" i="3" s="1"/>
  <c r="M365" i="3"/>
  <c r="N365" i="3" s="1"/>
  <c r="M369" i="3"/>
  <c r="N369" i="3" s="1"/>
  <c r="M373" i="3"/>
  <c r="N373" i="3" s="1"/>
  <c r="M377" i="3"/>
  <c r="N377" i="3" s="1"/>
  <c r="M381" i="3"/>
  <c r="N381" i="3" s="1"/>
  <c r="M366" i="3"/>
  <c r="N366" i="3" s="1"/>
  <c r="M370" i="3"/>
  <c r="N370" i="3" s="1"/>
  <c r="M374" i="3"/>
  <c r="N374" i="3" s="1"/>
  <c r="M367" i="3"/>
  <c r="N367" i="3" s="1"/>
  <c r="M371" i="3"/>
  <c r="N371" i="3" s="1"/>
  <c r="M375" i="3"/>
  <c r="N375" i="3" s="1"/>
  <c r="M379" i="3"/>
  <c r="N379" i="3" s="1"/>
  <c r="M383" i="3"/>
  <c r="N383" i="3" s="1"/>
  <c r="M376" i="3"/>
  <c r="N376" i="3" s="1"/>
  <c r="M384" i="3"/>
  <c r="N384" i="3" s="1"/>
  <c r="M378" i="3"/>
  <c r="N378" i="3" s="1"/>
  <c r="M368" i="3"/>
  <c r="N368" i="3" s="1"/>
  <c r="M380" i="3"/>
  <c r="N380" i="3" s="1"/>
  <c r="M382" i="3"/>
  <c r="N382" i="3" s="1"/>
  <c r="M372" i="3"/>
  <c r="N372" i="3" s="1"/>
  <c r="M198" i="3"/>
  <c r="N198" i="3" s="1"/>
  <c r="M202" i="3"/>
  <c r="N202" i="3" s="1"/>
  <c r="M206" i="3"/>
  <c r="N206" i="3" s="1"/>
  <c r="M210" i="3"/>
  <c r="N210" i="3" s="1"/>
  <c r="M214" i="3"/>
  <c r="N214" i="3" s="1"/>
  <c r="M218" i="3"/>
  <c r="N218" i="3" s="1"/>
  <c r="M222" i="3"/>
  <c r="N222" i="3" s="1"/>
  <c r="M226" i="3"/>
  <c r="N226" i="3" s="1"/>
  <c r="M195" i="3"/>
  <c r="N195" i="3" s="1"/>
  <c r="M199" i="3"/>
  <c r="N199" i="3" s="1"/>
  <c r="M203" i="3"/>
  <c r="N203" i="3" s="1"/>
  <c r="M207" i="3"/>
  <c r="N207" i="3" s="1"/>
  <c r="M211" i="3"/>
  <c r="N211" i="3" s="1"/>
  <c r="M215" i="3"/>
  <c r="N215" i="3" s="1"/>
  <c r="M219" i="3"/>
  <c r="N219" i="3" s="1"/>
  <c r="M223" i="3"/>
  <c r="N223" i="3" s="1"/>
  <c r="M201" i="3"/>
  <c r="N201" i="3" s="1"/>
  <c r="M209" i="3"/>
  <c r="N209" i="3" s="1"/>
  <c r="M217" i="3"/>
  <c r="N217" i="3" s="1"/>
  <c r="M225" i="3"/>
  <c r="N225" i="3" s="1"/>
  <c r="M196" i="3"/>
  <c r="N196" i="3" s="1"/>
  <c r="M204" i="3"/>
  <c r="N204" i="3" s="1"/>
  <c r="M212" i="3"/>
  <c r="N212" i="3" s="1"/>
  <c r="M220" i="3"/>
  <c r="N220" i="3" s="1"/>
  <c r="M197" i="3"/>
  <c r="N197" i="3" s="1"/>
  <c r="M205" i="3"/>
  <c r="N205" i="3" s="1"/>
  <c r="M213" i="3"/>
  <c r="N213" i="3" s="1"/>
  <c r="M221" i="3"/>
  <c r="N221" i="3" s="1"/>
  <c r="M216" i="3"/>
  <c r="N216" i="3" s="1"/>
  <c r="M224" i="3"/>
  <c r="N224" i="3" s="1"/>
  <c r="M200" i="3"/>
  <c r="N200" i="3" s="1"/>
  <c r="M208" i="3"/>
  <c r="N208" i="3" s="1"/>
  <c r="M7336" i="3"/>
  <c r="N7336" i="3" s="1"/>
  <c r="M7333" i="3"/>
  <c r="N7333" i="3" s="1"/>
  <c r="M7328" i="3"/>
  <c r="N7328" i="3" s="1"/>
  <c r="M7325" i="3"/>
  <c r="N7325" i="3" s="1"/>
  <c r="M7320" i="3"/>
  <c r="N7320" i="3" s="1"/>
  <c r="M7317" i="3"/>
  <c r="N7317" i="3" s="1"/>
  <c r="M7312" i="3"/>
  <c r="N7312" i="3" s="1"/>
  <c r="M7309" i="3"/>
  <c r="N7309" i="3" s="1"/>
  <c r="M7304" i="3"/>
  <c r="N7304" i="3" s="1"/>
  <c r="M7301" i="3"/>
  <c r="N7301" i="3" s="1"/>
  <c r="M7296" i="3"/>
  <c r="N7296" i="3" s="1"/>
  <c r="M7293" i="3"/>
  <c r="N7293" i="3" s="1"/>
  <c r="M7288" i="3"/>
  <c r="N7288" i="3" s="1"/>
  <c r="M7285" i="3"/>
  <c r="N7285" i="3" s="1"/>
  <c r="M7280" i="3"/>
  <c r="N7280" i="3" s="1"/>
  <c r="M7277" i="3"/>
  <c r="N7277" i="3" s="1"/>
  <c r="M7272" i="3"/>
  <c r="N7272" i="3" s="1"/>
  <c r="M7269" i="3"/>
  <c r="N7269" i="3" s="1"/>
  <c r="M7264" i="3"/>
  <c r="N7264" i="3" s="1"/>
  <c r="M7261" i="3"/>
  <c r="N7261" i="3" s="1"/>
  <c r="M7256" i="3"/>
  <c r="N7256" i="3" s="1"/>
  <c r="M7253" i="3"/>
  <c r="N7253" i="3" s="1"/>
  <c r="M7248" i="3"/>
  <c r="N7248" i="3" s="1"/>
  <c r="M7245" i="3"/>
  <c r="N7245" i="3" s="1"/>
  <c r="M7240" i="3"/>
  <c r="N7240" i="3" s="1"/>
  <c r="M7237" i="3"/>
  <c r="N7237" i="3" s="1"/>
  <c r="M7232" i="3"/>
  <c r="N7232" i="3" s="1"/>
  <c r="M7229" i="3"/>
  <c r="N7229" i="3" s="1"/>
  <c r="M7224" i="3"/>
  <c r="N7224" i="3" s="1"/>
  <c r="M7221" i="3"/>
  <c r="N7221" i="3" s="1"/>
  <c r="M7216" i="3"/>
  <c r="N7216" i="3" s="1"/>
  <c r="M7213" i="3"/>
  <c r="N7213" i="3" s="1"/>
  <c r="M7208" i="3"/>
  <c r="N7208" i="3" s="1"/>
  <c r="M7205" i="3"/>
  <c r="N7205" i="3" s="1"/>
  <c r="M7200" i="3"/>
  <c r="N7200" i="3" s="1"/>
  <c r="M7197" i="3"/>
  <c r="N7197" i="3" s="1"/>
  <c r="M7192" i="3"/>
  <c r="N7192" i="3" s="1"/>
  <c r="M7189" i="3"/>
  <c r="N7189" i="3" s="1"/>
  <c r="M7184" i="3"/>
  <c r="N7184" i="3" s="1"/>
  <c r="M7181" i="3"/>
  <c r="N7181" i="3" s="1"/>
  <c r="M7176" i="3"/>
  <c r="N7176" i="3" s="1"/>
  <c r="M7173" i="3"/>
  <c r="N7173" i="3" s="1"/>
  <c r="M7168" i="3"/>
  <c r="N7168" i="3" s="1"/>
  <c r="M7165" i="3"/>
  <c r="N7165" i="3" s="1"/>
  <c r="M7160" i="3"/>
  <c r="N7160" i="3" s="1"/>
  <c r="M7157" i="3"/>
  <c r="N7157" i="3" s="1"/>
  <c r="M7152" i="3"/>
  <c r="N7152" i="3" s="1"/>
  <c r="M7149" i="3"/>
  <c r="N7149" i="3" s="1"/>
  <c r="M7144" i="3"/>
  <c r="N7144" i="3" s="1"/>
  <c r="M7141" i="3"/>
  <c r="N7141" i="3" s="1"/>
  <c r="M7136" i="3"/>
  <c r="N7136" i="3" s="1"/>
  <c r="M7133" i="3"/>
  <c r="N7133" i="3" s="1"/>
  <c r="M7128" i="3"/>
  <c r="N7128" i="3" s="1"/>
  <c r="M7125" i="3"/>
  <c r="N7125" i="3" s="1"/>
  <c r="M7120" i="3"/>
  <c r="N7120" i="3" s="1"/>
  <c r="M7117" i="3"/>
  <c r="N7117" i="3" s="1"/>
  <c r="M7112" i="3"/>
  <c r="N7112" i="3" s="1"/>
  <c r="M7109" i="3"/>
  <c r="N7109" i="3" s="1"/>
  <c r="M7104" i="3"/>
  <c r="N7104" i="3" s="1"/>
  <c r="M7101" i="3"/>
  <c r="N7101" i="3" s="1"/>
  <c r="M7096" i="3"/>
  <c r="N7096" i="3" s="1"/>
  <c r="M7093" i="3"/>
  <c r="N7093" i="3" s="1"/>
  <c r="M7088" i="3"/>
  <c r="N7088" i="3" s="1"/>
  <c r="M7085" i="3"/>
  <c r="N7085" i="3" s="1"/>
  <c r="M7080" i="3"/>
  <c r="N7080" i="3" s="1"/>
  <c r="M7077" i="3"/>
  <c r="N7077" i="3" s="1"/>
  <c r="M7072" i="3"/>
  <c r="N7072" i="3" s="1"/>
  <c r="M7069" i="3"/>
  <c r="N7069" i="3" s="1"/>
  <c r="M7064" i="3"/>
  <c r="N7064" i="3" s="1"/>
  <c r="M7061" i="3"/>
  <c r="N7061" i="3" s="1"/>
  <c r="M7056" i="3"/>
  <c r="N7056" i="3" s="1"/>
  <c r="M7053" i="3"/>
  <c r="N7053" i="3" s="1"/>
  <c r="M7048" i="3"/>
  <c r="N7048" i="3" s="1"/>
  <c r="M7045" i="3"/>
  <c r="N7045" i="3" s="1"/>
  <c r="M7040" i="3"/>
  <c r="N7040" i="3" s="1"/>
  <c r="M7037" i="3"/>
  <c r="N7037" i="3" s="1"/>
  <c r="M7032" i="3"/>
  <c r="N7032" i="3" s="1"/>
  <c r="M7029" i="3"/>
  <c r="N7029" i="3" s="1"/>
  <c r="M7024" i="3"/>
  <c r="N7024" i="3" s="1"/>
  <c r="M7021" i="3"/>
  <c r="N7021" i="3" s="1"/>
  <c r="M7016" i="3"/>
  <c r="N7016" i="3" s="1"/>
  <c r="M7013" i="3"/>
  <c r="N7013" i="3" s="1"/>
  <c r="M7008" i="3"/>
  <c r="N7008" i="3" s="1"/>
  <c r="M7005" i="3"/>
  <c r="N7005" i="3" s="1"/>
  <c r="M7000" i="3"/>
  <c r="N7000" i="3" s="1"/>
  <c r="M6997" i="3"/>
  <c r="N6997" i="3" s="1"/>
  <c r="M6992" i="3"/>
  <c r="N6992" i="3" s="1"/>
  <c r="M6989" i="3"/>
  <c r="N6989" i="3" s="1"/>
  <c r="M6984" i="3"/>
  <c r="N6984" i="3" s="1"/>
  <c r="M6981" i="3"/>
  <c r="N6981" i="3" s="1"/>
  <c r="M6976" i="3"/>
  <c r="N6976" i="3" s="1"/>
  <c r="M6973" i="3"/>
  <c r="N6973" i="3" s="1"/>
  <c r="M6968" i="3"/>
  <c r="N6968" i="3" s="1"/>
  <c r="M6965" i="3"/>
  <c r="N6965" i="3" s="1"/>
  <c r="M6960" i="3"/>
  <c r="N6960" i="3" s="1"/>
  <c r="M6957" i="3"/>
  <c r="N6957" i="3" s="1"/>
  <c r="M6952" i="3"/>
  <c r="N6952" i="3" s="1"/>
  <c r="M6949" i="3"/>
  <c r="N6949" i="3" s="1"/>
  <c r="M6944" i="3"/>
  <c r="N6944" i="3" s="1"/>
  <c r="M6941" i="3"/>
  <c r="N6941" i="3" s="1"/>
  <c r="M6936" i="3"/>
  <c r="N6936" i="3" s="1"/>
  <c r="M6933" i="3"/>
  <c r="N6933" i="3" s="1"/>
  <c r="M6928" i="3"/>
  <c r="N6928" i="3" s="1"/>
  <c r="M6925" i="3"/>
  <c r="N6925" i="3" s="1"/>
  <c r="M6920" i="3"/>
  <c r="N6920" i="3" s="1"/>
  <c r="M6917" i="3"/>
  <c r="N6917" i="3" s="1"/>
  <c r="M6912" i="3"/>
  <c r="N6912" i="3" s="1"/>
  <c r="M6909" i="3"/>
  <c r="N6909" i="3" s="1"/>
  <c r="M6904" i="3"/>
  <c r="N6904" i="3" s="1"/>
  <c r="M6901" i="3"/>
  <c r="N6901" i="3" s="1"/>
  <c r="M6896" i="3"/>
  <c r="N6896" i="3" s="1"/>
  <c r="M6893" i="3"/>
  <c r="N6893" i="3" s="1"/>
  <c r="M6888" i="3"/>
  <c r="N6888" i="3" s="1"/>
  <c r="M6885" i="3"/>
  <c r="N6885" i="3" s="1"/>
  <c r="M6880" i="3"/>
  <c r="N6880" i="3" s="1"/>
  <c r="M6877" i="3"/>
  <c r="N6877" i="3" s="1"/>
  <c r="M6872" i="3"/>
  <c r="N6872" i="3" s="1"/>
  <c r="M6869" i="3"/>
  <c r="N6869" i="3" s="1"/>
  <c r="M6864" i="3"/>
  <c r="N6864" i="3" s="1"/>
  <c r="M6861" i="3"/>
  <c r="N6861" i="3" s="1"/>
  <c r="M6856" i="3"/>
  <c r="N6856" i="3" s="1"/>
  <c r="M6853" i="3"/>
  <c r="N6853" i="3" s="1"/>
  <c r="M6848" i="3"/>
  <c r="N6848" i="3" s="1"/>
  <c r="M6845" i="3"/>
  <c r="N6845" i="3" s="1"/>
  <c r="M6840" i="3"/>
  <c r="N6840" i="3" s="1"/>
  <c r="M6837" i="3"/>
  <c r="N6837" i="3" s="1"/>
  <c r="M6832" i="3"/>
  <c r="N6832" i="3" s="1"/>
  <c r="M6829" i="3"/>
  <c r="N6829" i="3" s="1"/>
  <c r="M6824" i="3"/>
  <c r="N6824" i="3" s="1"/>
  <c r="M6821" i="3"/>
  <c r="N6821" i="3" s="1"/>
  <c r="M6816" i="3"/>
  <c r="N6816" i="3" s="1"/>
  <c r="M6813" i="3"/>
  <c r="N6813" i="3" s="1"/>
  <c r="M6808" i="3"/>
  <c r="N6808" i="3" s="1"/>
  <c r="M6805" i="3"/>
  <c r="N6805" i="3" s="1"/>
  <c r="M6800" i="3"/>
  <c r="N6800" i="3" s="1"/>
  <c r="M6797" i="3"/>
  <c r="N6797" i="3" s="1"/>
  <c r="M6792" i="3"/>
  <c r="N6792" i="3" s="1"/>
  <c r="M6789" i="3"/>
  <c r="N6789" i="3" s="1"/>
  <c r="M6784" i="3"/>
  <c r="N6784" i="3" s="1"/>
  <c r="M6781" i="3"/>
  <c r="N6781" i="3" s="1"/>
  <c r="M6776" i="3"/>
  <c r="N6776" i="3" s="1"/>
  <c r="M6773" i="3"/>
  <c r="N6773" i="3" s="1"/>
  <c r="M6768" i="3"/>
  <c r="N6768" i="3" s="1"/>
  <c r="M6765" i="3"/>
  <c r="N6765" i="3" s="1"/>
  <c r="M6760" i="3"/>
  <c r="N6760" i="3" s="1"/>
  <c r="M6757" i="3"/>
  <c r="N6757" i="3" s="1"/>
  <c r="M6752" i="3"/>
  <c r="N6752" i="3" s="1"/>
  <c r="M6749" i="3"/>
  <c r="N6749" i="3" s="1"/>
  <c r="M6744" i="3"/>
  <c r="N6744" i="3" s="1"/>
  <c r="M6741" i="3"/>
  <c r="N6741" i="3" s="1"/>
  <c r="M6736" i="3"/>
  <c r="N6736" i="3" s="1"/>
  <c r="M6733" i="3"/>
  <c r="N6733" i="3" s="1"/>
  <c r="M6728" i="3"/>
  <c r="N6728" i="3" s="1"/>
  <c r="M6725" i="3"/>
  <c r="N6725" i="3" s="1"/>
  <c r="M6720" i="3"/>
  <c r="N6720" i="3" s="1"/>
  <c r="M6717" i="3"/>
  <c r="N6717" i="3" s="1"/>
  <c r="M6712" i="3"/>
  <c r="N6712" i="3" s="1"/>
  <c r="M6709" i="3"/>
  <c r="N6709" i="3" s="1"/>
  <c r="M6704" i="3"/>
  <c r="N6704" i="3" s="1"/>
  <c r="M6701" i="3"/>
  <c r="N6701" i="3" s="1"/>
  <c r="M6696" i="3"/>
  <c r="N6696" i="3" s="1"/>
  <c r="M6693" i="3"/>
  <c r="N6693" i="3" s="1"/>
  <c r="M6688" i="3"/>
  <c r="N6688" i="3" s="1"/>
  <c r="M6685" i="3"/>
  <c r="N6685" i="3" s="1"/>
  <c r="M6680" i="3"/>
  <c r="N6680" i="3" s="1"/>
  <c r="M6677" i="3"/>
  <c r="N6677" i="3" s="1"/>
  <c r="M6672" i="3"/>
  <c r="N6672" i="3" s="1"/>
  <c r="M6669" i="3"/>
  <c r="N6669" i="3" s="1"/>
  <c r="M6664" i="3"/>
  <c r="N6664" i="3" s="1"/>
  <c r="M6661" i="3"/>
  <c r="N6661" i="3" s="1"/>
  <c r="M6656" i="3"/>
  <c r="N6656" i="3" s="1"/>
  <c r="M6653" i="3"/>
  <c r="N6653" i="3" s="1"/>
  <c r="M6648" i="3"/>
  <c r="N6648" i="3" s="1"/>
  <c r="M6645" i="3"/>
  <c r="N6645" i="3" s="1"/>
  <c r="M6640" i="3"/>
  <c r="N6640" i="3" s="1"/>
  <c r="M6637" i="3"/>
  <c r="N6637" i="3" s="1"/>
  <c r="M6632" i="3"/>
  <c r="N6632" i="3" s="1"/>
  <c r="M6629" i="3"/>
  <c r="N6629" i="3" s="1"/>
  <c r="M6624" i="3"/>
  <c r="N6624" i="3" s="1"/>
  <c r="M6621" i="3"/>
  <c r="N6621" i="3" s="1"/>
  <c r="M6616" i="3"/>
  <c r="N6616" i="3" s="1"/>
  <c r="M6613" i="3"/>
  <c r="N6613" i="3" s="1"/>
  <c r="M6608" i="3"/>
  <c r="N6608" i="3" s="1"/>
  <c r="M6605" i="3"/>
  <c r="N6605" i="3" s="1"/>
  <c r="M6600" i="3"/>
  <c r="N6600" i="3" s="1"/>
  <c r="M6597" i="3"/>
  <c r="N6597" i="3" s="1"/>
  <c r="M6592" i="3"/>
  <c r="N6592" i="3" s="1"/>
  <c r="M6589" i="3"/>
  <c r="N6589" i="3" s="1"/>
  <c r="M6584" i="3"/>
  <c r="N6584" i="3" s="1"/>
  <c r="M6581" i="3"/>
  <c r="N6581" i="3" s="1"/>
  <c r="M6576" i="3"/>
  <c r="N6576" i="3" s="1"/>
  <c r="M6573" i="3"/>
  <c r="N6573" i="3" s="1"/>
  <c r="M6568" i="3"/>
  <c r="N6568" i="3" s="1"/>
  <c r="M6565" i="3"/>
  <c r="N6565" i="3" s="1"/>
  <c r="M6560" i="3"/>
  <c r="N6560" i="3" s="1"/>
  <c r="M6557" i="3"/>
  <c r="N6557" i="3" s="1"/>
  <c r="M6552" i="3"/>
  <c r="N6552" i="3" s="1"/>
  <c r="M6549" i="3"/>
  <c r="N6549" i="3" s="1"/>
  <c r="M6544" i="3"/>
  <c r="N6544" i="3" s="1"/>
  <c r="M6541" i="3"/>
  <c r="N6541" i="3" s="1"/>
  <c r="M6536" i="3"/>
  <c r="N6536" i="3" s="1"/>
  <c r="M6533" i="3"/>
  <c r="N6533" i="3" s="1"/>
  <c r="M6528" i="3"/>
  <c r="N6528" i="3" s="1"/>
  <c r="M6525" i="3"/>
  <c r="N6525" i="3" s="1"/>
  <c r="M6520" i="3"/>
  <c r="N6520" i="3" s="1"/>
  <c r="M6517" i="3"/>
  <c r="N6517" i="3" s="1"/>
  <c r="M6512" i="3"/>
  <c r="N6512" i="3" s="1"/>
  <c r="M6509" i="3"/>
  <c r="N6509" i="3" s="1"/>
  <c r="M6504" i="3"/>
  <c r="N6504" i="3" s="1"/>
  <c r="M6501" i="3"/>
  <c r="N6501" i="3" s="1"/>
  <c r="M6496" i="3"/>
  <c r="N6496" i="3" s="1"/>
  <c r="M6493" i="3"/>
  <c r="N6493" i="3" s="1"/>
  <c r="M6488" i="3"/>
  <c r="N6488" i="3" s="1"/>
  <c r="M6485" i="3"/>
  <c r="N6485" i="3" s="1"/>
  <c r="M6480" i="3"/>
  <c r="N6480" i="3" s="1"/>
  <c r="M6477" i="3"/>
  <c r="N6477" i="3" s="1"/>
  <c r="M6472" i="3"/>
  <c r="N6472" i="3" s="1"/>
  <c r="M6458" i="3"/>
  <c r="N6458" i="3" s="1"/>
  <c r="M6447" i="3"/>
  <c r="N6447" i="3" s="1"/>
  <c r="M6426" i="3"/>
  <c r="N6426" i="3" s="1"/>
  <c r="M6261" i="3"/>
  <c r="N6261" i="3" s="1"/>
  <c r="M6264" i="3"/>
  <c r="N6264" i="3" s="1"/>
  <c r="M6269" i="3"/>
  <c r="N6269" i="3" s="1"/>
  <c r="M6272" i="3"/>
  <c r="N6272" i="3" s="1"/>
  <c r="M6277" i="3"/>
  <c r="N6277" i="3" s="1"/>
  <c r="M6280" i="3"/>
  <c r="N6280" i="3" s="1"/>
  <c r="M6285" i="3"/>
  <c r="N6285" i="3" s="1"/>
  <c r="M6288" i="3"/>
  <c r="N6288" i="3" s="1"/>
  <c r="M6293" i="3"/>
  <c r="N6293" i="3" s="1"/>
  <c r="M6296" i="3"/>
  <c r="N6296" i="3" s="1"/>
  <c r="M6301" i="3"/>
  <c r="N6301" i="3" s="1"/>
  <c r="M6304" i="3"/>
  <c r="N6304" i="3" s="1"/>
  <c r="M6309" i="3"/>
  <c r="N6309" i="3" s="1"/>
  <c r="M6312" i="3"/>
  <c r="N6312" i="3" s="1"/>
  <c r="M6317" i="3"/>
  <c r="N6317" i="3" s="1"/>
  <c r="M6320" i="3"/>
  <c r="N6320" i="3" s="1"/>
  <c r="M6325" i="3"/>
  <c r="N6325" i="3" s="1"/>
  <c r="M6328" i="3"/>
  <c r="N6328" i="3" s="1"/>
  <c r="M6333" i="3"/>
  <c r="N6333" i="3" s="1"/>
  <c r="M6336" i="3"/>
  <c r="N6336" i="3" s="1"/>
  <c r="M6341" i="3"/>
  <c r="N6341" i="3" s="1"/>
  <c r="M6344" i="3"/>
  <c r="N6344" i="3" s="1"/>
  <c r="M6349" i="3"/>
  <c r="N6349" i="3" s="1"/>
  <c r="M6352" i="3"/>
  <c r="N6352" i="3" s="1"/>
  <c r="M6357" i="3"/>
  <c r="N6357" i="3" s="1"/>
  <c r="M6360" i="3"/>
  <c r="N6360" i="3" s="1"/>
  <c r="M6259" i="3"/>
  <c r="N6259" i="3" s="1"/>
  <c r="M6262" i="3"/>
  <c r="N6262" i="3" s="1"/>
  <c r="M6267" i="3"/>
  <c r="N6267" i="3" s="1"/>
  <c r="M6270" i="3"/>
  <c r="N6270" i="3" s="1"/>
  <c r="M6275" i="3"/>
  <c r="N6275" i="3" s="1"/>
  <c r="M6278" i="3"/>
  <c r="N6278" i="3" s="1"/>
  <c r="M6283" i="3"/>
  <c r="N6283" i="3" s="1"/>
  <c r="M6286" i="3"/>
  <c r="N6286" i="3" s="1"/>
  <c r="M6291" i="3"/>
  <c r="N6291" i="3" s="1"/>
  <c r="M6294" i="3"/>
  <c r="N6294" i="3" s="1"/>
  <c r="M6299" i="3"/>
  <c r="N6299" i="3" s="1"/>
  <c r="M6302" i="3"/>
  <c r="N6302" i="3" s="1"/>
  <c r="M6307" i="3"/>
  <c r="N6307" i="3" s="1"/>
  <c r="M6310" i="3"/>
  <c r="N6310" i="3" s="1"/>
  <c r="M6315" i="3"/>
  <c r="N6315" i="3" s="1"/>
  <c r="M6318" i="3"/>
  <c r="N6318" i="3" s="1"/>
  <c r="M6323" i="3"/>
  <c r="N6323" i="3" s="1"/>
  <c r="M6326" i="3"/>
  <c r="N6326" i="3" s="1"/>
  <c r="M6331" i="3"/>
  <c r="N6331" i="3" s="1"/>
  <c r="M6334" i="3"/>
  <c r="N6334" i="3" s="1"/>
  <c r="M6339" i="3"/>
  <c r="N6339" i="3" s="1"/>
  <c r="M6342" i="3"/>
  <c r="N6342" i="3" s="1"/>
  <c r="M6347" i="3"/>
  <c r="N6347" i="3" s="1"/>
  <c r="M6350" i="3"/>
  <c r="N6350" i="3" s="1"/>
  <c r="M6355" i="3"/>
  <c r="N6355" i="3" s="1"/>
  <c r="M6358" i="3"/>
  <c r="N6358" i="3" s="1"/>
  <c r="M6257" i="3"/>
  <c r="N6257" i="3" s="1"/>
  <c r="M6260" i="3"/>
  <c r="N6260" i="3" s="1"/>
  <c r="M6265" i="3"/>
  <c r="N6265" i="3" s="1"/>
  <c r="M6268" i="3"/>
  <c r="N6268" i="3" s="1"/>
  <c r="M6273" i="3"/>
  <c r="N6273" i="3" s="1"/>
  <c r="M6276" i="3"/>
  <c r="N6276" i="3" s="1"/>
  <c r="M6281" i="3"/>
  <c r="N6281" i="3" s="1"/>
  <c r="M6284" i="3"/>
  <c r="N6284" i="3" s="1"/>
  <c r="M6289" i="3"/>
  <c r="N6289" i="3" s="1"/>
  <c r="M6292" i="3"/>
  <c r="N6292" i="3" s="1"/>
  <c r="M6297" i="3"/>
  <c r="N6297" i="3" s="1"/>
  <c r="M6300" i="3"/>
  <c r="N6300" i="3" s="1"/>
  <c r="M6305" i="3"/>
  <c r="N6305" i="3" s="1"/>
  <c r="M6308" i="3"/>
  <c r="N6308" i="3" s="1"/>
  <c r="M6313" i="3"/>
  <c r="N6313" i="3" s="1"/>
  <c r="M6316" i="3"/>
  <c r="N6316" i="3" s="1"/>
  <c r="M6321" i="3"/>
  <c r="N6321" i="3" s="1"/>
  <c r="M6324" i="3"/>
  <c r="N6324" i="3" s="1"/>
  <c r="M6329" i="3"/>
  <c r="N6329" i="3" s="1"/>
  <c r="M6332" i="3"/>
  <c r="N6332" i="3" s="1"/>
  <c r="M6337" i="3"/>
  <c r="N6337" i="3" s="1"/>
  <c r="M6340" i="3"/>
  <c r="N6340" i="3" s="1"/>
  <c r="M6345" i="3"/>
  <c r="N6345" i="3" s="1"/>
  <c r="M6348" i="3"/>
  <c r="N6348" i="3" s="1"/>
  <c r="M6353" i="3"/>
  <c r="N6353" i="3" s="1"/>
  <c r="M6356" i="3"/>
  <c r="N6356" i="3" s="1"/>
  <c r="M6361" i="3"/>
  <c r="N6361" i="3" s="1"/>
  <c r="M6258" i="3"/>
  <c r="N6258" i="3" s="1"/>
  <c r="M6263" i="3"/>
  <c r="N6263" i="3" s="1"/>
  <c r="M6266" i="3"/>
  <c r="N6266" i="3" s="1"/>
  <c r="M6271" i="3"/>
  <c r="N6271" i="3" s="1"/>
  <c r="M6274" i="3"/>
  <c r="N6274" i="3" s="1"/>
  <c r="M6279" i="3"/>
  <c r="N6279" i="3" s="1"/>
  <c r="M6282" i="3"/>
  <c r="N6282" i="3" s="1"/>
  <c r="M6287" i="3"/>
  <c r="N6287" i="3" s="1"/>
  <c r="M6290" i="3"/>
  <c r="N6290" i="3" s="1"/>
  <c r="M6295" i="3"/>
  <c r="N6295" i="3" s="1"/>
  <c r="M6298" i="3"/>
  <c r="N6298" i="3" s="1"/>
  <c r="M6303" i="3"/>
  <c r="N6303" i="3" s="1"/>
  <c r="M6306" i="3"/>
  <c r="N6306" i="3" s="1"/>
  <c r="M6311" i="3"/>
  <c r="N6311" i="3" s="1"/>
  <c r="M6314" i="3"/>
  <c r="N6314" i="3" s="1"/>
  <c r="M6319" i="3"/>
  <c r="N6319" i="3" s="1"/>
  <c r="M6322" i="3"/>
  <c r="N6322" i="3" s="1"/>
  <c r="M6327" i="3"/>
  <c r="N6327" i="3" s="1"/>
  <c r="M6330" i="3"/>
  <c r="N6330" i="3" s="1"/>
  <c r="M6335" i="3"/>
  <c r="N6335" i="3" s="1"/>
  <c r="M6338" i="3"/>
  <c r="N6338" i="3" s="1"/>
  <c r="M6343" i="3"/>
  <c r="N6343" i="3" s="1"/>
  <c r="M6346" i="3"/>
  <c r="N6346" i="3" s="1"/>
  <c r="M6351" i="3"/>
  <c r="N6351" i="3" s="1"/>
  <c r="M6354" i="3"/>
  <c r="N6354" i="3" s="1"/>
  <c r="M6359" i="3"/>
  <c r="N6359" i="3" s="1"/>
  <c r="M6362" i="3"/>
  <c r="N6362" i="3" s="1"/>
  <c r="M5752" i="3"/>
  <c r="N5752" i="3" s="1"/>
  <c r="M5757" i="3"/>
  <c r="N5757" i="3" s="1"/>
  <c r="M5760" i="3"/>
  <c r="N5760" i="3" s="1"/>
  <c r="M5765" i="3"/>
  <c r="N5765" i="3" s="1"/>
  <c r="M5768" i="3"/>
  <c r="N5768" i="3" s="1"/>
  <c r="M5773" i="3"/>
  <c r="N5773" i="3" s="1"/>
  <c r="M5776" i="3"/>
  <c r="N5776" i="3" s="1"/>
  <c r="M5781" i="3"/>
  <c r="N5781" i="3" s="1"/>
  <c r="M5784" i="3"/>
  <c r="N5784" i="3" s="1"/>
  <c r="M5789" i="3"/>
  <c r="N5789" i="3" s="1"/>
  <c r="M5792" i="3"/>
  <c r="N5792" i="3" s="1"/>
  <c r="M5797" i="3"/>
  <c r="N5797" i="3" s="1"/>
  <c r="M5800" i="3"/>
  <c r="N5800" i="3" s="1"/>
  <c r="M5805" i="3"/>
  <c r="N5805" i="3" s="1"/>
  <c r="M5808" i="3"/>
  <c r="N5808" i="3" s="1"/>
  <c r="M5813" i="3"/>
  <c r="N5813" i="3" s="1"/>
  <c r="M5816" i="3"/>
  <c r="N5816" i="3" s="1"/>
  <c r="M5821" i="3"/>
  <c r="N5821" i="3" s="1"/>
  <c r="M5824" i="3"/>
  <c r="N5824" i="3" s="1"/>
  <c r="M5829" i="3"/>
  <c r="N5829" i="3" s="1"/>
  <c r="M5832" i="3"/>
  <c r="N5832" i="3" s="1"/>
  <c r="M5837" i="3"/>
  <c r="N5837" i="3" s="1"/>
  <c r="M5840" i="3"/>
  <c r="N5840" i="3" s="1"/>
  <c r="M5845" i="3"/>
  <c r="N5845" i="3" s="1"/>
  <c r="M5848" i="3"/>
  <c r="N5848" i="3" s="1"/>
  <c r="M5853" i="3"/>
  <c r="N5853" i="3" s="1"/>
  <c r="M5856" i="3"/>
  <c r="N5856" i="3" s="1"/>
  <c r="M5861" i="3"/>
  <c r="N5861" i="3" s="1"/>
  <c r="M5864" i="3"/>
  <c r="N5864" i="3" s="1"/>
  <c r="M5869" i="3"/>
  <c r="N5869" i="3" s="1"/>
  <c r="M5872" i="3"/>
  <c r="N5872" i="3" s="1"/>
  <c r="M5877" i="3"/>
  <c r="N5877" i="3" s="1"/>
  <c r="M5880" i="3"/>
  <c r="N5880" i="3" s="1"/>
  <c r="M5885" i="3"/>
  <c r="N5885" i="3" s="1"/>
  <c r="M5888" i="3"/>
  <c r="N5888" i="3" s="1"/>
  <c r="M5893" i="3"/>
  <c r="N5893" i="3" s="1"/>
  <c r="M5896" i="3"/>
  <c r="N5896" i="3" s="1"/>
  <c r="M5901" i="3"/>
  <c r="N5901" i="3" s="1"/>
  <c r="M5904" i="3"/>
  <c r="N5904" i="3" s="1"/>
  <c r="M5909" i="3"/>
  <c r="N5909" i="3" s="1"/>
  <c r="M5912" i="3"/>
  <c r="N5912" i="3" s="1"/>
  <c r="M5917" i="3"/>
  <c r="N5917" i="3" s="1"/>
  <c r="M5920" i="3"/>
  <c r="N5920" i="3" s="1"/>
  <c r="M5925" i="3"/>
  <c r="N5925" i="3" s="1"/>
  <c r="M5928" i="3"/>
  <c r="N5928" i="3" s="1"/>
  <c r="M5933" i="3"/>
  <c r="N5933" i="3" s="1"/>
  <c r="M5936" i="3"/>
  <c r="N5936" i="3" s="1"/>
  <c r="M5941" i="3"/>
  <c r="N5941" i="3" s="1"/>
  <c r="M5944" i="3"/>
  <c r="N5944" i="3" s="1"/>
  <c r="M5755" i="3"/>
  <c r="N5755" i="3" s="1"/>
  <c r="M5758" i="3"/>
  <c r="N5758" i="3" s="1"/>
  <c r="M5763" i="3"/>
  <c r="N5763" i="3" s="1"/>
  <c r="M5766" i="3"/>
  <c r="N5766" i="3" s="1"/>
  <c r="M5771" i="3"/>
  <c r="N5771" i="3" s="1"/>
  <c r="M5774" i="3"/>
  <c r="N5774" i="3" s="1"/>
  <c r="M5779" i="3"/>
  <c r="N5779" i="3" s="1"/>
  <c r="M5782" i="3"/>
  <c r="N5782" i="3" s="1"/>
  <c r="M5787" i="3"/>
  <c r="N5787" i="3" s="1"/>
  <c r="M5790" i="3"/>
  <c r="N5790" i="3" s="1"/>
  <c r="M5795" i="3"/>
  <c r="N5795" i="3" s="1"/>
  <c r="M5798" i="3"/>
  <c r="N5798" i="3" s="1"/>
  <c r="M5803" i="3"/>
  <c r="N5803" i="3" s="1"/>
  <c r="M5806" i="3"/>
  <c r="N5806" i="3" s="1"/>
  <c r="M5811" i="3"/>
  <c r="N5811" i="3" s="1"/>
  <c r="M5814" i="3"/>
  <c r="N5814" i="3" s="1"/>
  <c r="M5819" i="3"/>
  <c r="N5819" i="3" s="1"/>
  <c r="M5822" i="3"/>
  <c r="N5822" i="3" s="1"/>
  <c r="M5827" i="3"/>
  <c r="N5827" i="3" s="1"/>
  <c r="M5830" i="3"/>
  <c r="N5830" i="3" s="1"/>
  <c r="M5835" i="3"/>
  <c r="N5835" i="3" s="1"/>
  <c r="M5838" i="3"/>
  <c r="N5838" i="3" s="1"/>
  <c r="M5843" i="3"/>
  <c r="N5843" i="3" s="1"/>
  <c r="M5846" i="3"/>
  <c r="N5846" i="3" s="1"/>
  <c r="M5851" i="3"/>
  <c r="N5851" i="3" s="1"/>
  <c r="M5854" i="3"/>
  <c r="N5854" i="3" s="1"/>
  <c r="M5859" i="3"/>
  <c r="N5859" i="3" s="1"/>
  <c r="M5862" i="3"/>
  <c r="N5862" i="3" s="1"/>
  <c r="M5867" i="3"/>
  <c r="N5867" i="3" s="1"/>
  <c r="M5870" i="3"/>
  <c r="N5870" i="3" s="1"/>
  <c r="M5875" i="3"/>
  <c r="N5875" i="3" s="1"/>
  <c r="M5878" i="3"/>
  <c r="N5878" i="3" s="1"/>
  <c r="M5883" i="3"/>
  <c r="N5883" i="3" s="1"/>
  <c r="M5886" i="3"/>
  <c r="N5886" i="3" s="1"/>
  <c r="M5891" i="3"/>
  <c r="N5891" i="3" s="1"/>
  <c r="M5894" i="3"/>
  <c r="N5894" i="3" s="1"/>
  <c r="M5899" i="3"/>
  <c r="N5899" i="3" s="1"/>
  <c r="M5902" i="3"/>
  <c r="N5902" i="3" s="1"/>
  <c r="M5907" i="3"/>
  <c r="N5907" i="3" s="1"/>
  <c r="M5910" i="3"/>
  <c r="N5910" i="3" s="1"/>
  <c r="M5915" i="3"/>
  <c r="N5915" i="3" s="1"/>
  <c r="M5918" i="3"/>
  <c r="N5918" i="3" s="1"/>
  <c r="M5923" i="3"/>
  <c r="N5923" i="3" s="1"/>
  <c r="M5926" i="3"/>
  <c r="N5926" i="3" s="1"/>
  <c r="M5931" i="3"/>
  <c r="N5931" i="3" s="1"/>
  <c r="M5934" i="3"/>
  <c r="N5934" i="3" s="1"/>
  <c r="M5939" i="3"/>
  <c r="N5939" i="3" s="1"/>
  <c r="M5942" i="3"/>
  <c r="N5942" i="3" s="1"/>
  <c r="M5753" i="3"/>
  <c r="N5753" i="3" s="1"/>
  <c r="M5756" i="3"/>
  <c r="N5756" i="3" s="1"/>
  <c r="M5761" i="3"/>
  <c r="N5761" i="3" s="1"/>
  <c r="M5764" i="3"/>
  <c r="N5764" i="3" s="1"/>
  <c r="M5769" i="3"/>
  <c r="N5769" i="3" s="1"/>
  <c r="M5772" i="3"/>
  <c r="N5772" i="3" s="1"/>
  <c r="M5777" i="3"/>
  <c r="N5777" i="3" s="1"/>
  <c r="M5780" i="3"/>
  <c r="N5780" i="3" s="1"/>
  <c r="M5785" i="3"/>
  <c r="N5785" i="3" s="1"/>
  <c r="M5788" i="3"/>
  <c r="N5788" i="3" s="1"/>
  <c r="M5793" i="3"/>
  <c r="N5793" i="3" s="1"/>
  <c r="M5796" i="3"/>
  <c r="N5796" i="3" s="1"/>
  <c r="M5801" i="3"/>
  <c r="N5801" i="3" s="1"/>
  <c r="M5804" i="3"/>
  <c r="N5804" i="3" s="1"/>
  <c r="M5809" i="3"/>
  <c r="N5809" i="3" s="1"/>
  <c r="M5812" i="3"/>
  <c r="N5812" i="3" s="1"/>
  <c r="M5817" i="3"/>
  <c r="N5817" i="3" s="1"/>
  <c r="M5820" i="3"/>
  <c r="N5820" i="3" s="1"/>
  <c r="M5825" i="3"/>
  <c r="N5825" i="3" s="1"/>
  <c r="M5828" i="3"/>
  <c r="N5828" i="3" s="1"/>
  <c r="M5833" i="3"/>
  <c r="N5833" i="3" s="1"/>
  <c r="M5836" i="3"/>
  <c r="N5836" i="3" s="1"/>
  <c r="M5841" i="3"/>
  <c r="N5841" i="3" s="1"/>
  <c r="M5844" i="3"/>
  <c r="N5844" i="3" s="1"/>
  <c r="M5849" i="3"/>
  <c r="N5849" i="3" s="1"/>
  <c r="M5852" i="3"/>
  <c r="N5852" i="3" s="1"/>
  <c r="M5857" i="3"/>
  <c r="N5857" i="3" s="1"/>
  <c r="M5860" i="3"/>
  <c r="N5860" i="3" s="1"/>
  <c r="M5865" i="3"/>
  <c r="N5865" i="3" s="1"/>
  <c r="M5868" i="3"/>
  <c r="N5868" i="3" s="1"/>
  <c r="M5873" i="3"/>
  <c r="N5873" i="3" s="1"/>
  <c r="M5876" i="3"/>
  <c r="N5876" i="3" s="1"/>
  <c r="M5881" i="3"/>
  <c r="N5881" i="3" s="1"/>
  <c r="M5884" i="3"/>
  <c r="N5884" i="3" s="1"/>
  <c r="M5889" i="3"/>
  <c r="N5889" i="3" s="1"/>
  <c r="M5892" i="3"/>
  <c r="N5892" i="3" s="1"/>
  <c r="M5897" i="3"/>
  <c r="N5897" i="3" s="1"/>
  <c r="M5900" i="3"/>
  <c r="N5900" i="3" s="1"/>
  <c r="M5905" i="3"/>
  <c r="N5905" i="3" s="1"/>
  <c r="M5908" i="3"/>
  <c r="N5908" i="3" s="1"/>
  <c r="M5913" i="3"/>
  <c r="N5913" i="3" s="1"/>
  <c r="M5916" i="3"/>
  <c r="N5916" i="3" s="1"/>
  <c r="M5921" i="3"/>
  <c r="N5921" i="3" s="1"/>
  <c r="M5924" i="3"/>
  <c r="N5924" i="3" s="1"/>
  <c r="M5929" i="3"/>
  <c r="N5929" i="3" s="1"/>
  <c r="M5932" i="3"/>
  <c r="N5932" i="3" s="1"/>
  <c r="M5937" i="3"/>
  <c r="N5937" i="3" s="1"/>
  <c r="M5940" i="3"/>
  <c r="N5940" i="3" s="1"/>
  <c r="M5751" i="3"/>
  <c r="N5751" i="3" s="1"/>
  <c r="M5754" i="3"/>
  <c r="N5754" i="3" s="1"/>
  <c r="M5759" i="3"/>
  <c r="N5759" i="3" s="1"/>
  <c r="M5762" i="3"/>
  <c r="N5762" i="3" s="1"/>
  <c r="M5767" i="3"/>
  <c r="N5767" i="3" s="1"/>
  <c r="M5770" i="3"/>
  <c r="N5770" i="3" s="1"/>
  <c r="M5775" i="3"/>
  <c r="N5775" i="3" s="1"/>
  <c r="M5778" i="3"/>
  <c r="N5778" i="3" s="1"/>
  <c r="M5783" i="3"/>
  <c r="N5783" i="3" s="1"/>
  <c r="M5786" i="3"/>
  <c r="N5786" i="3" s="1"/>
  <c r="M5791" i="3"/>
  <c r="N5791" i="3" s="1"/>
  <c r="M5794" i="3"/>
  <c r="N5794" i="3" s="1"/>
  <c r="M5799" i="3"/>
  <c r="N5799" i="3" s="1"/>
  <c r="M5802" i="3"/>
  <c r="N5802" i="3" s="1"/>
  <c r="M5807" i="3"/>
  <c r="N5807" i="3" s="1"/>
  <c r="M5810" i="3"/>
  <c r="N5810" i="3" s="1"/>
  <c r="M5815" i="3"/>
  <c r="N5815" i="3" s="1"/>
  <c r="M5818" i="3"/>
  <c r="N5818" i="3" s="1"/>
  <c r="M5823" i="3"/>
  <c r="N5823" i="3" s="1"/>
  <c r="M5826" i="3"/>
  <c r="N5826" i="3" s="1"/>
  <c r="M5831" i="3"/>
  <c r="N5831" i="3" s="1"/>
  <c r="M5834" i="3"/>
  <c r="N5834" i="3" s="1"/>
  <c r="M5839" i="3"/>
  <c r="N5839" i="3" s="1"/>
  <c r="M5842" i="3"/>
  <c r="N5842" i="3" s="1"/>
  <c r="M5847" i="3"/>
  <c r="N5847" i="3" s="1"/>
  <c r="M5850" i="3"/>
  <c r="N5850" i="3" s="1"/>
  <c r="M5855" i="3"/>
  <c r="N5855" i="3" s="1"/>
  <c r="M5858" i="3"/>
  <c r="N5858" i="3" s="1"/>
  <c r="M5863" i="3"/>
  <c r="N5863" i="3" s="1"/>
  <c r="M5866" i="3"/>
  <c r="N5866" i="3" s="1"/>
  <c r="M5871" i="3"/>
  <c r="N5871" i="3" s="1"/>
  <c r="M5874" i="3"/>
  <c r="N5874" i="3" s="1"/>
  <c r="M5879" i="3"/>
  <c r="N5879" i="3" s="1"/>
  <c r="M5882" i="3"/>
  <c r="N5882" i="3" s="1"/>
  <c r="M5887" i="3"/>
  <c r="N5887" i="3" s="1"/>
  <c r="M5890" i="3"/>
  <c r="N5890" i="3" s="1"/>
  <c r="M5895" i="3"/>
  <c r="N5895" i="3" s="1"/>
  <c r="M5898" i="3"/>
  <c r="N5898" i="3" s="1"/>
  <c r="M5903" i="3"/>
  <c r="N5903" i="3" s="1"/>
  <c r="M5906" i="3"/>
  <c r="N5906" i="3" s="1"/>
  <c r="M5911" i="3"/>
  <c r="N5911" i="3" s="1"/>
  <c r="M5914" i="3"/>
  <c r="N5914" i="3" s="1"/>
  <c r="M5919" i="3"/>
  <c r="N5919" i="3" s="1"/>
  <c r="M5922" i="3"/>
  <c r="N5922" i="3" s="1"/>
  <c r="M5927" i="3"/>
  <c r="N5927" i="3" s="1"/>
  <c r="M5930" i="3"/>
  <c r="N5930" i="3" s="1"/>
  <c r="M5935" i="3"/>
  <c r="N5935" i="3" s="1"/>
  <c r="M5938" i="3"/>
  <c r="N5938" i="3" s="1"/>
  <c r="M5943" i="3"/>
  <c r="N5943" i="3" s="1"/>
  <c r="M5529" i="3"/>
  <c r="N5529" i="3" s="1"/>
  <c r="M5532" i="3"/>
  <c r="N5532" i="3" s="1"/>
  <c r="M5536" i="3"/>
  <c r="N5536" i="3" s="1"/>
  <c r="M5542" i="3"/>
  <c r="N5542" i="3" s="1"/>
  <c r="M5545" i="3"/>
  <c r="N5545" i="3" s="1"/>
  <c r="M5548" i="3"/>
  <c r="N5548" i="3" s="1"/>
  <c r="M5552" i="3"/>
  <c r="N5552" i="3" s="1"/>
  <c r="M5558" i="3"/>
  <c r="N5558" i="3" s="1"/>
  <c r="M5527" i="3"/>
  <c r="N5527" i="3" s="1"/>
  <c r="M5530" i="3"/>
  <c r="N5530" i="3" s="1"/>
  <c r="M5533" i="3"/>
  <c r="N5533" i="3" s="1"/>
  <c r="M5539" i="3"/>
  <c r="N5539" i="3" s="1"/>
  <c r="M5543" i="3"/>
  <c r="N5543" i="3" s="1"/>
  <c r="M5546" i="3"/>
  <c r="N5546" i="3" s="1"/>
  <c r="M5549" i="3"/>
  <c r="N5549" i="3" s="1"/>
  <c r="M5555" i="3"/>
  <c r="N5555" i="3" s="1"/>
  <c r="M5559" i="3"/>
  <c r="N5559" i="3" s="1"/>
  <c r="M5528" i="3"/>
  <c r="N5528" i="3" s="1"/>
  <c r="M5534" i="3"/>
  <c r="N5534" i="3" s="1"/>
  <c r="M5537" i="3"/>
  <c r="N5537" i="3" s="1"/>
  <c r="M5540" i="3"/>
  <c r="N5540" i="3" s="1"/>
  <c r="M5544" i="3"/>
  <c r="N5544" i="3" s="1"/>
  <c r="M5550" i="3"/>
  <c r="N5550" i="3" s="1"/>
  <c r="M5553" i="3"/>
  <c r="N5553" i="3" s="1"/>
  <c r="M5556" i="3"/>
  <c r="N5556" i="3" s="1"/>
  <c r="M5560" i="3"/>
  <c r="N5560" i="3" s="1"/>
  <c r="M5531" i="3"/>
  <c r="N5531" i="3" s="1"/>
  <c r="M5535" i="3"/>
  <c r="N5535" i="3" s="1"/>
  <c r="M5538" i="3"/>
  <c r="N5538" i="3" s="1"/>
  <c r="M5541" i="3"/>
  <c r="N5541" i="3" s="1"/>
  <c r="M5547" i="3"/>
  <c r="N5547" i="3" s="1"/>
  <c r="M5551" i="3"/>
  <c r="N5551" i="3" s="1"/>
  <c r="M5554" i="3"/>
  <c r="N5554" i="3" s="1"/>
  <c r="M5557" i="3"/>
  <c r="N5557" i="3" s="1"/>
  <c r="M5343" i="3"/>
  <c r="N5343" i="3" s="1"/>
  <c r="M5346" i="3"/>
  <c r="N5346" i="3" s="1"/>
  <c r="M5349" i="3"/>
  <c r="N5349" i="3" s="1"/>
  <c r="M5355" i="3"/>
  <c r="N5355" i="3" s="1"/>
  <c r="M5359" i="3"/>
  <c r="N5359" i="3" s="1"/>
  <c r="M5362" i="3"/>
  <c r="N5362" i="3" s="1"/>
  <c r="M5365" i="3"/>
  <c r="N5365" i="3" s="1"/>
  <c r="M5371" i="3"/>
  <c r="N5371" i="3" s="1"/>
  <c r="M5375" i="3"/>
  <c r="N5375" i="3" s="1"/>
  <c r="M5378" i="3"/>
  <c r="N5378" i="3" s="1"/>
  <c r="M5381" i="3"/>
  <c r="N5381" i="3" s="1"/>
  <c r="M5340" i="3"/>
  <c r="N5340" i="3" s="1"/>
  <c r="M5344" i="3"/>
  <c r="N5344" i="3" s="1"/>
  <c r="M5350" i="3"/>
  <c r="N5350" i="3" s="1"/>
  <c r="M5353" i="3"/>
  <c r="N5353" i="3" s="1"/>
  <c r="M5356" i="3"/>
  <c r="N5356" i="3" s="1"/>
  <c r="M5360" i="3"/>
  <c r="N5360" i="3" s="1"/>
  <c r="M5366" i="3"/>
  <c r="N5366" i="3" s="1"/>
  <c r="M5369" i="3"/>
  <c r="N5369" i="3" s="1"/>
  <c r="M5372" i="3"/>
  <c r="N5372" i="3" s="1"/>
  <c r="M5376" i="3"/>
  <c r="N5376" i="3" s="1"/>
  <c r="M5382" i="3"/>
  <c r="N5382" i="3" s="1"/>
  <c r="M5385" i="3"/>
  <c r="N5385" i="3" s="1"/>
  <c r="M5341" i="3"/>
  <c r="N5341" i="3" s="1"/>
  <c r="M5347" i="3"/>
  <c r="N5347" i="3" s="1"/>
  <c r="M5351" i="3"/>
  <c r="N5351" i="3" s="1"/>
  <c r="M5354" i="3"/>
  <c r="N5354" i="3" s="1"/>
  <c r="M5357" i="3"/>
  <c r="N5357" i="3" s="1"/>
  <c r="M5363" i="3"/>
  <c r="N5363" i="3" s="1"/>
  <c r="M5367" i="3"/>
  <c r="N5367" i="3" s="1"/>
  <c r="M5370" i="3"/>
  <c r="N5370" i="3" s="1"/>
  <c r="M5373" i="3"/>
  <c r="N5373" i="3" s="1"/>
  <c r="M5379" i="3"/>
  <c r="N5379" i="3" s="1"/>
  <c r="M5383" i="3"/>
  <c r="N5383" i="3" s="1"/>
  <c r="M5386" i="3"/>
  <c r="N5386" i="3" s="1"/>
  <c r="M5342" i="3"/>
  <c r="N5342" i="3" s="1"/>
  <c r="M5345" i="3"/>
  <c r="N5345" i="3" s="1"/>
  <c r="M5348" i="3"/>
  <c r="N5348" i="3" s="1"/>
  <c r="M5352" i="3"/>
  <c r="N5352" i="3" s="1"/>
  <c r="M5358" i="3"/>
  <c r="N5358" i="3" s="1"/>
  <c r="M5361" i="3"/>
  <c r="N5361" i="3" s="1"/>
  <c r="M5364" i="3"/>
  <c r="N5364" i="3" s="1"/>
  <c r="M5368" i="3"/>
  <c r="N5368" i="3" s="1"/>
  <c r="M5374" i="3"/>
  <c r="N5374" i="3" s="1"/>
  <c r="M5377" i="3"/>
  <c r="N5377" i="3" s="1"/>
  <c r="M5380" i="3"/>
  <c r="N5380" i="3" s="1"/>
  <c r="M5384" i="3"/>
  <c r="N5384" i="3" s="1"/>
  <c r="M5170" i="3"/>
  <c r="N5170" i="3" s="1"/>
  <c r="M5173" i="3"/>
  <c r="N5173" i="3" s="1"/>
  <c r="M5179" i="3"/>
  <c r="N5179" i="3" s="1"/>
  <c r="M5183" i="3"/>
  <c r="N5183" i="3" s="1"/>
  <c r="M5186" i="3"/>
  <c r="N5186" i="3" s="1"/>
  <c r="M5189" i="3"/>
  <c r="N5189" i="3" s="1"/>
  <c r="M5195" i="3"/>
  <c r="N5195" i="3" s="1"/>
  <c r="M5199" i="3"/>
  <c r="N5199" i="3" s="1"/>
  <c r="M5202" i="3"/>
  <c r="N5202" i="3" s="1"/>
  <c r="M5205" i="3"/>
  <c r="N5205" i="3" s="1"/>
  <c r="M5211" i="3"/>
  <c r="N5211" i="3" s="1"/>
  <c r="M5215" i="3"/>
  <c r="N5215" i="3" s="1"/>
  <c r="M5218" i="3"/>
  <c r="N5218" i="3" s="1"/>
  <c r="M5221" i="3"/>
  <c r="N5221" i="3" s="1"/>
  <c r="M5227" i="3"/>
  <c r="N5227" i="3" s="1"/>
  <c r="M5231" i="3"/>
  <c r="N5231" i="3" s="1"/>
  <c r="M5234" i="3"/>
  <c r="N5234" i="3" s="1"/>
  <c r="M5237" i="3"/>
  <c r="N5237" i="3" s="1"/>
  <c r="M5174" i="3"/>
  <c r="N5174" i="3" s="1"/>
  <c r="M5177" i="3"/>
  <c r="N5177" i="3" s="1"/>
  <c r="M5180" i="3"/>
  <c r="N5180" i="3" s="1"/>
  <c r="M5184" i="3"/>
  <c r="N5184" i="3" s="1"/>
  <c r="M5190" i="3"/>
  <c r="N5190" i="3" s="1"/>
  <c r="M5193" i="3"/>
  <c r="N5193" i="3" s="1"/>
  <c r="M5196" i="3"/>
  <c r="N5196" i="3" s="1"/>
  <c r="M5200" i="3"/>
  <c r="N5200" i="3" s="1"/>
  <c r="M5206" i="3"/>
  <c r="N5206" i="3" s="1"/>
  <c r="M5209" i="3"/>
  <c r="N5209" i="3" s="1"/>
  <c r="M5212" i="3"/>
  <c r="N5212" i="3" s="1"/>
  <c r="M5216" i="3"/>
  <c r="N5216" i="3" s="1"/>
  <c r="M5222" i="3"/>
  <c r="N5222" i="3" s="1"/>
  <c r="M5225" i="3"/>
  <c r="N5225" i="3" s="1"/>
  <c r="M5228" i="3"/>
  <c r="N5228" i="3" s="1"/>
  <c r="M5232" i="3"/>
  <c r="N5232" i="3" s="1"/>
  <c r="M5238" i="3"/>
  <c r="N5238" i="3" s="1"/>
  <c r="M5241" i="3"/>
  <c r="N5241" i="3" s="1"/>
  <c r="M5171" i="3"/>
  <c r="N5171" i="3" s="1"/>
  <c r="M5175" i="3"/>
  <c r="N5175" i="3" s="1"/>
  <c r="M5178" i="3"/>
  <c r="N5178" i="3" s="1"/>
  <c r="M5181" i="3"/>
  <c r="N5181" i="3" s="1"/>
  <c r="M5187" i="3"/>
  <c r="N5187" i="3" s="1"/>
  <c r="M5191" i="3"/>
  <c r="N5191" i="3" s="1"/>
  <c r="M5194" i="3"/>
  <c r="N5194" i="3" s="1"/>
  <c r="M5197" i="3"/>
  <c r="N5197" i="3" s="1"/>
  <c r="M5203" i="3"/>
  <c r="N5203" i="3" s="1"/>
  <c r="M5207" i="3"/>
  <c r="N5207" i="3" s="1"/>
  <c r="M5210" i="3"/>
  <c r="N5210" i="3" s="1"/>
  <c r="M5213" i="3"/>
  <c r="N5213" i="3" s="1"/>
  <c r="M5219" i="3"/>
  <c r="N5219" i="3" s="1"/>
  <c r="M5223" i="3"/>
  <c r="N5223" i="3" s="1"/>
  <c r="M5226" i="3"/>
  <c r="N5226" i="3" s="1"/>
  <c r="M5229" i="3"/>
  <c r="N5229" i="3" s="1"/>
  <c r="M5235" i="3"/>
  <c r="N5235" i="3" s="1"/>
  <c r="M5239" i="3"/>
  <c r="N5239" i="3" s="1"/>
  <c r="M5242" i="3"/>
  <c r="N5242" i="3" s="1"/>
  <c r="M5172" i="3"/>
  <c r="N5172" i="3" s="1"/>
  <c r="M5176" i="3"/>
  <c r="N5176" i="3" s="1"/>
  <c r="M5182" i="3"/>
  <c r="N5182" i="3" s="1"/>
  <c r="M5185" i="3"/>
  <c r="N5185" i="3" s="1"/>
  <c r="M5188" i="3"/>
  <c r="N5188" i="3" s="1"/>
  <c r="M5192" i="3"/>
  <c r="N5192" i="3" s="1"/>
  <c r="M5198" i="3"/>
  <c r="N5198" i="3" s="1"/>
  <c r="M5201" i="3"/>
  <c r="N5201" i="3" s="1"/>
  <c r="M5204" i="3"/>
  <c r="N5204" i="3" s="1"/>
  <c r="M5208" i="3"/>
  <c r="N5208" i="3" s="1"/>
  <c r="M5214" i="3"/>
  <c r="N5214" i="3" s="1"/>
  <c r="M5217" i="3"/>
  <c r="N5217" i="3" s="1"/>
  <c r="M5220" i="3"/>
  <c r="N5220" i="3" s="1"/>
  <c r="M5224" i="3"/>
  <c r="N5224" i="3" s="1"/>
  <c r="M5230" i="3"/>
  <c r="N5230" i="3" s="1"/>
  <c r="M5233" i="3"/>
  <c r="N5233" i="3" s="1"/>
  <c r="M5236" i="3"/>
  <c r="N5236" i="3" s="1"/>
  <c r="M5240" i="3"/>
  <c r="N5240" i="3" s="1"/>
  <c r="M5003" i="3"/>
  <c r="N5003" i="3" s="1"/>
  <c r="M5007" i="3"/>
  <c r="N5007" i="3" s="1"/>
  <c r="M5001" i="3"/>
  <c r="N5001" i="3" s="1"/>
  <c r="M5004" i="3"/>
  <c r="N5004" i="3" s="1"/>
  <c r="M5008" i="3"/>
  <c r="N5008" i="3" s="1"/>
  <c r="M4999" i="3"/>
  <c r="N4999" i="3" s="1"/>
  <c r="M5002" i="3"/>
  <c r="N5002" i="3" s="1"/>
  <c r="M5005" i="3"/>
  <c r="N5005" i="3" s="1"/>
  <c r="M5000" i="3"/>
  <c r="N5000" i="3" s="1"/>
  <c r="M5006" i="3"/>
  <c r="N5006" i="3" s="1"/>
  <c r="M4619" i="3"/>
  <c r="N4619" i="3" s="1"/>
  <c r="M4623" i="3"/>
  <c r="N4623" i="3" s="1"/>
  <c r="M4626" i="3"/>
  <c r="N4626" i="3" s="1"/>
  <c r="M4629" i="3"/>
  <c r="N4629" i="3" s="1"/>
  <c r="M4635" i="3"/>
  <c r="N4635" i="3" s="1"/>
  <c r="M4639" i="3"/>
  <c r="N4639" i="3" s="1"/>
  <c r="M4642" i="3"/>
  <c r="N4642" i="3" s="1"/>
  <c r="M4645" i="3"/>
  <c r="N4645" i="3" s="1"/>
  <c r="M4651" i="3"/>
  <c r="N4651" i="3" s="1"/>
  <c r="M4655" i="3"/>
  <c r="N4655" i="3" s="1"/>
  <c r="M4658" i="3"/>
  <c r="N4658" i="3" s="1"/>
  <c r="M4661" i="3"/>
  <c r="N4661" i="3" s="1"/>
  <c r="M4617" i="3"/>
  <c r="N4617" i="3" s="1"/>
  <c r="M4620" i="3"/>
  <c r="N4620" i="3" s="1"/>
  <c r="M4624" i="3"/>
  <c r="N4624" i="3" s="1"/>
  <c r="M4630" i="3"/>
  <c r="N4630" i="3" s="1"/>
  <c r="M4633" i="3"/>
  <c r="N4633" i="3" s="1"/>
  <c r="M4636" i="3"/>
  <c r="N4636" i="3" s="1"/>
  <c r="M4640" i="3"/>
  <c r="N4640" i="3" s="1"/>
  <c r="M4646" i="3"/>
  <c r="N4646" i="3" s="1"/>
  <c r="M4649" i="3"/>
  <c r="N4649" i="3" s="1"/>
  <c r="M4652" i="3"/>
  <c r="N4652" i="3" s="1"/>
  <c r="M4656" i="3"/>
  <c r="N4656" i="3" s="1"/>
  <c r="M4618" i="3"/>
  <c r="N4618" i="3" s="1"/>
  <c r="M4621" i="3"/>
  <c r="N4621" i="3" s="1"/>
  <c r="M4627" i="3"/>
  <c r="N4627" i="3" s="1"/>
  <c r="M4631" i="3"/>
  <c r="N4631" i="3" s="1"/>
  <c r="M4634" i="3"/>
  <c r="N4634" i="3" s="1"/>
  <c r="M4637" i="3"/>
  <c r="N4637" i="3" s="1"/>
  <c r="M4643" i="3"/>
  <c r="N4643" i="3" s="1"/>
  <c r="M4647" i="3"/>
  <c r="N4647" i="3" s="1"/>
  <c r="M4650" i="3"/>
  <c r="N4650" i="3" s="1"/>
  <c r="M4653" i="3"/>
  <c r="N4653" i="3" s="1"/>
  <c r="M4659" i="3"/>
  <c r="N4659" i="3" s="1"/>
  <c r="M4622" i="3"/>
  <c r="N4622" i="3" s="1"/>
  <c r="M4625" i="3"/>
  <c r="N4625" i="3" s="1"/>
  <c r="M4628" i="3"/>
  <c r="N4628" i="3" s="1"/>
  <c r="M4632" i="3"/>
  <c r="N4632" i="3" s="1"/>
  <c r="M4638" i="3"/>
  <c r="N4638" i="3" s="1"/>
  <c r="M4641" i="3"/>
  <c r="N4641" i="3" s="1"/>
  <c r="M4644" i="3"/>
  <c r="N4644" i="3" s="1"/>
  <c r="M4648" i="3"/>
  <c r="N4648" i="3" s="1"/>
  <c r="M4654" i="3"/>
  <c r="N4654" i="3" s="1"/>
  <c r="M4657" i="3"/>
  <c r="N4657" i="3" s="1"/>
  <c r="M4660" i="3"/>
  <c r="N4660" i="3" s="1"/>
  <c r="M4204" i="3"/>
  <c r="N4204" i="3" s="1"/>
  <c r="M4207" i="3"/>
  <c r="N4207" i="3" s="1"/>
  <c r="M4210" i="3"/>
  <c r="N4210" i="3" s="1"/>
  <c r="M4213" i="3"/>
  <c r="N4213" i="3" s="1"/>
  <c r="M4220" i="3"/>
  <c r="N4220" i="3" s="1"/>
  <c r="M4223" i="3"/>
  <c r="N4223" i="3" s="1"/>
  <c r="M4226" i="3"/>
  <c r="N4226" i="3" s="1"/>
  <c r="M4229" i="3"/>
  <c r="N4229" i="3" s="1"/>
  <c r="M4236" i="3"/>
  <c r="N4236" i="3" s="1"/>
  <c r="M4239" i="3"/>
  <c r="N4239" i="3" s="1"/>
  <c r="M4242" i="3"/>
  <c r="N4242" i="3" s="1"/>
  <c r="M4245" i="3"/>
  <c r="N4245" i="3" s="1"/>
  <c r="M4252" i="3"/>
  <c r="N4252" i="3" s="1"/>
  <c r="M4255" i="3"/>
  <c r="N4255" i="3" s="1"/>
  <c r="M4258" i="3"/>
  <c r="N4258" i="3" s="1"/>
  <c r="M4261" i="3"/>
  <c r="N4261" i="3" s="1"/>
  <c r="M4268" i="3"/>
  <c r="N4268" i="3" s="1"/>
  <c r="M4271" i="3"/>
  <c r="N4271" i="3" s="1"/>
  <c r="M4274" i="3"/>
  <c r="N4274" i="3" s="1"/>
  <c r="M4201" i="3"/>
  <c r="N4201" i="3" s="1"/>
  <c r="M4208" i="3"/>
  <c r="N4208" i="3" s="1"/>
  <c r="M4211" i="3"/>
  <c r="N4211" i="3" s="1"/>
  <c r="M4214" i="3"/>
  <c r="N4214" i="3" s="1"/>
  <c r="M4217" i="3"/>
  <c r="N4217" i="3" s="1"/>
  <c r="M4224" i="3"/>
  <c r="N4224" i="3" s="1"/>
  <c r="M4227" i="3"/>
  <c r="N4227" i="3" s="1"/>
  <c r="M4230" i="3"/>
  <c r="N4230" i="3" s="1"/>
  <c r="M4233" i="3"/>
  <c r="N4233" i="3" s="1"/>
  <c r="M4240" i="3"/>
  <c r="N4240" i="3" s="1"/>
  <c r="M4243" i="3"/>
  <c r="N4243" i="3" s="1"/>
  <c r="M4246" i="3"/>
  <c r="N4246" i="3" s="1"/>
  <c r="M4249" i="3"/>
  <c r="N4249" i="3" s="1"/>
  <c r="M4256" i="3"/>
  <c r="N4256" i="3" s="1"/>
  <c r="M4259" i="3"/>
  <c r="N4259" i="3" s="1"/>
  <c r="M4262" i="3"/>
  <c r="N4262" i="3" s="1"/>
  <c r="M4265" i="3"/>
  <c r="N4265" i="3" s="1"/>
  <c r="M4272" i="3"/>
  <c r="N4272" i="3" s="1"/>
  <c r="M4202" i="3"/>
  <c r="N4202" i="3" s="1"/>
  <c r="M4205" i="3"/>
  <c r="N4205" i="3" s="1"/>
  <c r="M4212" i="3"/>
  <c r="N4212" i="3" s="1"/>
  <c r="M4215" i="3"/>
  <c r="N4215" i="3" s="1"/>
  <c r="M4218" i="3"/>
  <c r="N4218" i="3" s="1"/>
  <c r="M4221" i="3"/>
  <c r="N4221" i="3" s="1"/>
  <c r="M4228" i="3"/>
  <c r="N4228" i="3" s="1"/>
  <c r="M4231" i="3"/>
  <c r="N4231" i="3" s="1"/>
  <c r="M4234" i="3"/>
  <c r="N4234" i="3" s="1"/>
  <c r="M4237" i="3"/>
  <c r="N4237" i="3" s="1"/>
  <c r="M4244" i="3"/>
  <c r="N4244" i="3" s="1"/>
  <c r="M4247" i="3"/>
  <c r="N4247" i="3" s="1"/>
  <c r="M4250" i="3"/>
  <c r="N4250" i="3" s="1"/>
  <c r="M4253" i="3"/>
  <c r="N4253" i="3" s="1"/>
  <c r="M4260" i="3"/>
  <c r="N4260" i="3" s="1"/>
  <c r="M4263" i="3"/>
  <c r="N4263" i="3" s="1"/>
  <c r="M4266" i="3"/>
  <c r="N4266" i="3" s="1"/>
  <c r="M4269" i="3"/>
  <c r="N4269" i="3" s="1"/>
  <c r="M4200" i="3"/>
  <c r="N4200" i="3" s="1"/>
  <c r="M4203" i="3"/>
  <c r="N4203" i="3" s="1"/>
  <c r="M4206" i="3"/>
  <c r="N4206" i="3" s="1"/>
  <c r="M4209" i="3"/>
  <c r="N4209" i="3" s="1"/>
  <c r="M4216" i="3"/>
  <c r="N4216" i="3" s="1"/>
  <c r="M4219" i="3"/>
  <c r="N4219" i="3" s="1"/>
  <c r="M4222" i="3"/>
  <c r="N4222" i="3" s="1"/>
  <c r="M4225" i="3"/>
  <c r="N4225" i="3" s="1"/>
  <c r="M4232" i="3"/>
  <c r="N4232" i="3" s="1"/>
  <c r="M4235" i="3"/>
  <c r="N4235" i="3" s="1"/>
  <c r="M4238" i="3"/>
  <c r="N4238" i="3" s="1"/>
  <c r="M4241" i="3"/>
  <c r="N4241" i="3" s="1"/>
  <c r="M4248" i="3"/>
  <c r="N4248" i="3" s="1"/>
  <c r="M4273" i="3"/>
  <c r="N4273" i="3" s="1"/>
  <c r="M4251" i="3"/>
  <c r="N4251" i="3" s="1"/>
  <c r="M4264" i="3"/>
  <c r="N4264" i="3" s="1"/>
  <c r="M4254" i="3"/>
  <c r="N4254" i="3" s="1"/>
  <c r="M4267" i="3"/>
  <c r="N4267" i="3" s="1"/>
  <c r="M4257" i="3"/>
  <c r="N4257" i="3" s="1"/>
  <c r="M4270" i="3"/>
  <c r="N4270" i="3" s="1"/>
  <c r="M4044" i="3"/>
  <c r="N4044" i="3" s="1"/>
  <c r="M4047" i="3"/>
  <c r="N4047" i="3" s="1"/>
  <c r="M4050" i="3"/>
  <c r="N4050" i="3" s="1"/>
  <c r="M4053" i="3"/>
  <c r="N4053" i="3" s="1"/>
  <c r="M4060" i="3"/>
  <c r="N4060" i="3" s="1"/>
  <c r="M4063" i="3"/>
  <c r="N4063" i="3" s="1"/>
  <c r="M4066" i="3"/>
  <c r="N4066" i="3" s="1"/>
  <c r="M4041" i="3"/>
  <c r="N4041" i="3" s="1"/>
  <c r="M4048" i="3"/>
  <c r="N4048" i="3" s="1"/>
  <c r="M4051" i="3"/>
  <c r="N4051" i="3" s="1"/>
  <c r="M4054" i="3"/>
  <c r="N4054" i="3" s="1"/>
  <c r="M4057" i="3"/>
  <c r="N4057" i="3" s="1"/>
  <c r="M4064" i="3"/>
  <c r="N4064" i="3" s="1"/>
  <c r="M4067" i="3"/>
  <c r="N4067" i="3" s="1"/>
  <c r="M4042" i="3"/>
  <c r="N4042" i="3" s="1"/>
  <c r="M4045" i="3"/>
  <c r="N4045" i="3" s="1"/>
  <c r="M4052" i="3"/>
  <c r="N4052" i="3" s="1"/>
  <c r="M4055" i="3"/>
  <c r="N4055" i="3" s="1"/>
  <c r="M4058" i="3"/>
  <c r="N4058" i="3" s="1"/>
  <c r="M4061" i="3"/>
  <c r="N4061" i="3" s="1"/>
  <c r="M4040" i="3"/>
  <c r="N4040" i="3" s="1"/>
  <c r="M4043" i="3"/>
  <c r="N4043" i="3" s="1"/>
  <c r="M4046" i="3"/>
  <c r="N4046" i="3" s="1"/>
  <c r="M4049" i="3"/>
  <c r="N4049" i="3" s="1"/>
  <c r="M4056" i="3"/>
  <c r="N4056" i="3" s="1"/>
  <c r="M4059" i="3"/>
  <c r="N4059" i="3" s="1"/>
  <c r="M4062" i="3"/>
  <c r="N4062" i="3" s="1"/>
  <c r="M4065" i="3"/>
  <c r="N4065" i="3" s="1"/>
  <c r="M3935" i="3"/>
  <c r="N3935" i="3" s="1"/>
  <c r="M3938" i="3"/>
  <c r="N3938" i="3" s="1"/>
  <c r="M3941" i="3"/>
  <c r="N3941" i="3" s="1"/>
  <c r="M3948" i="3"/>
  <c r="N3948" i="3" s="1"/>
  <c r="M3951" i="3"/>
  <c r="N3951" i="3" s="1"/>
  <c r="M3954" i="3"/>
  <c r="N3954" i="3" s="1"/>
  <c r="M3936" i="3"/>
  <c r="N3936" i="3" s="1"/>
  <c r="M3939" i="3"/>
  <c r="N3939" i="3" s="1"/>
  <c r="M3942" i="3"/>
  <c r="N3942" i="3" s="1"/>
  <c r="M3945" i="3"/>
  <c r="N3945" i="3" s="1"/>
  <c r="M3952" i="3"/>
  <c r="N3952" i="3" s="1"/>
  <c r="M3955" i="3"/>
  <c r="N3955" i="3" s="1"/>
  <c r="M3933" i="3"/>
  <c r="N3933" i="3" s="1"/>
  <c r="M3940" i="3"/>
  <c r="N3940" i="3" s="1"/>
  <c r="M3943" i="3"/>
  <c r="N3943" i="3" s="1"/>
  <c r="M3946" i="3"/>
  <c r="N3946" i="3" s="1"/>
  <c r="M3949" i="3"/>
  <c r="N3949" i="3" s="1"/>
  <c r="M3956" i="3"/>
  <c r="N3956" i="3" s="1"/>
  <c r="M3934" i="3"/>
  <c r="N3934" i="3" s="1"/>
  <c r="M3937" i="3"/>
  <c r="N3937" i="3" s="1"/>
  <c r="M3944" i="3"/>
  <c r="N3944" i="3" s="1"/>
  <c r="M3947" i="3"/>
  <c r="N3947" i="3" s="1"/>
  <c r="M3950" i="3"/>
  <c r="N3950" i="3" s="1"/>
  <c r="M3953" i="3"/>
  <c r="N3953" i="3" s="1"/>
  <c r="M3724" i="3"/>
  <c r="N3724" i="3" s="1"/>
  <c r="M3727" i="3"/>
  <c r="N3727" i="3" s="1"/>
  <c r="M3730" i="3"/>
  <c r="N3730" i="3" s="1"/>
  <c r="M3733" i="3"/>
  <c r="N3733" i="3" s="1"/>
  <c r="M3740" i="3"/>
  <c r="N3740" i="3" s="1"/>
  <c r="M3743" i="3"/>
  <c r="N3743" i="3" s="1"/>
  <c r="M3746" i="3"/>
  <c r="N3746" i="3" s="1"/>
  <c r="M3749" i="3"/>
  <c r="N3749" i="3" s="1"/>
  <c r="M3756" i="3"/>
  <c r="N3756" i="3" s="1"/>
  <c r="M3759" i="3"/>
  <c r="N3759" i="3" s="1"/>
  <c r="M3762" i="3"/>
  <c r="N3762" i="3" s="1"/>
  <c r="M3765" i="3"/>
  <c r="N3765" i="3" s="1"/>
  <c r="M3772" i="3"/>
  <c r="N3772" i="3" s="1"/>
  <c r="M3775" i="3"/>
  <c r="N3775" i="3" s="1"/>
  <c r="M3778" i="3"/>
  <c r="N3778" i="3" s="1"/>
  <c r="M3781" i="3"/>
  <c r="N3781" i="3" s="1"/>
  <c r="M3721" i="3"/>
  <c r="N3721" i="3" s="1"/>
  <c r="M3728" i="3"/>
  <c r="N3728" i="3" s="1"/>
  <c r="M3731" i="3"/>
  <c r="N3731" i="3" s="1"/>
  <c r="M3734" i="3"/>
  <c r="N3734" i="3" s="1"/>
  <c r="M3737" i="3"/>
  <c r="N3737" i="3" s="1"/>
  <c r="M3744" i="3"/>
  <c r="N3744" i="3" s="1"/>
  <c r="M3747" i="3"/>
  <c r="N3747" i="3" s="1"/>
  <c r="M3750" i="3"/>
  <c r="N3750" i="3" s="1"/>
  <c r="M3753" i="3"/>
  <c r="N3753" i="3" s="1"/>
  <c r="M3760" i="3"/>
  <c r="N3760" i="3" s="1"/>
  <c r="M3763" i="3"/>
  <c r="N3763" i="3" s="1"/>
  <c r="M3766" i="3"/>
  <c r="N3766" i="3" s="1"/>
  <c r="M3769" i="3"/>
  <c r="N3769" i="3" s="1"/>
  <c r="M3776" i="3"/>
  <c r="N3776" i="3" s="1"/>
  <c r="M3779" i="3"/>
  <c r="N3779" i="3" s="1"/>
  <c r="M3782" i="3"/>
  <c r="N3782" i="3" s="1"/>
  <c r="M3785" i="3"/>
  <c r="N3785" i="3" s="1"/>
  <c r="M3722" i="3"/>
  <c r="N3722" i="3" s="1"/>
  <c r="M3725" i="3"/>
  <c r="N3725" i="3" s="1"/>
  <c r="M3732" i="3"/>
  <c r="N3732" i="3" s="1"/>
  <c r="M3735" i="3"/>
  <c r="N3735" i="3" s="1"/>
  <c r="M3738" i="3"/>
  <c r="N3738" i="3" s="1"/>
  <c r="M3741" i="3"/>
  <c r="N3741" i="3" s="1"/>
  <c r="M3748" i="3"/>
  <c r="N3748" i="3" s="1"/>
  <c r="M3751" i="3"/>
  <c r="N3751" i="3" s="1"/>
  <c r="M3754" i="3"/>
  <c r="N3754" i="3" s="1"/>
  <c r="M3757" i="3"/>
  <c r="N3757" i="3" s="1"/>
  <c r="M3764" i="3"/>
  <c r="N3764" i="3" s="1"/>
  <c r="M3767" i="3"/>
  <c r="N3767" i="3" s="1"/>
  <c r="M3770" i="3"/>
  <c r="N3770" i="3" s="1"/>
  <c r="M3773" i="3"/>
  <c r="N3773" i="3" s="1"/>
  <c r="M3780" i="3"/>
  <c r="N3780" i="3" s="1"/>
  <c r="M3783" i="3"/>
  <c r="N3783" i="3" s="1"/>
  <c r="M3786" i="3"/>
  <c r="N3786" i="3" s="1"/>
  <c r="M3723" i="3"/>
  <c r="N3723" i="3" s="1"/>
  <c r="M3726" i="3"/>
  <c r="N3726" i="3" s="1"/>
  <c r="M3729" i="3"/>
  <c r="N3729" i="3" s="1"/>
  <c r="M3736" i="3"/>
  <c r="N3736" i="3" s="1"/>
  <c r="M3739" i="3"/>
  <c r="N3739" i="3" s="1"/>
  <c r="M3742" i="3"/>
  <c r="N3742" i="3" s="1"/>
  <c r="M3745" i="3"/>
  <c r="N3745" i="3" s="1"/>
  <c r="M3752" i="3"/>
  <c r="N3752" i="3" s="1"/>
  <c r="M3755" i="3"/>
  <c r="N3755" i="3" s="1"/>
  <c r="M3758" i="3"/>
  <c r="N3758" i="3" s="1"/>
  <c r="M3761" i="3"/>
  <c r="N3761" i="3" s="1"/>
  <c r="M3768" i="3"/>
  <c r="N3768" i="3" s="1"/>
  <c r="M3771" i="3"/>
  <c r="N3771" i="3" s="1"/>
  <c r="M3774" i="3"/>
  <c r="N3774" i="3" s="1"/>
  <c r="M3777" i="3"/>
  <c r="N3777" i="3" s="1"/>
  <c r="M3784" i="3"/>
  <c r="N3784" i="3" s="1"/>
  <c r="M3787" i="3"/>
  <c r="N3787" i="3" s="1"/>
  <c r="M3035" i="3"/>
  <c r="N3035" i="3" s="1"/>
  <c r="M3038" i="3"/>
  <c r="N3038" i="3" s="1"/>
  <c r="M3043" i="3"/>
  <c r="N3043" i="3" s="1"/>
  <c r="M3046" i="3"/>
  <c r="N3046" i="3" s="1"/>
  <c r="M3051" i="3"/>
  <c r="N3051" i="3" s="1"/>
  <c r="M3054" i="3"/>
  <c r="N3054" i="3" s="1"/>
  <c r="M3059" i="3"/>
  <c r="N3059" i="3" s="1"/>
  <c r="M3062" i="3"/>
  <c r="N3062" i="3" s="1"/>
  <c r="M3067" i="3"/>
  <c r="N3067" i="3" s="1"/>
  <c r="M3070" i="3"/>
  <c r="N3070" i="3" s="1"/>
  <c r="M3075" i="3"/>
  <c r="N3075" i="3" s="1"/>
  <c r="M3078" i="3"/>
  <c r="N3078" i="3" s="1"/>
  <c r="M3083" i="3"/>
  <c r="N3083" i="3" s="1"/>
  <c r="M3086" i="3"/>
  <c r="N3086" i="3" s="1"/>
  <c r="M3091" i="3"/>
  <c r="N3091" i="3" s="1"/>
  <c r="M3094" i="3"/>
  <c r="N3094" i="3" s="1"/>
  <c r="M3099" i="3"/>
  <c r="N3099" i="3" s="1"/>
  <c r="M3102" i="3"/>
  <c r="N3102" i="3" s="1"/>
  <c r="M3107" i="3"/>
  <c r="N3107" i="3" s="1"/>
  <c r="M3110" i="3"/>
  <c r="N3110" i="3" s="1"/>
  <c r="M3115" i="3"/>
  <c r="N3115" i="3" s="1"/>
  <c r="M3118" i="3"/>
  <c r="N3118" i="3" s="1"/>
  <c r="M3123" i="3"/>
  <c r="N3123" i="3" s="1"/>
  <c r="M3126" i="3"/>
  <c r="N3126" i="3" s="1"/>
  <c r="M3131" i="3"/>
  <c r="N3131" i="3" s="1"/>
  <c r="M3134" i="3"/>
  <c r="N3134" i="3" s="1"/>
  <c r="M3139" i="3"/>
  <c r="N3139" i="3" s="1"/>
  <c r="M3142" i="3"/>
  <c r="N3142" i="3" s="1"/>
  <c r="M3147" i="3"/>
  <c r="N3147" i="3" s="1"/>
  <c r="M3150" i="3"/>
  <c r="N3150" i="3" s="1"/>
  <c r="M3155" i="3"/>
  <c r="N3155" i="3" s="1"/>
  <c r="M3158" i="3"/>
  <c r="N3158" i="3" s="1"/>
  <c r="M3161" i="3"/>
  <c r="N3161" i="3" s="1"/>
  <c r="M3168" i="3"/>
  <c r="N3168" i="3" s="1"/>
  <c r="M3171" i="3"/>
  <c r="N3171" i="3" s="1"/>
  <c r="M3174" i="3"/>
  <c r="N3174" i="3" s="1"/>
  <c r="M3177" i="3"/>
  <c r="N3177" i="3" s="1"/>
  <c r="M3184" i="3"/>
  <c r="N3184" i="3" s="1"/>
  <c r="M3187" i="3"/>
  <c r="N3187" i="3" s="1"/>
  <c r="M3190" i="3"/>
  <c r="N3190" i="3" s="1"/>
  <c r="M3193" i="3"/>
  <c r="N3193" i="3" s="1"/>
  <c r="M3200" i="3"/>
  <c r="N3200" i="3" s="1"/>
  <c r="M3203" i="3"/>
  <c r="N3203" i="3" s="1"/>
  <c r="M3206" i="3"/>
  <c r="N3206" i="3" s="1"/>
  <c r="M3209" i="3"/>
  <c r="N3209" i="3" s="1"/>
  <c r="M3216" i="3"/>
  <c r="N3216" i="3" s="1"/>
  <c r="M3219" i="3"/>
  <c r="N3219" i="3" s="1"/>
  <c r="M3222" i="3"/>
  <c r="N3222" i="3" s="1"/>
  <c r="M3225" i="3"/>
  <c r="N3225" i="3" s="1"/>
  <c r="M3033" i="3"/>
  <c r="N3033" i="3" s="1"/>
  <c r="M3036" i="3"/>
  <c r="N3036" i="3" s="1"/>
  <c r="M3041" i="3"/>
  <c r="N3041" i="3" s="1"/>
  <c r="M3044" i="3"/>
  <c r="N3044" i="3" s="1"/>
  <c r="M3049" i="3"/>
  <c r="N3049" i="3" s="1"/>
  <c r="M3052" i="3"/>
  <c r="N3052" i="3" s="1"/>
  <c r="M3057" i="3"/>
  <c r="N3057" i="3" s="1"/>
  <c r="M3060" i="3"/>
  <c r="N3060" i="3" s="1"/>
  <c r="M3065" i="3"/>
  <c r="N3065" i="3" s="1"/>
  <c r="M3068" i="3"/>
  <c r="N3068" i="3" s="1"/>
  <c r="M3073" i="3"/>
  <c r="N3073" i="3" s="1"/>
  <c r="M3076" i="3"/>
  <c r="N3076" i="3" s="1"/>
  <c r="M3081" i="3"/>
  <c r="N3081" i="3" s="1"/>
  <c r="M3084" i="3"/>
  <c r="N3084" i="3" s="1"/>
  <c r="M3089" i="3"/>
  <c r="N3089" i="3" s="1"/>
  <c r="M3092" i="3"/>
  <c r="N3092" i="3" s="1"/>
  <c r="M3097" i="3"/>
  <c r="N3097" i="3" s="1"/>
  <c r="M3100" i="3"/>
  <c r="N3100" i="3" s="1"/>
  <c r="M3105" i="3"/>
  <c r="N3105" i="3" s="1"/>
  <c r="M3108" i="3"/>
  <c r="N3108" i="3" s="1"/>
  <c r="M3113" i="3"/>
  <c r="N3113" i="3" s="1"/>
  <c r="M3116" i="3"/>
  <c r="N3116" i="3" s="1"/>
  <c r="M3121" i="3"/>
  <c r="N3121" i="3" s="1"/>
  <c r="M3124" i="3"/>
  <c r="N3124" i="3" s="1"/>
  <c r="M3129" i="3"/>
  <c r="N3129" i="3" s="1"/>
  <c r="M3132" i="3"/>
  <c r="N3132" i="3" s="1"/>
  <c r="M3137" i="3"/>
  <c r="N3137" i="3" s="1"/>
  <c r="M3140" i="3"/>
  <c r="N3140" i="3" s="1"/>
  <c r="M3145" i="3"/>
  <c r="N3145" i="3" s="1"/>
  <c r="M3148" i="3"/>
  <c r="N3148" i="3" s="1"/>
  <c r="M3153" i="3"/>
  <c r="N3153" i="3" s="1"/>
  <c r="M3156" i="3"/>
  <c r="N3156" i="3" s="1"/>
  <c r="M3159" i="3"/>
  <c r="N3159" i="3" s="1"/>
  <c r="M3162" i="3"/>
  <c r="N3162" i="3" s="1"/>
  <c r="M3165" i="3"/>
  <c r="N3165" i="3" s="1"/>
  <c r="M3172" i="3"/>
  <c r="N3172" i="3" s="1"/>
  <c r="M3175" i="3"/>
  <c r="N3175" i="3" s="1"/>
  <c r="M3178" i="3"/>
  <c r="N3178" i="3" s="1"/>
  <c r="M3181" i="3"/>
  <c r="N3181" i="3" s="1"/>
  <c r="M3188" i="3"/>
  <c r="N3188" i="3" s="1"/>
  <c r="M3191" i="3"/>
  <c r="N3191" i="3" s="1"/>
  <c r="M3194" i="3"/>
  <c r="N3194" i="3" s="1"/>
  <c r="M3197" i="3"/>
  <c r="N3197" i="3" s="1"/>
  <c r="M3204" i="3"/>
  <c r="N3204" i="3" s="1"/>
  <c r="M3207" i="3"/>
  <c r="N3207" i="3" s="1"/>
  <c r="M3210" i="3"/>
  <c r="N3210" i="3" s="1"/>
  <c r="M3213" i="3"/>
  <c r="N3213" i="3" s="1"/>
  <c r="M3220" i="3"/>
  <c r="N3220" i="3" s="1"/>
  <c r="M3223" i="3"/>
  <c r="N3223" i="3" s="1"/>
  <c r="M3226" i="3"/>
  <c r="N3226" i="3" s="1"/>
  <c r="M3229" i="3"/>
  <c r="N3229" i="3" s="1"/>
  <c r="M3034" i="3"/>
  <c r="N3034" i="3" s="1"/>
  <c r="M3039" i="3"/>
  <c r="N3039" i="3" s="1"/>
  <c r="M3042" i="3"/>
  <c r="N3042" i="3" s="1"/>
  <c r="M3047" i="3"/>
  <c r="N3047" i="3" s="1"/>
  <c r="M3050" i="3"/>
  <c r="N3050" i="3" s="1"/>
  <c r="M3055" i="3"/>
  <c r="N3055" i="3" s="1"/>
  <c r="M3058" i="3"/>
  <c r="N3058" i="3" s="1"/>
  <c r="M3063" i="3"/>
  <c r="N3063" i="3" s="1"/>
  <c r="M3066" i="3"/>
  <c r="N3066" i="3" s="1"/>
  <c r="M3071" i="3"/>
  <c r="N3071" i="3" s="1"/>
  <c r="M3074" i="3"/>
  <c r="N3074" i="3" s="1"/>
  <c r="M3079" i="3"/>
  <c r="N3079" i="3" s="1"/>
  <c r="M3082" i="3"/>
  <c r="N3082" i="3" s="1"/>
  <c r="M3087" i="3"/>
  <c r="N3087" i="3" s="1"/>
  <c r="M3090" i="3"/>
  <c r="N3090" i="3" s="1"/>
  <c r="M3095" i="3"/>
  <c r="N3095" i="3" s="1"/>
  <c r="M3098" i="3"/>
  <c r="N3098" i="3" s="1"/>
  <c r="M3103" i="3"/>
  <c r="N3103" i="3" s="1"/>
  <c r="M3106" i="3"/>
  <c r="N3106" i="3" s="1"/>
  <c r="M3111" i="3"/>
  <c r="N3111" i="3" s="1"/>
  <c r="M3114" i="3"/>
  <c r="N3114" i="3" s="1"/>
  <c r="M3119" i="3"/>
  <c r="N3119" i="3" s="1"/>
  <c r="M3122" i="3"/>
  <c r="N3122" i="3" s="1"/>
  <c r="M3127" i="3"/>
  <c r="N3127" i="3" s="1"/>
  <c r="M3130" i="3"/>
  <c r="N3130" i="3" s="1"/>
  <c r="M3135" i="3"/>
  <c r="N3135" i="3" s="1"/>
  <c r="M3138" i="3"/>
  <c r="N3138" i="3" s="1"/>
  <c r="M3143" i="3"/>
  <c r="N3143" i="3" s="1"/>
  <c r="M3146" i="3"/>
  <c r="N3146" i="3" s="1"/>
  <c r="M3151" i="3"/>
  <c r="N3151" i="3" s="1"/>
  <c r="M3154" i="3"/>
  <c r="N3154" i="3" s="1"/>
  <c r="M3160" i="3"/>
  <c r="N3160" i="3" s="1"/>
  <c r="M3163" i="3"/>
  <c r="N3163" i="3" s="1"/>
  <c r="M3166" i="3"/>
  <c r="N3166" i="3" s="1"/>
  <c r="M3169" i="3"/>
  <c r="N3169" i="3" s="1"/>
  <c r="M3176" i="3"/>
  <c r="N3176" i="3" s="1"/>
  <c r="M3179" i="3"/>
  <c r="N3179" i="3" s="1"/>
  <c r="M3182" i="3"/>
  <c r="N3182" i="3" s="1"/>
  <c r="M3185" i="3"/>
  <c r="N3185" i="3" s="1"/>
  <c r="M3192" i="3"/>
  <c r="N3192" i="3" s="1"/>
  <c r="M3195" i="3"/>
  <c r="N3195" i="3" s="1"/>
  <c r="M3198" i="3"/>
  <c r="N3198" i="3" s="1"/>
  <c r="M3201" i="3"/>
  <c r="N3201" i="3" s="1"/>
  <c r="M3208" i="3"/>
  <c r="N3208" i="3" s="1"/>
  <c r="M3211" i="3"/>
  <c r="N3211" i="3" s="1"/>
  <c r="M3214" i="3"/>
  <c r="N3214" i="3" s="1"/>
  <c r="M3217" i="3"/>
  <c r="N3217" i="3" s="1"/>
  <c r="M3224" i="3"/>
  <c r="N3224" i="3" s="1"/>
  <c r="M3227" i="3"/>
  <c r="N3227" i="3" s="1"/>
  <c r="M3037" i="3"/>
  <c r="N3037" i="3" s="1"/>
  <c r="M3040" i="3"/>
  <c r="N3040" i="3" s="1"/>
  <c r="M3045" i="3"/>
  <c r="N3045" i="3" s="1"/>
  <c r="M3048" i="3"/>
  <c r="N3048" i="3" s="1"/>
  <c r="M3053" i="3"/>
  <c r="N3053" i="3" s="1"/>
  <c r="M3056" i="3"/>
  <c r="N3056" i="3" s="1"/>
  <c r="M3061" i="3"/>
  <c r="N3061" i="3" s="1"/>
  <c r="M3064" i="3"/>
  <c r="N3064" i="3" s="1"/>
  <c r="M3069" i="3"/>
  <c r="N3069" i="3" s="1"/>
  <c r="M3072" i="3"/>
  <c r="N3072" i="3" s="1"/>
  <c r="M3077" i="3"/>
  <c r="N3077" i="3" s="1"/>
  <c r="M3080" i="3"/>
  <c r="N3080" i="3" s="1"/>
  <c r="M3085" i="3"/>
  <c r="N3085" i="3" s="1"/>
  <c r="M3088" i="3"/>
  <c r="N3088" i="3" s="1"/>
  <c r="M3093" i="3"/>
  <c r="N3093" i="3" s="1"/>
  <c r="M3096" i="3"/>
  <c r="N3096" i="3" s="1"/>
  <c r="M3101" i="3"/>
  <c r="N3101" i="3" s="1"/>
  <c r="M3104" i="3"/>
  <c r="N3104" i="3" s="1"/>
  <c r="M3109" i="3"/>
  <c r="N3109" i="3" s="1"/>
  <c r="M3112" i="3"/>
  <c r="N3112" i="3" s="1"/>
  <c r="M3117" i="3"/>
  <c r="N3117" i="3" s="1"/>
  <c r="M3120" i="3"/>
  <c r="N3120" i="3" s="1"/>
  <c r="M3125" i="3"/>
  <c r="N3125" i="3" s="1"/>
  <c r="M3128" i="3"/>
  <c r="N3128" i="3" s="1"/>
  <c r="M3133" i="3"/>
  <c r="N3133" i="3" s="1"/>
  <c r="M3136" i="3"/>
  <c r="N3136" i="3" s="1"/>
  <c r="M3141" i="3"/>
  <c r="N3141" i="3" s="1"/>
  <c r="M3144" i="3"/>
  <c r="N3144" i="3" s="1"/>
  <c r="M3149" i="3"/>
  <c r="N3149" i="3" s="1"/>
  <c r="M3152" i="3"/>
  <c r="N3152" i="3" s="1"/>
  <c r="M3157" i="3"/>
  <c r="N3157" i="3" s="1"/>
  <c r="M3164" i="3"/>
  <c r="N3164" i="3" s="1"/>
  <c r="M3167" i="3"/>
  <c r="N3167" i="3" s="1"/>
  <c r="M3170" i="3"/>
  <c r="N3170" i="3" s="1"/>
  <c r="M3173" i="3"/>
  <c r="N3173" i="3" s="1"/>
  <c r="M3180" i="3"/>
  <c r="N3180" i="3" s="1"/>
  <c r="M3183" i="3"/>
  <c r="N3183" i="3" s="1"/>
  <c r="M3186" i="3"/>
  <c r="N3186" i="3" s="1"/>
  <c r="M3189" i="3"/>
  <c r="N3189" i="3" s="1"/>
  <c r="M3196" i="3"/>
  <c r="N3196" i="3" s="1"/>
  <c r="M3199" i="3"/>
  <c r="N3199" i="3" s="1"/>
  <c r="M3202" i="3"/>
  <c r="N3202" i="3" s="1"/>
  <c r="M3205" i="3"/>
  <c r="N3205" i="3" s="1"/>
  <c r="M3212" i="3"/>
  <c r="N3212" i="3" s="1"/>
  <c r="M3215" i="3"/>
  <c r="N3215" i="3" s="1"/>
  <c r="M3218" i="3"/>
  <c r="N3218" i="3" s="1"/>
  <c r="M3221" i="3"/>
  <c r="N3221" i="3" s="1"/>
  <c r="M3228" i="3"/>
  <c r="N3228" i="3" s="1"/>
  <c r="M2916" i="3"/>
  <c r="N2916" i="3" s="1"/>
  <c r="M2919" i="3"/>
  <c r="N2919" i="3" s="1"/>
  <c r="M2922" i="3"/>
  <c r="N2922" i="3" s="1"/>
  <c r="M2917" i="3"/>
  <c r="N2917" i="3" s="1"/>
  <c r="M2923" i="3"/>
  <c r="N2923" i="3" s="1"/>
  <c r="M2926" i="3"/>
  <c r="N2926" i="3" s="1"/>
  <c r="M2920" i="3"/>
  <c r="N2920" i="3" s="1"/>
  <c r="M2924" i="3"/>
  <c r="N2924" i="3" s="1"/>
  <c r="M2927" i="3"/>
  <c r="N2927" i="3" s="1"/>
  <c r="M2918" i="3"/>
  <c r="N2918" i="3" s="1"/>
  <c r="M2921" i="3"/>
  <c r="N2921" i="3" s="1"/>
  <c r="M2925" i="3"/>
  <c r="N2925" i="3" s="1"/>
  <c r="M2518" i="3"/>
  <c r="N2518" i="3" s="1"/>
  <c r="M2519" i="3"/>
  <c r="N2519" i="3" s="1"/>
  <c r="M2060" i="3"/>
  <c r="N2060" i="3" s="1"/>
  <c r="M2063" i="3"/>
  <c r="N2063" i="3" s="1"/>
  <c r="M2066" i="3"/>
  <c r="N2066" i="3" s="1"/>
  <c r="M2069" i="3"/>
  <c r="N2069" i="3" s="1"/>
  <c r="M2076" i="3"/>
  <c r="N2076" i="3" s="1"/>
  <c r="M2079" i="3"/>
  <c r="N2079" i="3" s="1"/>
  <c r="M2082" i="3"/>
  <c r="N2082" i="3" s="1"/>
  <c r="M2085" i="3"/>
  <c r="N2085" i="3" s="1"/>
  <c r="M2092" i="3"/>
  <c r="N2092" i="3" s="1"/>
  <c r="M2095" i="3"/>
  <c r="N2095" i="3" s="1"/>
  <c r="M2098" i="3"/>
  <c r="N2098" i="3" s="1"/>
  <c r="M2101" i="3"/>
  <c r="N2101" i="3" s="1"/>
  <c r="M2108" i="3"/>
  <c r="N2108" i="3" s="1"/>
  <c r="M2111" i="3"/>
  <c r="N2111" i="3" s="1"/>
  <c r="M2114" i="3"/>
  <c r="N2114" i="3" s="1"/>
  <c r="M2117" i="3"/>
  <c r="N2117" i="3" s="1"/>
  <c r="M2124" i="3"/>
  <c r="N2124" i="3" s="1"/>
  <c r="M2127" i="3"/>
  <c r="N2127" i="3" s="1"/>
  <c r="M2130" i="3"/>
  <c r="N2130" i="3" s="1"/>
  <c r="M2133" i="3"/>
  <c r="N2133" i="3" s="1"/>
  <c r="M2140" i="3"/>
  <c r="N2140" i="3" s="1"/>
  <c r="M2143" i="3"/>
  <c r="N2143" i="3" s="1"/>
  <c r="M2146" i="3"/>
  <c r="N2146" i="3" s="1"/>
  <c r="M2149" i="3"/>
  <c r="N2149" i="3" s="1"/>
  <c r="M2156" i="3"/>
  <c r="N2156" i="3" s="1"/>
  <c r="M2159" i="3"/>
  <c r="N2159" i="3" s="1"/>
  <c r="M2162" i="3"/>
  <c r="N2162" i="3" s="1"/>
  <c r="M2165" i="3"/>
  <c r="N2165" i="3" s="1"/>
  <c r="M2057" i="3"/>
  <c r="N2057" i="3" s="1"/>
  <c r="M2064" i="3"/>
  <c r="N2064" i="3" s="1"/>
  <c r="M2067" i="3"/>
  <c r="N2067" i="3" s="1"/>
  <c r="M2070" i="3"/>
  <c r="N2070" i="3" s="1"/>
  <c r="M2073" i="3"/>
  <c r="N2073" i="3" s="1"/>
  <c r="M2080" i="3"/>
  <c r="N2080" i="3" s="1"/>
  <c r="M2083" i="3"/>
  <c r="N2083" i="3" s="1"/>
  <c r="M2086" i="3"/>
  <c r="N2086" i="3" s="1"/>
  <c r="M2089" i="3"/>
  <c r="N2089" i="3" s="1"/>
  <c r="M2096" i="3"/>
  <c r="N2096" i="3" s="1"/>
  <c r="M2099" i="3"/>
  <c r="N2099" i="3" s="1"/>
  <c r="M2102" i="3"/>
  <c r="N2102" i="3" s="1"/>
  <c r="M2105" i="3"/>
  <c r="N2105" i="3" s="1"/>
  <c r="M2112" i="3"/>
  <c r="N2112" i="3" s="1"/>
  <c r="M2115" i="3"/>
  <c r="N2115" i="3" s="1"/>
  <c r="M2118" i="3"/>
  <c r="N2118" i="3" s="1"/>
  <c r="M2121" i="3"/>
  <c r="N2121" i="3" s="1"/>
  <c r="M2128" i="3"/>
  <c r="N2128" i="3" s="1"/>
  <c r="M2131" i="3"/>
  <c r="N2131" i="3" s="1"/>
  <c r="M2134" i="3"/>
  <c r="N2134" i="3" s="1"/>
  <c r="M2137" i="3"/>
  <c r="N2137" i="3" s="1"/>
  <c r="M2144" i="3"/>
  <c r="N2144" i="3" s="1"/>
  <c r="M2147" i="3"/>
  <c r="N2147" i="3" s="1"/>
  <c r="M2150" i="3"/>
  <c r="N2150" i="3" s="1"/>
  <c r="M2153" i="3"/>
  <c r="N2153" i="3" s="1"/>
  <c r="M2160" i="3"/>
  <c r="N2160" i="3" s="1"/>
  <c r="M2163" i="3"/>
  <c r="N2163" i="3" s="1"/>
  <c r="M2166" i="3"/>
  <c r="N2166" i="3" s="1"/>
  <c r="M2169" i="3"/>
  <c r="N2169" i="3" s="1"/>
  <c r="M2058" i="3"/>
  <c r="N2058" i="3" s="1"/>
  <c r="M2071" i="3"/>
  <c r="N2071" i="3" s="1"/>
  <c r="M2077" i="3"/>
  <c r="N2077" i="3" s="1"/>
  <c r="M2084" i="3"/>
  <c r="N2084" i="3" s="1"/>
  <c r="M2090" i="3"/>
  <c r="N2090" i="3" s="1"/>
  <c r="M2103" i="3"/>
  <c r="N2103" i="3" s="1"/>
  <c r="M2109" i="3"/>
  <c r="N2109" i="3" s="1"/>
  <c r="M2116" i="3"/>
  <c r="N2116" i="3" s="1"/>
  <c r="M2122" i="3"/>
  <c r="N2122" i="3" s="1"/>
  <c r="M2135" i="3"/>
  <c r="N2135" i="3" s="1"/>
  <c r="M2141" i="3"/>
  <c r="N2141" i="3" s="1"/>
  <c r="M2148" i="3"/>
  <c r="N2148" i="3" s="1"/>
  <c r="M2154" i="3"/>
  <c r="N2154" i="3" s="1"/>
  <c r="M2167" i="3"/>
  <c r="N2167" i="3" s="1"/>
  <c r="M2059" i="3"/>
  <c r="N2059" i="3" s="1"/>
  <c r="M2065" i="3"/>
  <c r="N2065" i="3" s="1"/>
  <c r="M2072" i="3"/>
  <c r="N2072" i="3" s="1"/>
  <c r="M2078" i="3"/>
  <c r="N2078" i="3" s="1"/>
  <c r="M2091" i="3"/>
  <c r="N2091" i="3" s="1"/>
  <c r="M2097" i="3"/>
  <c r="N2097" i="3" s="1"/>
  <c r="M2104" i="3"/>
  <c r="N2104" i="3" s="1"/>
  <c r="M2110" i="3"/>
  <c r="N2110" i="3" s="1"/>
  <c r="M2123" i="3"/>
  <c r="N2123" i="3" s="1"/>
  <c r="M2129" i="3"/>
  <c r="N2129" i="3" s="1"/>
  <c r="M2136" i="3"/>
  <c r="N2136" i="3" s="1"/>
  <c r="M2142" i="3"/>
  <c r="N2142" i="3" s="1"/>
  <c r="M2155" i="3"/>
  <c r="N2155" i="3" s="1"/>
  <c r="M2161" i="3"/>
  <c r="N2161" i="3" s="1"/>
  <c r="M2168" i="3"/>
  <c r="N2168" i="3" s="1"/>
  <c r="M2055" i="3"/>
  <c r="N2055" i="3" s="1"/>
  <c r="M2061" i="3"/>
  <c r="N2061" i="3" s="1"/>
  <c r="M2068" i="3"/>
  <c r="N2068" i="3" s="1"/>
  <c r="M2074" i="3"/>
  <c r="N2074" i="3" s="1"/>
  <c r="M2087" i="3"/>
  <c r="N2087" i="3" s="1"/>
  <c r="M2093" i="3"/>
  <c r="N2093" i="3" s="1"/>
  <c r="M2100" i="3"/>
  <c r="N2100" i="3" s="1"/>
  <c r="M2106" i="3"/>
  <c r="N2106" i="3" s="1"/>
  <c r="M2119" i="3"/>
  <c r="N2119" i="3" s="1"/>
  <c r="M2125" i="3"/>
  <c r="N2125" i="3" s="1"/>
  <c r="M2132" i="3"/>
  <c r="N2132" i="3" s="1"/>
  <c r="M2138" i="3"/>
  <c r="N2138" i="3" s="1"/>
  <c r="M2151" i="3"/>
  <c r="N2151" i="3" s="1"/>
  <c r="M2157" i="3"/>
  <c r="N2157" i="3" s="1"/>
  <c r="M2164" i="3"/>
  <c r="N2164" i="3" s="1"/>
  <c r="M2170" i="3"/>
  <c r="N2170" i="3" s="1"/>
  <c r="M2056" i="3"/>
  <c r="N2056" i="3" s="1"/>
  <c r="M2081" i="3"/>
  <c r="N2081" i="3" s="1"/>
  <c r="M2107" i="3"/>
  <c r="N2107" i="3" s="1"/>
  <c r="M2158" i="3"/>
  <c r="N2158" i="3" s="1"/>
  <c r="M2062" i="3"/>
  <c r="N2062" i="3" s="1"/>
  <c r="M2088" i="3"/>
  <c r="N2088" i="3" s="1"/>
  <c r="M2113" i="3"/>
  <c r="N2113" i="3" s="1"/>
  <c r="M2139" i="3"/>
  <c r="N2139" i="3" s="1"/>
  <c r="M2094" i="3"/>
  <c r="N2094" i="3" s="1"/>
  <c r="M2120" i="3"/>
  <c r="N2120" i="3" s="1"/>
  <c r="M2145" i="3"/>
  <c r="N2145" i="3" s="1"/>
  <c r="M2171" i="3"/>
  <c r="N2171" i="3" s="1"/>
  <c r="M2075" i="3"/>
  <c r="N2075" i="3" s="1"/>
  <c r="M2126" i="3"/>
  <c r="N2126" i="3" s="1"/>
  <c r="M2152" i="3"/>
  <c r="N2152" i="3" s="1"/>
  <c r="M1711" i="3"/>
  <c r="N1711" i="3" s="1"/>
  <c r="M1714" i="3"/>
  <c r="N1714" i="3" s="1"/>
  <c r="M1719" i="3"/>
  <c r="N1719" i="3" s="1"/>
  <c r="M1722" i="3"/>
  <c r="N1722" i="3" s="1"/>
  <c r="M1727" i="3"/>
  <c r="N1727" i="3" s="1"/>
  <c r="M1730" i="3"/>
  <c r="N1730" i="3" s="1"/>
  <c r="M1735" i="3"/>
  <c r="N1735" i="3" s="1"/>
  <c r="M1738" i="3"/>
  <c r="N1738" i="3" s="1"/>
  <c r="M1743" i="3"/>
  <c r="N1743" i="3" s="1"/>
  <c r="M1746" i="3"/>
  <c r="N1746" i="3" s="1"/>
  <c r="M1751" i="3"/>
  <c r="N1751" i="3" s="1"/>
  <c r="M1754" i="3"/>
  <c r="N1754" i="3" s="1"/>
  <c r="M1759" i="3"/>
  <c r="N1759" i="3" s="1"/>
  <c r="M1762" i="3"/>
  <c r="N1762" i="3" s="1"/>
  <c r="M1767" i="3"/>
  <c r="N1767" i="3" s="1"/>
  <c r="M1770" i="3"/>
  <c r="N1770" i="3" s="1"/>
  <c r="M1709" i="3"/>
  <c r="N1709" i="3" s="1"/>
  <c r="M1712" i="3"/>
  <c r="N1712" i="3" s="1"/>
  <c r="M1717" i="3"/>
  <c r="N1717" i="3" s="1"/>
  <c r="M1720" i="3"/>
  <c r="N1720" i="3" s="1"/>
  <c r="M1725" i="3"/>
  <c r="N1725" i="3" s="1"/>
  <c r="M1728" i="3"/>
  <c r="N1728" i="3" s="1"/>
  <c r="M1733" i="3"/>
  <c r="N1733" i="3" s="1"/>
  <c r="M1736" i="3"/>
  <c r="N1736" i="3" s="1"/>
  <c r="M1741" i="3"/>
  <c r="N1741" i="3" s="1"/>
  <c r="M1744" i="3"/>
  <c r="N1744" i="3" s="1"/>
  <c r="M1749" i="3"/>
  <c r="N1749" i="3" s="1"/>
  <c r="M1752" i="3"/>
  <c r="N1752" i="3" s="1"/>
  <c r="M1757" i="3"/>
  <c r="N1757" i="3" s="1"/>
  <c r="M1760" i="3"/>
  <c r="N1760" i="3" s="1"/>
  <c r="M1765" i="3"/>
  <c r="N1765" i="3" s="1"/>
  <c r="M1768" i="3"/>
  <c r="N1768" i="3" s="1"/>
  <c r="M1773" i="3"/>
  <c r="N1773" i="3" s="1"/>
  <c r="M1710" i="3"/>
  <c r="N1710" i="3" s="1"/>
  <c r="M1715" i="3"/>
  <c r="N1715" i="3" s="1"/>
  <c r="M1718" i="3"/>
  <c r="N1718" i="3" s="1"/>
  <c r="M1723" i="3"/>
  <c r="N1723" i="3" s="1"/>
  <c r="M1726" i="3"/>
  <c r="N1726" i="3" s="1"/>
  <c r="M1731" i="3"/>
  <c r="N1731" i="3" s="1"/>
  <c r="M1734" i="3"/>
  <c r="N1734" i="3" s="1"/>
  <c r="M1739" i="3"/>
  <c r="N1739" i="3" s="1"/>
  <c r="M1742" i="3"/>
  <c r="N1742" i="3" s="1"/>
  <c r="M1747" i="3"/>
  <c r="N1747" i="3" s="1"/>
  <c r="M1750" i="3"/>
  <c r="N1750" i="3" s="1"/>
  <c r="M1755" i="3"/>
  <c r="N1755" i="3" s="1"/>
  <c r="M1758" i="3"/>
  <c r="N1758" i="3" s="1"/>
  <c r="M1763" i="3"/>
  <c r="N1763" i="3" s="1"/>
  <c r="M1766" i="3"/>
  <c r="N1766" i="3" s="1"/>
  <c r="M1771" i="3"/>
  <c r="N1771" i="3" s="1"/>
  <c r="M1774" i="3"/>
  <c r="N1774" i="3" s="1"/>
  <c r="M1713" i="3"/>
  <c r="N1713" i="3" s="1"/>
  <c r="M1724" i="3"/>
  <c r="N1724" i="3" s="1"/>
  <c r="M1745" i="3"/>
  <c r="N1745" i="3" s="1"/>
  <c r="M1756" i="3"/>
  <c r="N1756" i="3" s="1"/>
  <c r="M1716" i="3"/>
  <c r="N1716" i="3" s="1"/>
  <c r="M1737" i="3"/>
  <c r="N1737" i="3" s="1"/>
  <c r="M1748" i="3"/>
  <c r="N1748" i="3" s="1"/>
  <c r="M1769" i="3"/>
  <c r="N1769" i="3" s="1"/>
  <c r="M1729" i="3"/>
  <c r="N1729" i="3" s="1"/>
  <c r="M1740" i="3"/>
  <c r="N1740" i="3" s="1"/>
  <c r="M1761" i="3"/>
  <c r="N1761" i="3" s="1"/>
  <c r="M1772" i="3"/>
  <c r="N1772" i="3" s="1"/>
  <c r="M1732" i="3"/>
  <c r="N1732" i="3" s="1"/>
  <c r="M1753" i="3"/>
  <c r="N1753" i="3" s="1"/>
  <c r="M1721" i="3"/>
  <c r="N1721" i="3" s="1"/>
  <c r="M1764" i="3"/>
  <c r="N1764" i="3" s="1"/>
  <c r="M1435" i="3"/>
  <c r="N1435" i="3" s="1"/>
  <c r="M1439" i="3"/>
  <c r="N1439" i="3" s="1"/>
  <c r="M1446" i="3"/>
  <c r="N1446" i="3" s="1"/>
  <c r="M1450" i="3"/>
  <c r="N1450" i="3" s="1"/>
  <c r="M1453" i="3"/>
  <c r="N1453" i="3" s="1"/>
  <c r="M1457" i="3"/>
  <c r="N1457" i="3" s="1"/>
  <c r="M1460" i="3"/>
  <c r="N1460" i="3" s="1"/>
  <c r="M1464" i="3"/>
  <c r="N1464" i="3" s="1"/>
  <c r="M1467" i="3"/>
  <c r="N1467" i="3" s="1"/>
  <c r="M1471" i="3"/>
  <c r="N1471" i="3" s="1"/>
  <c r="M1478" i="3"/>
  <c r="N1478" i="3" s="1"/>
  <c r="M1482" i="3"/>
  <c r="N1482" i="3" s="1"/>
  <c r="M1485" i="3"/>
  <c r="N1485" i="3" s="1"/>
  <c r="M1489" i="3"/>
  <c r="N1489" i="3" s="1"/>
  <c r="M1492" i="3"/>
  <c r="N1492" i="3" s="1"/>
  <c r="M1496" i="3"/>
  <c r="N1496" i="3" s="1"/>
  <c r="M1499" i="3"/>
  <c r="N1499" i="3" s="1"/>
  <c r="M1503" i="3"/>
  <c r="N1503" i="3" s="1"/>
  <c r="M1510" i="3"/>
  <c r="N1510" i="3" s="1"/>
  <c r="M1514" i="3"/>
  <c r="N1514" i="3" s="1"/>
  <c r="M1436" i="3"/>
  <c r="N1436" i="3" s="1"/>
  <c r="M1440" i="3"/>
  <c r="N1440" i="3" s="1"/>
  <c r="M1443" i="3"/>
  <c r="N1443" i="3" s="1"/>
  <c r="M1447" i="3"/>
  <c r="N1447" i="3" s="1"/>
  <c r="M1454" i="3"/>
  <c r="N1454" i="3" s="1"/>
  <c r="M1458" i="3"/>
  <c r="N1458" i="3" s="1"/>
  <c r="M1461" i="3"/>
  <c r="N1461" i="3" s="1"/>
  <c r="M1465" i="3"/>
  <c r="N1465" i="3" s="1"/>
  <c r="M1468" i="3"/>
  <c r="N1468" i="3" s="1"/>
  <c r="M1472" i="3"/>
  <c r="N1472" i="3" s="1"/>
  <c r="M1475" i="3"/>
  <c r="N1475" i="3" s="1"/>
  <c r="M1479" i="3"/>
  <c r="N1479" i="3" s="1"/>
  <c r="M1486" i="3"/>
  <c r="N1486" i="3" s="1"/>
  <c r="M1490" i="3"/>
  <c r="N1490" i="3" s="1"/>
  <c r="M1493" i="3"/>
  <c r="N1493" i="3" s="1"/>
  <c r="M1497" i="3"/>
  <c r="N1497" i="3" s="1"/>
  <c r="M1500" i="3"/>
  <c r="N1500" i="3" s="1"/>
  <c r="M1504" i="3"/>
  <c r="N1504" i="3" s="1"/>
  <c r="M1507" i="3"/>
  <c r="N1507" i="3" s="1"/>
  <c r="M1511" i="3"/>
  <c r="N1511" i="3" s="1"/>
  <c r="M1434" i="3"/>
  <c r="N1434" i="3" s="1"/>
  <c r="M1437" i="3"/>
  <c r="N1437" i="3" s="1"/>
  <c r="M1441" i="3"/>
  <c r="N1441" i="3" s="1"/>
  <c r="M1444" i="3"/>
  <c r="N1444" i="3" s="1"/>
  <c r="M1448" i="3"/>
  <c r="N1448" i="3" s="1"/>
  <c r="M1451" i="3"/>
  <c r="N1451" i="3" s="1"/>
  <c r="M1455" i="3"/>
  <c r="N1455" i="3" s="1"/>
  <c r="M1462" i="3"/>
  <c r="N1462" i="3" s="1"/>
  <c r="M1466" i="3"/>
  <c r="N1466" i="3" s="1"/>
  <c r="M1469" i="3"/>
  <c r="N1469" i="3" s="1"/>
  <c r="M1473" i="3"/>
  <c r="N1473" i="3" s="1"/>
  <c r="M1476" i="3"/>
  <c r="N1476" i="3" s="1"/>
  <c r="M1480" i="3"/>
  <c r="N1480" i="3" s="1"/>
  <c r="M1483" i="3"/>
  <c r="N1483" i="3" s="1"/>
  <c r="M1487" i="3"/>
  <c r="N1487" i="3" s="1"/>
  <c r="M1494" i="3"/>
  <c r="N1494" i="3" s="1"/>
  <c r="M1498" i="3"/>
  <c r="N1498" i="3" s="1"/>
  <c r="M1501" i="3"/>
  <c r="N1501" i="3" s="1"/>
  <c r="M1505" i="3"/>
  <c r="N1505" i="3" s="1"/>
  <c r="M1508" i="3"/>
  <c r="N1508" i="3" s="1"/>
  <c r="M1512" i="3"/>
  <c r="N1512" i="3" s="1"/>
  <c r="M1515" i="3"/>
  <c r="N1515" i="3" s="1"/>
  <c r="M1442" i="3"/>
  <c r="N1442" i="3" s="1"/>
  <c r="M1456" i="3"/>
  <c r="N1456" i="3" s="1"/>
  <c r="M1470" i="3"/>
  <c r="N1470" i="3" s="1"/>
  <c r="M1484" i="3"/>
  <c r="N1484" i="3" s="1"/>
  <c r="M1513" i="3"/>
  <c r="N1513" i="3" s="1"/>
  <c r="M1445" i="3"/>
  <c r="N1445" i="3" s="1"/>
  <c r="M1459" i="3"/>
  <c r="N1459" i="3" s="1"/>
  <c r="M1474" i="3"/>
  <c r="N1474" i="3" s="1"/>
  <c r="M1488" i="3"/>
  <c r="N1488" i="3" s="1"/>
  <c r="M1502" i="3"/>
  <c r="N1502" i="3" s="1"/>
  <c r="M1449" i="3"/>
  <c r="N1449" i="3" s="1"/>
  <c r="M1463" i="3"/>
  <c r="N1463" i="3" s="1"/>
  <c r="M1477" i="3"/>
  <c r="N1477" i="3" s="1"/>
  <c r="M1491" i="3"/>
  <c r="N1491" i="3" s="1"/>
  <c r="M1506" i="3"/>
  <c r="N1506" i="3" s="1"/>
  <c r="M1481" i="3"/>
  <c r="N1481" i="3" s="1"/>
  <c r="M1438" i="3"/>
  <c r="N1438" i="3" s="1"/>
  <c r="M1495" i="3"/>
  <c r="N1495" i="3" s="1"/>
  <c r="M1452" i="3"/>
  <c r="N1452" i="3" s="1"/>
  <c r="M1509" i="3"/>
  <c r="N1509" i="3" s="1"/>
  <c r="M1167" i="3"/>
  <c r="N1167" i="3" s="1"/>
  <c r="M1174" i="3"/>
  <c r="N1174" i="3" s="1"/>
  <c r="M1178" i="3"/>
  <c r="N1178" i="3" s="1"/>
  <c r="M1181" i="3"/>
  <c r="N1181" i="3" s="1"/>
  <c r="M1185" i="3"/>
  <c r="N1185" i="3" s="1"/>
  <c r="M1188" i="3"/>
  <c r="N1188" i="3" s="1"/>
  <c r="M1192" i="3"/>
  <c r="N1192" i="3" s="1"/>
  <c r="M1195" i="3"/>
  <c r="N1195" i="3" s="1"/>
  <c r="M1199" i="3"/>
  <c r="N1199" i="3" s="1"/>
  <c r="M1206" i="3"/>
  <c r="N1206" i="3" s="1"/>
  <c r="M1210" i="3"/>
  <c r="N1210" i="3" s="1"/>
  <c r="M1213" i="3"/>
  <c r="N1213" i="3" s="1"/>
  <c r="M1217" i="3"/>
  <c r="N1217" i="3" s="1"/>
  <c r="M1220" i="3"/>
  <c r="N1220" i="3" s="1"/>
  <c r="M1224" i="3"/>
  <c r="N1224" i="3" s="1"/>
  <c r="M1168" i="3"/>
  <c r="N1168" i="3" s="1"/>
  <c r="M1171" i="3"/>
  <c r="N1171" i="3" s="1"/>
  <c r="M1175" i="3"/>
  <c r="N1175" i="3" s="1"/>
  <c r="M1182" i="3"/>
  <c r="N1182" i="3" s="1"/>
  <c r="M1186" i="3"/>
  <c r="N1186" i="3" s="1"/>
  <c r="M1189" i="3"/>
  <c r="N1189" i="3" s="1"/>
  <c r="M1193" i="3"/>
  <c r="N1193" i="3" s="1"/>
  <c r="M1196" i="3"/>
  <c r="N1196" i="3" s="1"/>
  <c r="M1200" i="3"/>
  <c r="N1200" i="3" s="1"/>
  <c r="M1203" i="3"/>
  <c r="N1203" i="3" s="1"/>
  <c r="M1207" i="3"/>
  <c r="N1207" i="3" s="1"/>
  <c r="M1214" i="3"/>
  <c r="N1214" i="3" s="1"/>
  <c r="M1218" i="3"/>
  <c r="N1218" i="3" s="1"/>
  <c r="M1221" i="3"/>
  <c r="N1221" i="3" s="1"/>
  <c r="M1225" i="3"/>
  <c r="N1225" i="3" s="1"/>
  <c r="M1169" i="3"/>
  <c r="N1169" i="3" s="1"/>
  <c r="M1172" i="3"/>
  <c r="N1172" i="3" s="1"/>
  <c r="M1176" i="3"/>
  <c r="N1176" i="3" s="1"/>
  <c r="M1179" i="3"/>
  <c r="N1179" i="3" s="1"/>
  <c r="M1183" i="3"/>
  <c r="N1183" i="3" s="1"/>
  <c r="M1190" i="3"/>
  <c r="N1190" i="3" s="1"/>
  <c r="M1194" i="3"/>
  <c r="N1194" i="3" s="1"/>
  <c r="M1197" i="3"/>
  <c r="N1197" i="3" s="1"/>
  <c r="M1201" i="3"/>
  <c r="N1201" i="3" s="1"/>
  <c r="M1204" i="3"/>
  <c r="N1204" i="3" s="1"/>
  <c r="M1208" i="3"/>
  <c r="N1208" i="3" s="1"/>
  <c r="M1211" i="3"/>
  <c r="N1211" i="3" s="1"/>
  <c r="M1215" i="3"/>
  <c r="N1215" i="3" s="1"/>
  <c r="M1222" i="3"/>
  <c r="N1222" i="3" s="1"/>
  <c r="M1173" i="3"/>
  <c r="N1173" i="3" s="1"/>
  <c r="M1187" i="3"/>
  <c r="N1187" i="3" s="1"/>
  <c r="M1202" i="3"/>
  <c r="N1202" i="3" s="1"/>
  <c r="M1216" i="3"/>
  <c r="N1216" i="3" s="1"/>
  <c r="M1177" i="3"/>
  <c r="N1177" i="3" s="1"/>
  <c r="M1191" i="3"/>
  <c r="N1191" i="3" s="1"/>
  <c r="M1205" i="3"/>
  <c r="N1205" i="3" s="1"/>
  <c r="M1219" i="3"/>
  <c r="N1219" i="3" s="1"/>
  <c r="M1166" i="3"/>
  <c r="N1166" i="3" s="1"/>
  <c r="M1180" i="3"/>
  <c r="N1180" i="3" s="1"/>
  <c r="M1209" i="3"/>
  <c r="N1209" i="3" s="1"/>
  <c r="M1223" i="3"/>
  <c r="N1223" i="3" s="1"/>
  <c r="M1184" i="3"/>
  <c r="N1184" i="3" s="1"/>
  <c r="M1198" i="3"/>
  <c r="N1198" i="3" s="1"/>
  <c r="M1212" i="3"/>
  <c r="N1212" i="3" s="1"/>
  <c r="M1170" i="3"/>
  <c r="N1170" i="3" s="1"/>
  <c r="M872" i="3"/>
  <c r="N872" i="3" s="1"/>
  <c r="M875" i="3"/>
  <c r="N875" i="3" s="1"/>
  <c r="M878" i="3"/>
  <c r="N878" i="3" s="1"/>
  <c r="M880" i="3"/>
  <c r="N880" i="3" s="1"/>
  <c r="M882" i="3"/>
  <c r="N882" i="3" s="1"/>
  <c r="M884" i="3"/>
  <c r="N884" i="3" s="1"/>
  <c r="M886" i="3"/>
  <c r="N886" i="3" s="1"/>
  <c r="M888" i="3"/>
  <c r="N888" i="3" s="1"/>
  <c r="M890" i="3"/>
  <c r="N890" i="3" s="1"/>
  <c r="M892" i="3"/>
  <c r="N892" i="3" s="1"/>
  <c r="M894" i="3"/>
  <c r="N894" i="3" s="1"/>
  <c r="M896" i="3"/>
  <c r="N896" i="3" s="1"/>
  <c r="M898" i="3"/>
  <c r="N898" i="3" s="1"/>
  <c r="M900" i="3"/>
  <c r="N900" i="3" s="1"/>
  <c r="M902" i="3"/>
  <c r="N902" i="3" s="1"/>
  <c r="M904" i="3"/>
  <c r="N904" i="3" s="1"/>
  <c r="M906" i="3"/>
  <c r="N906" i="3" s="1"/>
  <c r="M908" i="3"/>
  <c r="N908" i="3" s="1"/>
  <c r="M910" i="3"/>
  <c r="N910" i="3" s="1"/>
  <c r="M912" i="3"/>
  <c r="N912" i="3" s="1"/>
  <c r="M914" i="3"/>
  <c r="N914" i="3" s="1"/>
  <c r="M916" i="3"/>
  <c r="N916" i="3" s="1"/>
  <c r="M918" i="3"/>
  <c r="N918" i="3" s="1"/>
  <c r="M920" i="3"/>
  <c r="N920" i="3" s="1"/>
  <c r="M922" i="3"/>
  <c r="N922" i="3" s="1"/>
  <c r="M924" i="3"/>
  <c r="N924" i="3" s="1"/>
  <c r="M926" i="3"/>
  <c r="N926" i="3" s="1"/>
  <c r="M928" i="3"/>
  <c r="N928" i="3" s="1"/>
  <c r="M930" i="3"/>
  <c r="N930" i="3" s="1"/>
  <c r="M932" i="3"/>
  <c r="N932" i="3" s="1"/>
  <c r="M934" i="3"/>
  <c r="N934" i="3" s="1"/>
  <c r="M936" i="3"/>
  <c r="N936" i="3" s="1"/>
  <c r="M938" i="3"/>
  <c r="N938" i="3" s="1"/>
  <c r="M940" i="3"/>
  <c r="N940" i="3" s="1"/>
  <c r="M942" i="3"/>
  <c r="N942" i="3" s="1"/>
  <c r="M873" i="3"/>
  <c r="N873" i="3" s="1"/>
  <c r="M876" i="3"/>
  <c r="N876" i="3" s="1"/>
  <c r="M870" i="3"/>
  <c r="N870" i="3" s="1"/>
  <c r="M877" i="3"/>
  <c r="N877" i="3" s="1"/>
  <c r="M879" i="3"/>
  <c r="N879" i="3" s="1"/>
  <c r="M881" i="3"/>
  <c r="N881" i="3" s="1"/>
  <c r="M883" i="3"/>
  <c r="N883" i="3" s="1"/>
  <c r="M885" i="3"/>
  <c r="N885" i="3" s="1"/>
  <c r="M887" i="3"/>
  <c r="N887" i="3" s="1"/>
  <c r="M889" i="3"/>
  <c r="N889" i="3" s="1"/>
  <c r="M891" i="3"/>
  <c r="N891" i="3" s="1"/>
  <c r="M893" i="3"/>
  <c r="N893" i="3" s="1"/>
  <c r="M895" i="3"/>
  <c r="N895" i="3" s="1"/>
  <c r="M897" i="3"/>
  <c r="N897" i="3" s="1"/>
  <c r="M899" i="3"/>
  <c r="N899" i="3" s="1"/>
  <c r="M901" i="3"/>
  <c r="N901" i="3" s="1"/>
  <c r="M903" i="3"/>
  <c r="N903" i="3" s="1"/>
  <c r="M905" i="3"/>
  <c r="N905" i="3" s="1"/>
  <c r="M907" i="3"/>
  <c r="N907" i="3" s="1"/>
  <c r="M909" i="3"/>
  <c r="N909" i="3" s="1"/>
  <c r="M911" i="3"/>
  <c r="N911" i="3" s="1"/>
  <c r="M913" i="3"/>
  <c r="N913" i="3" s="1"/>
  <c r="M915" i="3"/>
  <c r="N915" i="3" s="1"/>
  <c r="M917" i="3"/>
  <c r="N917" i="3" s="1"/>
  <c r="M919" i="3"/>
  <c r="N919" i="3" s="1"/>
  <c r="M921" i="3"/>
  <c r="N921" i="3" s="1"/>
  <c r="M923" i="3"/>
  <c r="N923" i="3" s="1"/>
  <c r="M925" i="3"/>
  <c r="N925" i="3" s="1"/>
  <c r="M927" i="3"/>
  <c r="N927" i="3" s="1"/>
  <c r="M929" i="3"/>
  <c r="N929" i="3" s="1"/>
  <c r="M931" i="3"/>
  <c r="N931" i="3" s="1"/>
  <c r="M933" i="3"/>
  <c r="N933" i="3" s="1"/>
  <c r="M935" i="3"/>
  <c r="N935" i="3" s="1"/>
  <c r="M937" i="3"/>
  <c r="N937" i="3" s="1"/>
  <c r="M939" i="3"/>
  <c r="N939" i="3" s="1"/>
  <c r="M941" i="3"/>
  <c r="N941" i="3" s="1"/>
  <c r="M943" i="3"/>
  <c r="N943" i="3" s="1"/>
  <c r="M945" i="3"/>
  <c r="N945" i="3" s="1"/>
  <c r="M871" i="3"/>
  <c r="N871" i="3" s="1"/>
  <c r="M944" i="3"/>
  <c r="N944" i="3" s="1"/>
  <c r="M874" i="3"/>
  <c r="N874" i="3" s="1"/>
  <c r="M946" i="3"/>
  <c r="N946" i="3" s="1"/>
  <c r="M447" i="3"/>
  <c r="N447" i="3" s="1"/>
  <c r="M451" i="3"/>
  <c r="N451" i="3" s="1"/>
  <c r="M455" i="3"/>
  <c r="N455" i="3" s="1"/>
  <c r="M448" i="3"/>
  <c r="N448" i="3" s="1"/>
  <c r="M453" i="3"/>
  <c r="N453" i="3" s="1"/>
  <c r="M458" i="3"/>
  <c r="N458" i="3" s="1"/>
  <c r="M462" i="3"/>
  <c r="N462" i="3" s="1"/>
  <c r="M466" i="3"/>
  <c r="N466" i="3" s="1"/>
  <c r="M470" i="3"/>
  <c r="N470" i="3" s="1"/>
  <c r="M474" i="3"/>
  <c r="N474" i="3" s="1"/>
  <c r="M478" i="3"/>
  <c r="N478" i="3" s="1"/>
  <c r="M481" i="3"/>
  <c r="N481" i="3" s="1"/>
  <c r="M484" i="3"/>
  <c r="N484" i="3" s="1"/>
  <c r="M488" i="3"/>
  <c r="N488" i="3" s="1"/>
  <c r="M494" i="3"/>
  <c r="N494" i="3" s="1"/>
  <c r="M444" i="3"/>
  <c r="N444" i="3" s="1"/>
  <c r="M449" i="3"/>
  <c r="N449" i="3" s="1"/>
  <c r="M454" i="3"/>
  <c r="N454" i="3" s="1"/>
  <c r="M459" i="3"/>
  <c r="N459" i="3" s="1"/>
  <c r="M463" i="3"/>
  <c r="N463" i="3" s="1"/>
  <c r="M467" i="3"/>
  <c r="N467" i="3" s="1"/>
  <c r="M471" i="3"/>
  <c r="N471" i="3" s="1"/>
  <c r="M475" i="3"/>
  <c r="N475" i="3" s="1"/>
  <c r="M479" i="3"/>
  <c r="N479" i="3" s="1"/>
  <c r="M482" i="3"/>
  <c r="N482" i="3" s="1"/>
  <c r="M485" i="3"/>
  <c r="N485" i="3" s="1"/>
  <c r="M491" i="3"/>
  <c r="N491" i="3" s="1"/>
  <c r="M445" i="3"/>
  <c r="N445" i="3" s="1"/>
  <c r="M450" i="3"/>
  <c r="N450" i="3" s="1"/>
  <c r="M456" i="3"/>
  <c r="N456" i="3" s="1"/>
  <c r="M460" i="3"/>
  <c r="N460" i="3" s="1"/>
  <c r="M464" i="3"/>
  <c r="N464" i="3" s="1"/>
  <c r="M468" i="3"/>
  <c r="N468" i="3" s="1"/>
  <c r="M472" i="3"/>
  <c r="N472" i="3" s="1"/>
  <c r="M476" i="3"/>
  <c r="N476" i="3" s="1"/>
  <c r="M480" i="3"/>
  <c r="N480" i="3" s="1"/>
  <c r="M486" i="3"/>
  <c r="N486" i="3" s="1"/>
  <c r="M489" i="3"/>
  <c r="N489" i="3" s="1"/>
  <c r="M492" i="3"/>
  <c r="N492" i="3" s="1"/>
  <c r="M457" i="3"/>
  <c r="N457" i="3" s="1"/>
  <c r="M473" i="3"/>
  <c r="N473" i="3" s="1"/>
  <c r="M487" i="3"/>
  <c r="N487" i="3" s="1"/>
  <c r="M461" i="3"/>
  <c r="N461" i="3" s="1"/>
  <c r="M477" i="3"/>
  <c r="N477" i="3" s="1"/>
  <c r="M490" i="3"/>
  <c r="N490" i="3" s="1"/>
  <c r="M446" i="3"/>
  <c r="N446" i="3" s="1"/>
  <c r="M465" i="3"/>
  <c r="N465" i="3" s="1"/>
  <c r="M493" i="3"/>
  <c r="N493" i="3" s="1"/>
  <c r="M483" i="3"/>
  <c r="N483" i="3" s="1"/>
  <c r="M452" i="3"/>
  <c r="N452" i="3" s="1"/>
  <c r="M469" i="3"/>
  <c r="N469" i="3" s="1"/>
  <c r="M321" i="3"/>
  <c r="N321" i="3" s="1"/>
  <c r="M325" i="3"/>
  <c r="N325" i="3" s="1"/>
  <c r="M329" i="3"/>
  <c r="N329" i="3" s="1"/>
  <c r="M333" i="3"/>
  <c r="N333" i="3" s="1"/>
  <c r="M337" i="3"/>
  <c r="N337" i="3" s="1"/>
  <c r="M341" i="3"/>
  <c r="N341" i="3" s="1"/>
  <c r="M345" i="3"/>
  <c r="N345" i="3" s="1"/>
  <c r="M318" i="3"/>
  <c r="N318" i="3" s="1"/>
  <c r="M322" i="3"/>
  <c r="N322" i="3" s="1"/>
  <c r="M326" i="3"/>
  <c r="N326" i="3" s="1"/>
  <c r="M330" i="3"/>
  <c r="N330" i="3" s="1"/>
  <c r="M334" i="3"/>
  <c r="N334" i="3" s="1"/>
  <c r="M338" i="3"/>
  <c r="N338" i="3" s="1"/>
  <c r="M342" i="3"/>
  <c r="N342" i="3" s="1"/>
  <c r="M319" i="3"/>
  <c r="N319" i="3" s="1"/>
  <c r="M323" i="3"/>
  <c r="N323" i="3" s="1"/>
  <c r="M327" i="3"/>
  <c r="N327" i="3" s="1"/>
  <c r="M331" i="3"/>
  <c r="N331" i="3" s="1"/>
  <c r="M335" i="3"/>
  <c r="N335" i="3" s="1"/>
  <c r="M339" i="3"/>
  <c r="N339" i="3" s="1"/>
  <c r="M343" i="3"/>
  <c r="N343" i="3" s="1"/>
  <c r="M328" i="3"/>
  <c r="N328" i="3" s="1"/>
  <c r="M344" i="3"/>
  <c r="N344" i="3" s="1"/>
  <c r="M332" i="3"/>
  <c r="N332" i="3" s="1"/>
  <c r="M320" i="3"/>
  <c r="N320" i="3" s="1"/>
  <c r="M336" i="3"/>
  <c r="N336" i="3" s="1"/>
  <c r="M324" i="3"/>
  <c r="N324" i="3" s="1"/>
  <c r="M340" i="3"/>
  <c r="N340" i="3" s="1"/>
  <c r="M104" i="3"/>
  <c r="N104" i="3" s="1"/>
  <c r="M107" i="3"/>
  <c r="N107" i="3" s="1"/>
  <c r="M114" i="3"/>
  <c r="N114" i="3" s="1"/>
  <c r="M117" i="3"/>
  <c r="N117" i="3" s="1"/>
  <c r="M120" i="3"/>
  <c r="N120" i="3" s="1"/>
  <c r="M123" i="3"/>
  <c r="N123" i="3" s="1"/>
  <c r="M130" i="3"/>
  <c r="N130" i="3" s="1"/>
  <c r="M133" i="3"/>
  <c r="N133" i="3" s="1"/>
  <c r="M136" i="3"/>
  <c r="N136" i="3" s="1"/>
  <c r="M139" i="3"/>
  <c r="N139" i="3" s="1"/>
  <c r="M146" i="3"/>
  <c r="N146" i="3" s="1"/>
  <c r="M149" i="3"/>
  <c r="N149" i="3" s="1"/>
  <c r="M152" i="3"/>
  <c r="N152" i="3" s="1"/>
  <c r="M155" i="3"/>
  <c r="N155" i="3" s="1"/>
  <c r="M162" i="3"/>
  <c r="N162" i="3" s="1"/>
  <c r="M165" i="3"/>
  <c r="N165" i="3" s="1"/>
  <c r="M168" i="3"/>
  <c r="N168" i="3" s="1"/>
  <c r="M171" i="3"/>
  <c r="N171" i="3" s="1"/>
  <c r="M178" i="3"/>
  <c r="N178" i="3" s="1"/>
  <c r="M182" i="3"/>
  <c r="N182" i="3" s="1"/>
  <c r="M186" i="3"/>
  <c r="N186" i="3" s="1"/>
  <c r="M190" i="3"/>
  <c r="N190" i="3" s="1"/>
  <c r="M194" i="3"/>
  <c r="N194" i="3" s="1"/>
  <c r="M102" i="3"/>
  <c r="N102" i="3" s="1"/>
  <c r="M105" i="3"/>
  <c r="N105" i="3" s="1"/>
  <c r="M108" i="3"/>
  <c r="N108" i="3" s="1"/>
  <c r="M111" i="3"/>
  <c r="N111" i="3" s="1"/>
  <c r="M118" i="3"/>
  <c r="N118" i="3" s="1"/>
  <c r="M121" i="3"/>
  <c r="N121" i="3" s="1"/>
  <c r="M124" i="3"/>
  <c r="N124" i="3" s="1"/>
  <c r="M127" i="3"/>
  <c r="N127" i="3" s="1"/>
  <c r="M134" i="3"/>
  <c r="N134" i="3" s="1"/>
  <c r="M137" i="3"/>
  <c r="N137" i="3" s="1"/>
  <c r="M140" i="3"/>
  <c r="N140" i="3" s="1"/>
  <c r="M143" i="3"/>
  <c r="N143" i="3" s="1"/>
  <c r="M150" i="3"/>
  <c r="N150" i="3" s="1"/>
  <c r="M153" i="3"/>
  <c r="N153" i="3" s="1"/>
  <c r="M156" i="3"/>
  <c r="N156" i="3" s="1"/>
  <c r="M159" i="3"/>
  <c r="N159" i="3" s="1"/>
  <c r="M166" i="3"/>
  <c r="N166" i="3" s="1"/>
  <c r="M169" i="3"/>
  <c r="N169" i="3" s="1"/>
  <c r="M172" i="3"/>
  <c r="N172" i="3" s="1"/>
  <c r="M175" i="3"/>
  <c r="N175" i="3" s="1"/>
  <c r="M179" i="3"/>
  <c r="N179" i="3" s="1"/>
  <c r="M183" i="3"/>
  <c r="N183" i="3" s="1"/>
  <c r="M187" i="3"/>
  <c r="N187" i="3" s="1"/>
  <c r="M191" i="3"/>
  <c r="N191" i="3" s="1"/>
  <c r="M113" i="3"/>
  <c r="N113" i="3" s="1"/>
  <c r="M119" i="3"/>
  <c r="N119" i="3" s="1"/>
  <c r="M126" i="3"/>
  <c r="N126" i="3" s="1"/>
  <c r="M132" i="3"/>
  <c r="N132" i="3" s="1"/>
  <c r="M145" i="3"/>
  <c r="N145" i="3" s="1"/>
  <c r="M151" i="3"/>
  <c r="N151" i="3" s="1"/>
  <c r="M158" i="3"/>
  <c r="N158" i="3" s="1"/>
  <c r="M164" i="3"/>
  <c r="N164" i="3" s="1"/>
  <c r="M177" i="3"/>
  <c r="N177" i="3" s="1"/>
  <c r="M185" i="3"/>
  <c r="N185" i="3" s="1"/>
  <c r="M193" i="3"/>
  <c r="N193" i="3" s="1"/>
  <c r="M109" i="3"/>
  <c r="N109" i="3" s="1"/>
  <c r="M115" i="3"/>
  <c r="N115" i="3" s="1"/>
  <c r="M122" i="3"/>
  <c r="N122" i="3" s="1"/>
  <c r="M128" i="3"/>
  <c r="N128" i="3" s="1"/>
  <c r="M141" i="3"/>
  <c r="N141" i="3" s="1"/>
  <c r="M147" i="3"/>
  <c r="N147" i="3" s="1"/>
  <c r="M154" i="3"/>
  <c r="N154" i="3" s="1"/>
  <c r="M160" i="3"/>
  <c r="N160" i="3" s="1"/>
  <c r="M173" i="3"/>
  <c r="N173" i="3" s="1"/>
  <c r="M180" i="3"/>
  <c r="N180" i="3" s="1"/>
  <c r="M188" i="3"/>
  <c r="N188" i="3" s="1"/>
  <c r="M103" i="3"/>
  <c r="N103" i="3" s="1"/>
  <c r="M110" i="3"/>
  <c r="N110" i="3" s="1"/>
  <c r="M116" i="3"/>
  <c r="N116" i="3" s="1"/>
  <c r="M129" i="3"/>
  <c r="N129" i="3" s="1"/>
  <c r="M135" i="3"/>
  <c r="N135" i="3" s="1"/>
  <c r="M142" i="3"/>
  <c r="N142" i="3" s="1"/>
  <c r="M148" i="3"/>
  <c r="N148" i="3" s="1"/>
  <c r="M161" i="3"/>
  <c r="N161" i="3" s="1"/>
  <c r="M167" i="3"/>
  <c r="N167" i="3" s="1"/>
  <c r="M174" i="3"/>
  <c r="N174" i="3" s="1"/>
  <c r="M181" i="3"/>
  <c r="N181" i="3" s="1"/>
  <c r="M189" i="3"/>
  <c r="N189" i="3" s="1"/>
  <c r="M106" i="3"/>
  <c r="N106" i="3" s="1"/>
  <c r="M131" i="3"/>
  <c r="N131" i="3" s="1"/>
  <c r="M157" i="3"/>
  <c r="N157" i="3" s="1"/>
  <c r="M184" i="3"/>
  <c r="N184" i="3" s="1"/>
  <c r="M112" i="3"/>
  <c r="N112" i="3" s="1"/>
  <c r="M138" i="3"/>
  <c r="N138" i="3" s="1"/>
  <c r="M163" i="3"/>
  <c r="N163" i="3" s="1"/>
  <c r="M192" i="3"/>
  <c r="N192" i="3" s="1"/>
  <c r="M144" i="3"/>
  <c r="N144" i="3" s="1"/>
  <c r="M170" i="3"/>
  <c r="N170" i="3" s="1"/>
  <c r="M125" i="3"/>
  <c r="N125" i="3" s="1"/>
  <c r="M176" i="3"/>
  <c r="N176" i="3" s="1"/>
  <c r="M7338" i="3"/>
  <c r="N7338" i="3" s="1"/>
  <c r="M7335" i="3"/>
  <c r="N7335" i="3" s="1"/>
  <c r="M7330" i="3"/>
  <c r="N7330" i="3" s="1"/>
  <c r="M7327" i="3"/>
  <c r="N7327" i="3" s="1"/>
  <c r="M7322" i="3"/>
  <c r="N7322" i="3" s="1"/>
  <c r="M7319" i="3"/>
  <c r="N7319" i="3" s="1"/>
  <c r="M7314" i="3"/>
  <c r="N7314" i="3" s="1"/>
  <c r="M7311" i="3"/>
  <c r="N7311" i="3" s="1"/>
  <c r="M7306" i="3"/>
  <c r="N7306" i="3" s="1"/>
  <c r="M7303" i="3"/>
  <c r="N7303" i="3" s="1"/>
  <c r="M7298" i="3"/>
  <c r="N7298" i="3" s="1"/>
  <c r="M7295" i="3"/>
  <c r="N7295" i="3" s="1"/>
  <c r="M7290" i="3"/>
  <c r="N7290" i="3" s="1"/>
  <c r="M7287" i="3"/>
  <c r="N7287" i="3" s="1"/>
  <c r="M7282" i="3"/>
  <c r="N7282" i="3" s="1"/>
  <c r="M7279" i="3"/>
  <c r="N7279" i="3" s="1"/>
  <c r="M7274" i="3"/>
  <c r="N7274" i="3" s="1"/>
  <c r="M7271" i="3"/>
  <c r="N7271" i="3" s="1"/>
  <c r="M7266" i="3"/>
  <c r="N7266" i="3" s="1"/>
  <c r="M7263" i="3"/>
  <c r="N7263" i="3" s="1"/>
  <c r="M7258" i="3"/>
  <c r="N7258" i="3" s="1"/>
  <c r="M7255" i="3"/>
  <c r="N7255" i="3" s="1"/>
  <c r="M7250" i="3"/>
  <c r="N7250" i="3" s="1"/>
  <c r="M7247" i="3"/>
  <c r="N7247" i="3" s="1"/>
  <c r="M7242" i="3"/>
  <c r="N7242" i="3" s="1"/>
  <c r="M7239" i="3"/>
  <c r="N7239" i="3" s="1"/>
  <c r="M7234" i="3"/>
  <c r="N7234" i="3" s="1"/>
  <c r="M7231" i="3"/>
  <c r="N7231" i="3" s="1"/>
  <c r="M7226" i="3"/>
  <c r="N7226" i="3" s="1"/>
  <c r="M7223" i="3"/>
  <c r="N7223" i="3" s="1"/>
  <c r="M7218" i="3"/>
  <c r="N7218" i="3" s="1"/>
  <c r="M7215" i="3"/>
  <c r="N7215" i="3" s="1"/>
  <c r="M7210" i="3"/>
  <c r="N7210" i="3" s="1"/>
  <c r="M7207" i="3"/>
  <c r="N7207" i="3" s="1"/>
  <c r="M7202" i="3"/>
  <c r="N7202" i="3" s="1"/>
  <c r="M7199" i="3"/>
  <c r="N7199" i="3" s="1"/>
  <c r="M7194" i="3"/>
  <c r="N7194" i="3" s="1"/>
  <c r="M7191" i="3"/>
  <c r="N7191" i="3" s="1"/>
  <c r="M7186" i="3"/>
  <c r="N7186" i="3" s="1"/>
  <c r="M7183" i="3"/>
  <c r="N7183" i="3" s="1"/>
  <c r="M7178" i="3"/>
  <c r="N7178" i="3" s="1"/>
  <c r="M7175" i="3"/>
  <c r="N7175" i="3" s="1"/>
  <c r="M7170" i="3"/>
  <c r="N7170" i="3" s="1"/>
  <c r="M7167" i="3"/>
  <c r="N7167" i="3" s="1"/>
  <c r="M7162" i="3"/>
  <c r="N7162" i="3" s="1"/>
  <c r="M7159" i="3"/>
  <c r="N7159" i="3" s="1"/>
  <c r="M7154" i="3"/>
  <c r="N7154" i="3" s="1"/>
  <c r="M7151" i="3"/>
  <c r="N7151" i="3" s="1"/>
  <c r="M7146" i="3"/>
  <c r="N7146" i="3" s="1"/>
  <c r="M7143" i="3"/>
  <c r="N7143" i="3" s="1"/>
  <c r="M7138" i="3"/>
  <c r="N7138" i="3" s="1"/>
  <c r="M7135" i="3"/>
  <c r="N7135" i="3" s="1"/>
  <c r="M7130" i="3"/>
  <c r="N7130" i="3" s="1"/>
  <c r="M7127" i="3"/>
  <c r="N7127" i="3" s="1"/>
  <c r="M7122" i="3"/>
  <c r="N7122" i="3" s="1"/>
  <c r="M7119" i="3"/>
  <c r="N7119" i="3" s="1"/>
  <c r="M7114" i="3"/>
  <c r="N7114" i="3" s="1"/>
  <c r="M7111" i="3"/>
  <c r="N7111" i="3" s="1"/>
  <c r="M7106" i="3"/>
  <c r="N7106" i="3" s="1"/>
  <c r="M7103" i="3"/>
  <c r="N7103" i="3" s="1"/>
  <c r="M7098" i="3"/>
  <c r="N7098" i="3" s="1"/>
  <c r="M7095" i="3"/>
  <c r="N7095" i="3" s="1"/>
  <c r="M7090" i="3"/>
  <c r="N7090" i="3" s="1"/>
  <c r="M7087" i="3"/>
  <c r="N7087" i="3" s="1"/>
  <c r="M7082" i="3"/>
  <c r="N7082" i="3" s="1"/>
  <c r="M7079" i="3"/>
  <c r="N7079" i="3" s="1"/>
  <c r="M7074" i="3"/>
  <c r="N7074" i="3" s="1"/>
  <c r="M7071" i="3"/>
  <c r="N7071" i="3" s="1"/>
  <c r="M7066" i="3"/>
  <c r="N7066" i="3" s="1"/>
  <c r="M7063" i="3"/>
  <c r="N7063" i="3" s="1"/>
  <c r="M7058" i="3"/>
  <c r="N7058" i="3" s="1"/>
  <c r="M7055" i="3"/>
  <c r="N7055" i="3" s="1"/>
  <c r="M7050" i="3"/>
  <c r="N7050" i="3" s="1"/>
  <c r="M7047" i="3"/>
  <c r="N7047" i="3" s="1"/>
  <c r="M7042" i="3"/>
  <c r="N7042" i="3" s="1"/>
  <c r="M7039" i="3"/>
  <c r="N7039" i="3" s="1"/>
  <c r="M7034" i="3"/>
  <c r="N7034" i="3" s="1"/>
  <c r="M7031" i="3"/>
  <c r="N7031" i="3" s="1"/>
  <c r="M7026" i="3"/>
  <c r="N7026" i="3" s="1"/>
  <c r="M7023" i="3"/>
  <c r="N7023" i="3" s="1"/>
  <c r="M7018" i="3"/>
  <c r="N7018" i="3" s="1"/>
  <c r="M7015" i="3"/>
  <c r="N7015" i="3" s="1"/>
  <c r="M7010" i="3"/>
  <c r="N7010" i="3" s="1"/>
  <c r="M7007" i="3"/>
  <c r="N7007" i="3" s="1"/>
  <c r="M7002" i="3"/>
  <c r="N7002" i="3" s="1"/>
  <c r="M6999" i="3"/>
  <c r="N6999" i="3" s="1"/>
  <c r="M6994" i="3"/>
  <c r="N6994" i="3" s="1"/>
  <c r="M6991" i="3"/>
  <c r="N6991" i="3" s="1"/>
  <c r="M6986" i="3"/>
  <c r="N6986" i="3" s="1"/>
  <c r="M6983" i="3"/>
  <c r="N6983" i="3" s="1"/>
  <c r="M6978" i="3"/>
  <c r="N6978" i="3" s="1"/>
  <c r="M6975" i="3"/>
  <c r="N6975" i="3" s="1"/>
  <c r="M6970" i="3"/>
  <c r="N6970" i="3" s="1"/>
  <c r="M6967" i="3"/>
  <c r="N6967" i="3" s="1"/>
  <c r="M6962" i="3"/>
  <c r="N6962" i="3" s="1"/>
  <c r="M6959" i="3"/>
  <c r="N6959" i="3" s="1"/>
  <c r="M6954" i="3"/>
  <c r="N6954" i="3" s="1"/>
  <c r="M6951" i="3"/>
  <c r="N6951" i="3" s="1"/>
  <c r="M6946" i="3"/>
  <c r="N6946" i="3" s="1"/>
  <c r="M6943" i="3"/>
  <c r="N6943" i="3" s="1"/>
  <c r="M6938" i="3"/>
  <c r="N6938" i="3" s="1"/>
  <c r="M6935" i="3"/>
  <c r="N6935" i="3" s="1"/>
  <c r="M6930" i="3"/>
  <c r="N6930" i="3" s="1"/>
  <c r="M6927" i="3"/>
  <c r="N6927" i="3" s="1"/>
  <c r="M6922" i="3"/>
  <c r="N6922" i="3" s="1"/>
  <c r="M6919" i="3"/>
  <c r="N6919" i="3" s="1"/>
  <c r="M6914" i="3"/>
  <c r="N6914" i="3" s="1"/>
  <c r="M6911" i="3"/>
  <c r="N6911" i="3" s="1"/>
  <c r="M6906" i="3"/>
  <c r="N6906" i="3" s="1"/>
  <c r="M6903" i="3"/>
  <c r="N6903" i="3" s="1"/>
  <c r="M6898" i="3"/>
  <c r="N6898" i="3" s="1"/>
  <c r="M6895" i="3"/>
  <c r="N6895" i="3" s="1"/>
  <c r="M6890" i="3"/>
  <c r="N6890" i="3" s="1"/>
  <c r="M6887" i="3"/>
  <c r="N6887" i="3" s="1"/>
  <c r="M6882" i="3"/>
  <c r="N6882" i="3" s="1"/>
  <c r="M6879" i="3"/>
  <c r="N6879" i="3" s="1"/>
  <c r="M6874" i="3"/>
  <c r="N6874" i="3" s="1"/>
  <c r="M6871" i="3"/>
  <c r="N6871" i="3" s="1"/>
  <c r="M6866" i="3"/>
  <c r="N6866" i="3" s="1"/>
  <c r="M6863" i="3"/>
  <c r="N6863" i="3" s="1"/>
  <c r="M6858" i="3"/>
  <c r="N6858" i="3" s="1"/>
  <c r="M6855" i="3"/>
  <c r="N6855" i="3" s="1"/>
  <c r="M6850" i="3"/>
  <c r="N6850" i="3" s="1"/>
  <c r="M6847" i="3"/>
  <c r="N6847" i="3" s="1"/>
  <c r="M6842" i="3"/>
  <c r="N6842" i="3" s="1"/>
  <c r="M6839" i="3"/>
  <c r="N6839" i="3" s="1"/>
  <c r="M6834" i="3"/>
  <c r="N6834" i="3" s="1"/>
  <c r="M6831" i="3"/>
  <c r="N6831" i="3" s="1"/>
  <c r="M6826" i="3"/>
  <c r="N6826" i="3" s="1"/>
  <c r="M6823" i="3"/>
  <c r="N6823" i="3" s="1"/>
  <c r="M6818" i="3"/>
  <c r="N6818" i="3" s="1"/>
  <c r="M6815" i="3"/>
  <c r="N6815" i="3" s="1"/>
  <c r="M6810" i="3"/>
  <c r="N6810" i="3" s="1"/>
  <c r="M6807" i="3"/>
  <c r="N6807" i="3" s="1"/>
  <c r="M6802" i="3"/>
  <c r="N6802" i="3" s="1"/>
  <c r="M6799" i="3"/>
  <c r="N6799" i="3" s="1"/>
  <c r="M6794" i="3"/>
  <c r="N6794" i="3" s="1"/>
  <c r="M6791" i="3"/>
  <c r="N6791" i="3" s="1"/>
  <c r="M6786" i="3"/>
  <c r="N6786" i="3" s="1"/>
  <c r="M6783" i="3"/>
  <c r="N6783" i="3" s="1"/>
  <c r="M6778" i="3"/>
  <c r="N6778" i="3" s="1"/>
  <c r="M6775" i="3"/>
  <c r="N6775" i="3" s="1"/>
  <c r="M6770" i="3"/>
  <c r="N6770" i="3" s="1"/>
  <c r="M6767" i="3"/>
  <c r="N6767" i="3" s="1"/>
  <c r="M6762" i="3"/>
  <c r="N6762" i="3" s="1"/>
  <c r="M6759" i="3"/>
  <c r="N6759" i="3" s="1"/>
  <c r="M6754" i="3"/>
  <c r="N6754" i="3" s="1"/>
  <c r="M6751" i="3"/>
  <c r="N6751" i="3" s="1"/>
  <c r="M6746" i="3"/>
  <c r="N6746" i="3" s="1"/>
  <c r="M6743" i="3"/>
  <c r="N6743" i="3" s="1"/>
  <c r="M6738" i="3"/>
  <c r="N6738" i="3" s="1"/>
  <c r="M6735" i="3"/>
  <c r="N6735" i="3" s="1"/>
  <c r="M6730" i="3"/>
  <c r="N6730" i="3" s="1"/>
  <c r="M6727" i="3"/>
  <c r="N6727" i="3" s="1"/>
  <c r="M6722" i="3"/>
  <c r="N6722" i="3" s="1"/>
  <c r="M6719" i="3"/>
  <c r="N6719" i="3" s="1"/>
  <c r="M6714" i="3"/>
  <c r="N6714" i="3" s="1"/>
  <c r="M6711" i="3"/>
  <c r="N6711" i="3" s="1"/>
  <c r="M6706" i="3"/>
  <c r="N6706" i="3" s="1"/>
  <c r="M6703" i="3"/>
  <c r="N6703" i="3" s="1"/>
  <c r="M6698" i="3"/>
  <c r="N6698" i="3" s="1"/>
  <c r="M6695" i="3"/>
  <c r="N6695" i="3" s="1"/>
  <c r="M6690" i="3"/>
  <c r="N6690" i="3" s="1"/>
  <c r="M6687" i="3"/>
  <c r="N6687" i="3" s="1"/>
  <c r="M6682" i="3"/>
  <c r="N6682" i="3" s="1"/>
  <c r="M6679" i="3"/>
  <c r="N6679" i="3" s="1"/>
  <c r="M6674" i="3"/>
  <c r="N6674" i="3" s="1"/>
  <c r="M6671" i="3"/>
  <c r="N6671" i="3" s="1"/>
  <c r="M6666" i="3"/>
  <c r="N6666" i="3" s="1"/>
  <c r="M6663" i="3"/>
  <c r="N6663" i="3" s="1"/>
  <c r="M6658" i="3"/>
  <c r="N6658" i="3" s="1"/>
  <c r="M6655" i="3"/>
  <c r="N6655" i="3" s="1"/>
  <c r="M6650" i="3"/>
  <c r="N6650" i="3" s="1"/>
  <c r="M6647" i="3"/>
  <c r="N6647" i="3" s="1"/>
  <c r="M6642" i="3"/>
  <c r="N6642" i="3" s="1"/>
  <c r="M6639" i="3"/>
  <c r="N6639" i="3" s="1"/>
  <c r="M6634" i="3"/>
  <c r="N6634" i="3" s="1"/>
  <c r="M6631" i="3"/>
  <c r="N6631" i="3" s="1"/>
  <c r="M6626" i="3"/>
  <c r="N6626" i="3" s="1"/>
  <c r="M6623" i="3"/>
  <c r="N6623" i="3" s="1"/>
  <c r="M6618" i="3"/>
  <c r="N6618" i="3" s="1"/>
  <c r="M6615" i="3"/>
  <c r="N6615" i="3" s="1"/>
  <c r="M6610" i="3"/>
  <c r="N6610" i="3" s="1"/>
  <c r="M6607" i="3"/>
  <c r="N6607" i="3" s="1"/>
  <c r="M6602" i="3"/>
  <c r="N6602" i="3" s="1"/>
  <c r="M6599" i="3"/>
  <c r="N6599" i="3" s="1"/>
  <c r="M6594" i="3"/>
  <c r="N6594" i="3" s="1"/>
  <c r="M6591" i="3"/>
  <c r="N6591" i="3" s="1"/>
  <c r="M6586" i="3"/>
  <c r="N6586" i="3" s="1"/>
  <c r="M6583" i="3"/>
  <c r="N6583" i="3" s="1"/>
  <c r="M6578" i="3"/>
  <c r="N6578" i="3" s="1"/>
  <c r="M6575" i="3"/>
  <c r="N6575" i="3" s="1"/>
  <c r="M6570" i="3"/>
  <c r="N6570" i="3" s="1"/>
  <c r="M6567" i="3"/>
  <c r="N6567" i="3" s="1"/>
  <c r="M6562" i="3"/>
  <c r="N6562" i="3" s="1"/>
  <c r="M6559" i="3"/>
  <c r="N6559" i="3" s="1"/>
  <c r="M6554" i="3"/>
  <c r="N6554" i="3" s="1"/>
  <c r="M6551" i="3"/>
  <c r="N6551" i="3" s="1"/>
  <c r="M6546" i="3"/>
  <c r="N6546" i="3" s="1"/>
  <c r="M6543" i="3"/>
  <c r="N6543" i="3" s="1"/>
  <c r="M6538" i="3"/>
  <c r="N6538" i="3" s="1"/>
  <c r="M6535" i="3"/>
  <c r="N6535" i="3" s="1"/>
  <c r="M6530" i="3"/>
  <c r="N6530" i="3" s="1"/>
  <c r="M6527" i="3"/>
  <c r="N6527" i="3" s="1"/>
  <c r="M6522" i="3"/>
  <c r="N6522" i="3" s="1"/>
  <c r="M6519" i="3"/>
  <c r="N6519" i="3" s="1"/>
  <c r="M6514" i="3"/>
  <c r="N6514" i="3" s="1"/>
  <c r="M6511" i="3"/>
  <c r="N6511" i="3" s="1"/>
  <c r="M6506" i="3"/>
  <c r="N6506" i="3" s="1"/>
  <c r="M6503" i="3"/>
  <c r="N6503" i="3" s="1"/>
  <c r="M6498" i="3"/>
  <c r="N6498" i="3" s="1"/>
  <c r="M6495" i="3"/>
  <c r="N6495" i="3" s="1"/>
  <c r="M6490" i="3"/>
  <c r="N6490" i="3" s="1"/>
  <c r="M6487" i="3"/>
  <c r="N6487" i="3" s="1"/>
  <c r="M6482" i="3"/>
  <c r="N6482" i="3" s="1"/>
  <c r="M6479" i="3"/>
  <c r="N6479" i="3" s="1"/>
  <c r="M6474" i="3"/>
  <c r="N6474" i="3" s="1"/>
  <c r="M6471" i="3"/>
  <c r="N6471" i="3" s="1"/>
  <c r="M6466" i="3"/>
  <c r="N6466" i="3" s="1"/>
  <c r="M6455" i="3"/>
  <c r="N6455" i="3" s="1"/>
  <c r="M6434" i="3"/>
  <c r="N6434" i="3" s="1"/>
  <c r="M8" i="3"/>
  <c r="N8" i="3" s="1"/>
  <c r="M13" i="3"/>
  <c r="N13" i="3" s="1"/>
  <c r="M16" i="3"/>
  <c r="N16" i="3" s="1"/>
  <c r="M21" i="3"/>
  <c r="N21" i="3" s="1"/>
  <c r="M24" i="3"/>
  <c r="N24" i="3" s="1"/>
  <c r="M29" i="3"/>
  <c r="N29" i="3" s="1"/>
  <c r="M32" i="3"/>
  <c r="N32" i="3" s="1"/>
  <c r="M37" i="3"/>
  <c r="N37" i="3" s="1"/>
  <c r="M40" i="3"/>
  <c r="N40" i="3" s="1"/>
  <c r="M45" i="3"/>
  <c r="N45" i="3" s="1"/>
  <c r="M48" i="3"/>
  <c r="N48" i="3" s="1"/>
  <c r="M11" i="3"/>
  <c r="N11" i="3" s="1"/>
  <c r="M14" i="3"/>
  <c r="N14" i="3" s="1"/>
  <c r="M19" i="3"/>
  <c r="N19" i="3" s="1"/>
  <c r="M22" i="3"/>
  <c r="N22" i="3" s="1"/>
  <c r="M27" i="3"/>
  <c r="N27" i="3" s="1"/>
  <c r="M30" i="3"/>
  <c r="N30" i="3" s="1"/>
  <c r="M35" i="3"/>
  <c r="N35" i="3" s="1"/>
  <c r="M38" i="3"/>
  <c r="N38" i="3" s="1"/>
  <c r="M43" i="3"/>
  <c r="N43" i="3" s="1"/>
  <c r="M46" i="3"/>
  <c r="N46" i="3" s="1"/>
  <c r="M7" i="3"/>
  <c r="N7" i="3" s="1"/>
  <c r="M18" i="3"/>
  <c r="N18" i="3" s="1"/>
  <c r="M23" i="3"/>
  <c r="N23" i="3" s="1"/>
  <c r="M34" i="3"/>
  <c r="N34" i="3" s="1"/>
  <c r="M39" i="3"/>
  <c r="N39" i="3" s="1"/>
  <c r="M9" i="3"/>
  <c r="N9" i="3" s="1"/>
  <c r="M20" i="3"/>
  <c r="N20" i="3" s="1"/>
  <c r="M25" i="3"/>
  <c r="N25" i="3" s="1"/>
  <c r="M36" i="3"/>
  <c r="N36" i="3" s="1"/>
  <c r="M41" i="3"/>
  <c r="N41" i="3" s="1"/>
  <c r="M10" i="3"/>
  <c r="N10" i="3" s="1"/>
  <c r="M15" i="3"/>
  <c r="N15" i="3" s="1"/>
  <c r="M26" i="3"/>
  <c r="N26" i="3" s="1"/>
  <c r="M31" i="3"/>
  <c r="N31" i="3" s="1"/>
  <c r="M42" i="3"/>
  <c r="N42" i="3" s="1"/>
  <c r="M47" i="3"/>
  <c r="N47" i="3" s="1"/>
  <c r="M12" i="3"/>
  <c r="N12" i="3" s="1"/>
  <c r="M33" i="3"/>
  <c r="N33" i="3" s="1"/>
  <c r="M17" i="3"/>
  <c r="N17" i="3" s="1"/>
  <c r="M44" i="3"/>
  <c r="N44" i="3" s="1"/>
  <c r="M28" i="3"/>
  <c r="N28" i="3" s="1"/>
  <c r="M6381" i="3"/>
  <c r="N6381" i="3" s="1"/>
  <c r="M6384" i="3"/>
  <c r="N6384" i="3" s="1"/>
  <c r="M6389" i="3"/>
  <c r="N6389" i="3" s="1"/>
  <c r="M6392" i="3"/>
  <c r="N6392" i="3" s="1"/>
  <c r="M6397" i="3"/>
  <c r="N6397" i="3" s="1"/>
  <c r="M6400" i="3"/>
  <c r="N6400" i="3" s="1"/>
  <c r="M6405" i="3"/>
  <c r="N6405" i="3" s="1"/>
  <c r="M6408" i="3"/>
  <c r="N6408" i="3" s="1"/>
  <c r="M6413" i="3"/>
  <c r="N6413" i="3" s="1"/>
  <c r="M6416" i="3"/>
  <c r="N6416" i="3" s="1"/>
  <c r="M6421" i="3"/>
  <c r="N6421" i="3" s="1"/>
  <c r="M6424" i="3"/>
  <c r="N6424" i="3" s="1"/>
  <c r="M6429" i="3"/>
  <c r="N6429" i="3" s="1"/>
  <c r="M6432" i="3"/>
  <c r="N6432" i="3" s="1"/>
  <c r="M6437" i="3"/>
  <c r="N6437" i="3" s="1"/>
  <c r="M6440" i="3"/>
  <c r="N6440" i="3" s="1"/>
  <c r="M6445" i="3"/>
  <c r="N6445" i="3" s="1"/>
  <c r="M6448" i="3"/>
  <c r="N6448" i="3" s="1"/>
  <c r="M6453" i="3"/>
  <c r="N6453" i="3" s="1"/>
  <c r="M6456" i="3"/>
  <c r="N6456" i="3" s="1"/>
  <c r="M6461" i="3"/>
  <c r="N6461" i="3" s="1"/>
  <c r="M6464" i="3"/>
  <c r="N6464" i="3" s="1"/>
  <c r="M6469" i="3"/>
  <c r="N6469" i="3" s="1"/>
  <c r="M6382" i="3"/>
  <c r="N6382" i="3" s="1"/>
  <c r="M6387" i="3"/>
  <c r="N6387" i="3" s="1"/>
  <c r="M6390" i="3"/>
  <c r="N6390" i="3" s="1"/>
  <c r="M6395" i="3"/>
  <c r="N6395" i="3" s="1"/>
  <c r="M6398" i="3"/>
  <c r="N6398" i="3" s="1"/>
  <c r="M6403" i="3"/>
  <c r="N6403" i="3" s="1"/>
  <c r="M6406" i="3"/>
  <c r="N6406" i="3" s="1"/>
  <c r="M6411" i="3"/>
  <c r="N6411" i="3" s="1"/>
  <c r="M6414" i="3"/>
  <c r="N6414" i="3" s="1"/>
  <c r="M6419" i="3"/>
  <c r="N6419" i="3" s="1"/>
  <c r="M6422" i="3"/>
  <c r="N6422" i="3" s="1"/>
  <c r="M6427" i="3"/>
  <c r="N6427" i="3" s="1"/>
  <c r="M6430" i="3"/>
  <c r="N6430" i="3" s="1"/>
  <c r="M6435" i="3"/>
  <c r="N6435" i="3" s="1"/>
  <c r="M6438" i="3"/>
  <c r="N6438" i="3" s="1"/>
  <c r="M6443" i="3"/>
  <c r="N6443" i="3" s="1"/>
  <c r="M6446" i="3"/>
  <c r="N6446" i="3" s="1"/>
  <c r="M6451" i="3"/>
  <c r="N6451" i="3" s="1"/>
  <c r="M6454" i="3"/>
  <c r="N6454" i="3" s="1"/>
  <c r="M6459" i="3"/>
  <c r="N6459" i="3" s="1"/>
  <c r="M6462" i="3"/>
  <c r="N6462" i="3" s="1"/>
  <c r="M6467" i="3"/>
  <c r="N6467" i="3" s="1"/>
  <c r="M6380" i="3"/>
  <c r="N6380" i="3" s="1"/>
  <c r="M6385" i="3"/>
  <c r="N6385" i="3" s="1"/>
  <c r="M6388" i="3"/>
  <c r="N6388" i="3" s="1"/>
  <c r="M6393" i="3"/>
  <c r="N6393" i="3" s="1"/>
  <c r="M6396" i="3"/>
  <c r="N6396" i="3" s="1"/>
  <c r="M6401" i="3"/>
  <c r="N6401" i="3" s="1"/>
  <c r="M6404" i="3"/>
  <c r="N6404" i="3" s="1"/>
  <c r="M6409" i="3"/>
  <c r="N6409" i="3" s="1"/>
  <c r="M6412" i="3"/>
  <c r="N6412" i="3" s="1"/>
  <c r="M6417" i="3"/>
  <c r="N6417" i="3" s="1"/>
  <c r="M6420" i="3"/>
  <c r="N6420" i="3" s="1"/>
  <c r="M6425" i="3"/>
  <c r="N6425" i="3" s="1"/>
  <c r="M6428" i="3"/>
  <c r="N6428" i="3" s="1"/>
  <c r="M6433" i="3"/>
  <c r="N6433" i="3" s="1"/>
  <c r="M6436" i="3"/>
  <c r="N6436" i="3" s="1"/>
  <c r="M6441" i="3"/>
  <c r="N6441" i="3" s="1"/>
  <c r="M6444" i="3"/>
  <c r="N6444" i="3" s="1"/>
  <c r="M6449" i="3"/>
  <c r="N6449" i="3" s="1"/>
  <c r="M6452" i="3"/>
  <c r="N6452" i="3" s="1"/>
  <c r="M6457" i="3"/>
  <c r="N6457" i="3" s="1"/>
  <c r="M6460" i="3"/>
  <c r="N6460" i="3" s="1"/>
  <c r="M6465" i="3"/>
  <c r="N6465" i="3" s="1"/>
  <c r="M6468" i="3"/>
  <c r="N6468" i="3" s="1"/>
  <c r="M6383" i="3"/>
  <c r="N6383" i="3" s="1"/>
  <c r="M6386" i="3"/>
  <c r="N6386" i="3" s="1"/>
  <c r="M6391" i="3"/>
  <c r="N6391" i="3" s="1"/>
  <c r="M6394" i="3"/>
  <c r="N6394" i="3" s="1"/>
  <c r="M6399" i="3"/>
  <c r="N6399" i="3" s="1"/>
  <c r="M6402" i="3"/>
  <c r="N6402" i="3" s="1"/>
  <c r="M6407" i="3"/>
  <c r="N6407" i="3" s="1"/>
  <c r="M6410" i="3"/>
  <c r="N6410" i="3" s="1"/>
  <c r="M6415" i="3"/>
  <c r="N6415" i="3" s="1"/>
  <c r="M6144" i="3"/>
  <c r="N6144" i="3" s="1"/>
  <c r="M6149" i="3"/>
  <c r="N6149" i="3" s="1"/>
  <c r="M6152" i="3"/>
  <c r="N6152" i="3" s="1"/>
  <c r="M6157" i="3"/>
  <c r="N6157" i="3" s="1"/>
  <c r="M6160" i="3"/>
  <c r="N6160" i="3" s="1"/>
  <c r="M6165" i="3"/>
  <c r="N6165" i="3" s="1"/>
  <c r="M6168" i="3"/>
  <c r="N6168" i="3" s="1"/>
  <c r="M6173" i="3"/>
  <c r="N6173" i="3" s="1"/>
  <c r="M6176" i="3"/>
  <c r="N6176" i="3" s="1"/>
  <c r="M6181" i="3"/>
  <c r="N6181" i="3" s="1"/>
  <c r="M6184" i="3"/>
  <c r="N6184" i="3" s="1"/>
  <c r="M6189" i="3"/>
  <c r="N6189" i="3" s="1"/>
  <c r="M6192" i="3"/>
  <c r="N6192" i="3" s="1"/>
  <c r="M6197" i="3"/>
  <c r="N6197" i="3" s="1"/>
  <c r="M6200" i="3"/>
  <c r="N6200" i="3" s="1"/>
  <c r="M6205" i="3"/>
  <c r="N6205" i="3" s="1"/>
  <c r="M6208" i="3"/>
  <c r="N6208" i="3" s="1"/>
  <c r="M6213" i="3"/>
  <c r="N6213" i="3" s="1"/>
  <c r="M6216" i="3"/>
  <c r="N6216" i="3" s="1"/>
  <c r="M6221" i="3"/>
  <c r="N6221" i="3" s="1"/>
  <c r="M6224" i="3"/>
  <c r="N6224" i="3" s="1"/>
  <c r="M6229" i="3"/>
  <c r="N6229" i="3" s="1"/>
  <c r="M6232" i="3"/>
  <c r="N6232" i="3" s="1"/>
  <c r="M6237" i="3"/>
  <c r="N6237" i="3" s="1"/>
  <c r="M6240" i="3"/>
  <c r="N6240" i="3" s="1"/>
  <c r="M6245" i="3"/>
  <c r="N6245" i="3" s="1"/>
  <c r="M6248" i="3"/>
  <c r="N6248" i="3" s="1"/>
  <c r="M6253" i="3"/>
  <c r="N6253" i="3" s="1"/>
  <c r="M6256" i="3"/>
  <c r="N6256" i="3" s="1"/>
  <c r="M6142" i="3"/>
  <c r="N6142" i="3" s="1"/>
  <c r="M6147" i="3"/>
  <c r="N6147" i="3" s="1"/>
  <c r="M6150" i="3"/>
  <c r="N6150" i="3" s="1"/>
  <c r="M6155" i="3"/>
  <c r="N6155" i="3" s="1"/>
  <c r="M6158" i="3"/>
  <c r="N6158" i="3" s="1"/>
  <c r="M6163" i="3"/>
  <c r="N6163" i="3" s="1"/>
  <c r="M6166" i="3"/>
  <c r="N6166" i="3" s="1"/>
  <c r="M6171" i="3"/>
  <c r="N6171" i="3" s="1"/>
  <c r="M6174" i="3"/>
  <c r="N6174" i="3" s="1"/>
  <c r="M6179" i="3"/>
  <c r="N6179" i="3" s="1"/>
  <c r="M6182" i="3"/>
  <c r="N6182" i="3" s="1"/>
  <c r="M6187" i="3"/>
  <c r="N6187" i="3" s="1"/>
  <c r="M6190" i="3"/>
  <c r="N6190" i="3" s="1"/>
  <c r="M6195" i="3"/>
  <c r="N6195" i="3" s="1"/>
  <c r="M6198" i="3"/>
  <c r="N6198" i="3" s="1"/>
  <c r="M6203" i="3"/>
  <c r="N6203" i="3" s="1"/>
  <c r="M6206" i="3"/>
  <c r="N6206" i="3" s="1"/>
  <c r="M6211" i="3"/>
  <c r="N6211" i="3" s="1"/>
  <c r="M6214" i="3"/>
  <c r="N6214" i="3" s="1"/>
  <c r="M6219" i="3"/>
  <c r="N6219" i="3" s="1"/>
  <c r="M6222" i="3"/>
  <c r="N6222" i="3" s="1"/>
  <c r="M6227" i="3"/>
  <c r="N6227" i="3" s="1"/>
  <c r="M6230" i="3"/>
  <c r="N6230" i="3" s="1"/>
  <c r="M6235" i="3"/>
  <c r="N6235" i="3" s="1"/>
  <c r="M6238" i="3"/>
  <c r="N6238" i="3" s="1"/>
  <c r="M6243" i="3"/>
  <c r="N6243" i="3" s="1"/>
  <c r="M6246" i="3"/>
  <c r="N6246" i="3" s="1"/>
  <c r="M6251" i="3"/>
  <c r="N6251" i="3" s="1"/>
  <c r="M6254" i="3"/>
  <c r="N6254" i="3" s="1"/>
  <c r="M6145" i="3"/>
  <c r="N6145" i="3" s="1"/>
  <c r="M6148" i="3"/>
  <c r="N6148" i="3" s="1"/>
  <c r="M6153" i="3"/>
  <c r="N6153" i="3" s="1"/>
  <c r="M6156" i="3"/>
  <c r="N6156" i="3" s="1"/>
  <c r="M6161" i="3"/>
  <c r="N6161" i="3" s="1"/>
  <c r="M6164" i="3"/>
  <c r="N6164" i="3" s="1"/>
  <c r="M6169" i="3"/>
  <c r="N6169" i="3" s="1"/>
  <c r="M6172" i="3"/>
  <c r="N6172" i="3" s="1"/>
  <c r="M6177" i="3"/>
  <c r="N6177" i="3" s="1"/>
  <c r="M6180" i="3"/>
  <c r="N6180" i="3" s="1"/>
  <c r="M6185" i="3"/>
  <c r="N6185" i="3" s="1"/>
  <c r="M6188" i="3"/>
  <c r="N6188" i="3" s="1"/>
  <c r="M6193" i="3"/>
  <c r="N6193" i="3" s="1"/>
  <c r="M6196" i="3"/>
  <c r="N6196" i="3" s="1"/>
  <c r="M6201" i="3"/>
  <c r="N6201" i="3" s="1"/>
  <c r="M6204" i="3"/>
  <c r="N6204" i="3" s="1"/>
  <c r="M6209" i="3"/>
  <c r="N6209" i="3" s="1"/>
  <c r="M6212" i="3"/>
  <c r="N6212" i="3" s="1"/>
  <c r="M6217" i="3"/>
  <c r="N6217" i="3" s="1"/>
  <c r="M6220" i="3"/>
  <c r="N6220" i="3" s="1"/>
  <c r="M6225" i="3"/>
  <c r="N6225" i="3" s="1"/>
  <c r="M6228" i="3"/>
  <c r="N6228" i="3" s="1"/>
  <c r="M6233" i="3"/>
  <c r="N6233" i="3" s="1"/>
  <c r="M6236" i="3"/>
  <c r="N6236" i="3" s="1"/>
  <c r="M6241" i="3"/>
  <c r="N6241" i="3" s="1"/>
  <c r="M6244" i="3"/>
  <c r="N6244" i="3" s="1"/>
  <c r="M6249" i="3"/>
  <c r="N6249" i="3" s="1"/>
  <c r="M6252" i="3"/>
  <c r="N6252" i="3" s="1"/>
  <c r="M6143" i="3"/>
  <c r="N6143" i="3" s="1"/>
  <c r="M6146" i="3"/>
  <c r="N6146" i="3" s="1"/>
  <c r="M6151" i="3"/>
  <c r="N6151" i="3" s="1"/>
  <c r="M6154" i="3"/>
  <c r="N6154" i="3" s="1"/>
  <c r="M6159" i="3"/>
  <c r="N6159" i="3" s="1"/>
  <c r="M6162" i="3"/>
  <c r="N6162" i="3" s="1"/>
  <c r="M6167" i="3"/>
  <c r="N6167" i="3" s="1"/>
  <c r="M6170" i="3"/>
  <c r="N6170" i="3" s="1"/>
  <c r="M6175" i="3"/>
  <c r="N6175" i="3" s="1"/>
  <c r="M6178" i="3"/>
  <c r="N6178" i="3" s="1"/>
  <c r="M6183" i="3"/>
  <c r="N6183" i="3" s="1"/>
  <c r="M6186" i="3"/>
  <c r="N6186" i="3" s="1"/>
  <c r="M6191" i="3"/>
  <c r="N6191" i="3" s="1"/>
  <c r="M6194" i="3"/>
  <c r="N6194" i="3" s="1"/>
  <c r="M6199" i="3"/>
  <c r="N6199" i="3" s="1"/>
  <c r="M6202" i="3"/>
  <c r="N6202" i="3" s="1"/>
  <c r="M6207" i="3"/>
  <c r="N6207" i="3" s="1"/>
  <c r="M6210" i="3"/>
  <c r="N6210" i="3" s="1"/>
  <c r="M6215" i="3"/>
  <c r="N6215" i="3" s="1"/>
  <c r="M6218" i="3"/>
  <c r="N6218" i="3" s="1"/>
  <c r="M6223" i="3"/>
  <c r="N6223" i="3" s="1"/>
  <c r="M6226" i="3"/>
  <c r="N6226" i="3" s="1"/>
  <c r="M6231" i="3"/>
  <c r="N6231" i="3" s="1"/>
  <c r="M6234" i="3"/>
  <c r="N6234" i="3" s="1"/>
  <c r="M6239" i="3"/>
  <c r="N6239" i="3" s="1"/>
  <c r="M6242" i="3"/>
  <c r="N6242" i="3" s="1"/>
  <c r="M6247" i="3"/>
  <c r="N6247" i="3" s="1"/>
  <c r="M6250" i="3"/>
  <c r="N6250" i="3" s="1"/>
  <c r="M6255" i="3"/>
  <c r="N6255" i="3" s="1"/>
  <c r="M5689" i="3"/>
  <c r="N5689" i="3" s="1"/>
  <c r="M5692" i="3"/>
  <c r="N5692" i="3" s="1"/>
  <c r="M5696" i="3"/>
  <c r="N5696" i="3" s="1"/>
  <c r="M5701" i="3"/>
  <c r="N5701" i="3" s="1"/>
  <c r="M5704" i="3"/>
  <c r="N5704" i="3" s="1"/>
  <c r="M5709" i="3"/>
  <c r="N5709" i="3" s="1"/>
  <c r="M5712" i="3"/>
  <c r="N5712" i="3" s="1"/>
  <c r="M5717" i="3"/>
  <c r="N5717" i="3" s="1"/>
  <c r="M5720" i="3"/>
  <c r="N5720" i="3" s="1"/>
  <c r="M5725" i="3"/>
  <c r="N5725" i="3" s="1"/>
  <c r="M5728" i="3"/>
  <c r="N5728" i="3" s="1"/>
  <c r="M5733" i="3"/>
  <c r="N5733" i="3" s="1"/>
  <c r="M5736" i="3"/>
  <c r="N5736" i="3" s="1"/>
  <c r="M5741" i="3"/>
  <c r="N5741" i="3" s="1"/>
  <c r="M5744" i="3"/>
  <c r="N5744" i="3" s="1"/>
  <c r="M5749" i="3"/>
  <c r="N5749" i="3" s="1"/>
  <c r="M5690" i="3"/>
  <c r="N5690" i="3" s="1"/>
  <c r="M5693" i="3"/>
  <c r="N5693" i="3" s="1"/>
  <c r="M5699" i="3"/>
  <c r="N5699" i="3" s="1"/>
  <c r="M5702" i="3"/>
  <c r="N5702" i="3" s="1"/>
  <c r="M5707" i="3"/>
  <c r="N5707" i="3" s="1"/>
  <c r="M5710" i="3"/>
  <c r="N5710" i="3" s="1"/>
  <c r="M5715" i="3"/>
  <c r="N5715" i="3" s="1"/>
  <c r="M5718" i="3"/>
  <c r="N5718" i="3" s="1"/>
  <c r="M5723" i="3"/>
  <c r="N5723" i="3" s="1"/>
  <c r="M5726" i="3"/>
  <c r="N5726" i="3" s="1"/>
  <c r="M5731" i="3"/>
  <c r="N5731" i="3" s="1"/>
  <c r="M5734" i="3"/>
  <c r="N5734" i="3" s="1"/>
  <c r="M5739" i="3"/>
  <c r="N5739" i="3" s="1"/>
  <c r="M5742" i="3"/>
  <c r="N5742" i="3" s="1"/>
  <c r="M5747" i="3"/>
  <c r="N5747" i="3" s="1"/>
  <c r="M5750" i="3"/>
  <c r="N5750" i="3" s="1"/>
  <c r="M5694" i="3"/>
  <c r="N5694" i="3" s="1"/>
  <c r="M5697" i="3"/>
  <c r="N5697" i="3" s="1"/>
  <c r="M5700" i="3"/>
  <c r="N5700" i="3" s="1"/>
  <c r="M5705" i="3"/>
  <c r="N5705" i="3" s="1"/>
  <c r="M5708" i="3"/>
  <c r="N5708" i="3" s="1"/>
  <c r="M5713" i="3"/>
  <c r="N5713" i="3" s="1"/>
  <c r="M5716" i="3"/>
  <c r="N5716" i="3" s="1"/>
  <c r="M5721" i="3"/>
  <c r="N5721" i="3" s="1"/>
  <c r="M5724" i="3"/>
  <c r="N5724" i="3" s="1"/>
  <c r="M5729" i="3"/>
  <c r="N5729" i="3" s="1"/>
  <c r="M5732" i="3"/>
  <c r="N5732" i="3" s="1"/>
  <c r="M5737" i="3"/>
  <c r="N5737" i="3" s="1"/>
  <c r="M5740" i="3"/>
  <c r="N5740" i="3" s="1"/>
  <c r="M5745" i="3"/>
  <c r="N5745" i="3" s="1"/>
  <c r="M5748" i="3"/>
  <c r="N5748" i="3" s="1"/>
  <c r="M5691" i="3"/>
  <c r="N5691" i="3" s="1"/>
  <c r="M5695" i="3"/>
  <c r="N5695" i="3" s="1"/>
  <c r="M5698" i="3"/>
  <c r="N5698" i="3" s="1"/>
  <c r="M5703" i="3"/>
  <c r="N5703" i="3" s="1"/>
  <c r="M5706" i="3"/>
  <c r="N5706" i="3" s="1"/>
  <c r="M5711" i="3"/>
  <c r="N5711" i="3" s="1"/>
  <c r="M5714" i="3"/>
  <c r="N5714" i="3" s="1"/>
  <c r="M5719" i="3"/>
  <c r="N5719" i="3" s="1"/>
  <c r="M5722" i="3"/>
  <c r="N5722" i="3" s="1"/>
  <c r="M5727" i="3"/>
  <c r="N5727" i="3" s="1"/>
  <c r="M5730" i="3"/>
  <c r="N5730" i="3" s="1"/>
  <c r="M5735" i="3"/>
  <c r="N5735" i="3" s="1"/>
  <c r="M5738" i="3"/>
  <c r="N5738" i="3" s="1"/>
  <c r="M5743" i="3"/>
  <c r="N5743" i="3" s="1"/>
  <c r="M5746" i="3"/>
  <c r="N5746" i="3" s="1"/>
  <c r="M5500" i="3"/>
  <c r="N5500" i="3" s="1"/>
  <c r="M5504" i="3"/>
  <c r="N5504" i="3" s="1"/>
  <c r="M5510" i="3"/>
  <c r="N5510" i="3" s="1"/>
  <c r="M5513" i="3"/>
  <c r="N5513" i="3" s="1"/>
  <c r="M5516" i="3"/>
  <c r="N5516" i="3" s="1"/>
  <c r="M5520" i="3"/>
  <c r="N5520" i="3" s="1"/>
  <c r="M5526" i="3"/>
  <c r="N5526" i="3" s="1"/>
  <c r="M5501" i="3"/>
  <c r="N5501" i="3" s="1"/>
  <c r="M5507" i="3"/>
  <c r="N5507" i="3" s="1"/>
  <c r="M5511" i="3"/>
  <c r="N5511" i="3" s="1"/>
  <c r="M5514" i="3"/>
  <c r="N5514" i="3" s="1"/>
  <c r="M5517" i="3"/>
  <c r="N5517" i="3" s="1"/>
  <c r="M5523" i="3"/>
  <c r="N5523" i="3" s="1"/>
  <c r="M5502" i="3"/>
  <c r="N5502" i="3" s="1"/>
  <c r="M5505" i="3"/>
  <c r="N5505" i="3" s="1"/>
  <c r="M5508" i="3"/>
  <c r="N5508" i="3" s="1"/>
  <c r="M5512" i="3"/>
  <c r="N5512" i="3" s="1"/>
  <c r="M5518" i="3"/>
  <c r="N5518" i="3" s="1"/>
  <c r="M5521" i="3"/>
  <c r="N5521" i="3" s="1"/>
  <c r="M5524" i="3"/>
  <c r="N5524" i="3" s="1"/>
  <c r="M5499" i="3"/>
  <c r="N5499" i="3" s="1"/>
  <c r="M5503" i="3"/>
  <c r="N5503" i="3" s="1"/>
  <c r="M5506" i="3"/>
  <c r="N5506" i="3" s="1"/>
  <c r="M5509" i="3"/>
  <c r="N5509" i="3" s="1"/>
  <c r="M5515" i="3"/>
  <c r="N5515" i="3" s="1"/>
  <c r="M5519" i="3"/>
  <c r="N5519" i="3" s="1"/>
  <c r="M5522" i="3"/>
  <c r="N5522" i="3" s="1"/>
  <c r="M5525" i="3"/>
  <c r="N5525" i="3" s="1"/>
  <c r="M5311" i="3"/>
  <c r="N5311" i="3" s="1"/>
  <c r="M5314" i="3"/>
  <c r="N5314" i="3" s="1"/>
  <c r="M5317" i="3"/>
  <c r="N5317" i="3" s="1"/>
  <c r="M5323" i="3"/>
  <c r="N5323" i="3" s="1"/>
  <c r="M5327" i="3"/>
  <c r="N5327" i="3" s="1"/>
  <c r="M5330" i="3"/>
  <c r="N5330" i="3" s="1"/>
  <c r="M5333" i="3"/>
  <c r="N5333" i="3" s="1"/>
  <c r="M5339" i="3"/>
  <c r="N5339" i="3" s="1"/>
  <c r="M5308" i="3"/>
  <c r="N5308" i="3" s="1"/>
  <c r="M5312" i="3"/>
  <c r="N5312" i="3" s="1"/>
  <c r="M5318" i="3"/>
  <c r="N5318" i="3" s="1"/>
  <c r="M5321" i="3"/>
  <c r="N5321" i="3" s="1"/>
  <c r="M5324" i="3"/>
  <c r="N5324" i="3" s="1"/>
  <c r="M5328" i="3"/>
  <c r="N5328" i="3" s="1"/>
  <c r="M5334" i="3"/>
  <c r="N5334" i="3" s="1"/>
  <c r="M5337" i="3"/>
  <c r="N5337" i="3" s="1"/>
  <c r="M5309" i="3"/>
  <c r="N5309" i="3" s="1"/>
  <c r="M5315" i="3"/>
  <c r="N5315" i="3" s="1"/>
  <c r="M5319" i="3"/>
  <c r="N5319" i="3" s="1"/>
  <c r="M5322" i="3"/>
  <c r="N5322" i="3" s="1"/>
  <c r="M5325" i="3"/>
  <c r="N5325" i="3" s="1"/>
  <c r="M5331" i="3"/>
  <c r="N5331" i="3" s="1"/>
  <c r="M5335" i="3"/>
  <c r="N5335" i="3" s="1"/>
  <c r="M5338" i="3"/>
  <c r="N5338" i="3" s="1"/>
  <c r="M5310" i="3"/>
  <c r="N5310" i="3" s="1"/>
  <c r="M5313" i="3"/>
  <c r="N5313" i="3" s="1"/>
  <c r="M5316" i="3"/>
  <c r="N5316" i="3" s="1"/>
  <c r="M5320" i="3"/>
  <c r="N5320" i="3" s="1"/>
  <c r="M5326" i="3"/>
  <c r="N5326" i="3" s="1"/>
  <c r="M5329" i="3"/>
  <c r="N5329" i="3" s="1"/>
  <c r="M5332" i="3"/>
  <c r="N5332" i="3" s="1"/>
  <c r="M5336" i="3"/>
  <c r="N5336" i="3" s="1"/>
  <c r="M5125" i="3"/>
  <c r="N5125" i="3" s="1"/>
  <c r="M5131" i="3"/>
  <c r="N5131" i="3" s="1"/>
  <c r="M5135" i="3"/>
  <c r="N5135" i="3" s="1"/>
  <c r="M5138" i="3"/>
  <c r="N5138" i="3" s="1"/>
  <c r="M5141" i="3"/>
  <c r="N5141" i="3" s="1"/>
  <c r="M5147" i="3"/>
  <c r="N5147" i="3" s="1"/>
  <c r="M5151" i="3"/>
  <c r="N5151" i="3" s="1"/>
  <c r="M5154" i="3"/>
  <c r="N5154" i="3" s="1"/>
  <c r="M5157" i="3"/>
  <c r="N5157" i="3" s="1"/>
  <c r="M5163" i="3"/>
  <c r="N5163" i="3" s="1"/>
  <c r="M5167" i="3"/>
  <c r="N5167" i="3" s="1"/>
  <c r="M5126" i="3"/>
  <c r="N5126" i="3" s="1"/>
  <c r="M5129" i="3"/>
  <c r="N5129" i="3" s="1"/>
  <c r="M5132" i="3"/>
  <c r="N5132" i="3" s="1"/>
  <c r="M5136" i="3"/>
  <c r="N5136" i="3" s="1"/>
  <c r="M5142" i="3"/>
  <c r="N5142" i="3" s="1"/>
  <c r="M5145" i="3"/>
  <c r="N5145" i="3" s="1"/>
  <c r="M5148" i="3"/>
  <c r="N5148" i="3" s="1"/>
  <c r="M5152" i="3"/>
  <c r="N5152" i="3" s="1"/>
  <c r="M5158" i="3"/>
  <c r="N5158" i="3" s="1"/>
  <c r="M5161" i="3"/>
  <c r="N5161" i="3" s="1"/>
  <c r="M5164" i="3"/>
  <c r="N5164" i="3" s="1"/>
  <c r="M5168" i="3"/>
  <c r="N5168" i="3" s="1"/>
  <c r="M5127" i="3"/>
  <c r="N5127" i="3" s="1"/>
  <c r="M5130" i="3"/>
  <c r="N5130" i="3" s="1"/>
  <c r="M5133" i="3"/>
  <c r="N5133" i="3" s="1"/>
  <c r="M5139" i="3"/>
  <c r="N5139" i="3" s="1"/>
  <c r="M5143" i="3"/>
  <c r="N5143" i="3" s="1"/>
  <c r="M5146" i="3"/>
  <c r="N5146" i="3" s="1"/>
  <c r="M5149" i="3"/>
  <c r="N5149" i="3" s="1"/>
  <c r="M5155" i="3"/>
  <c r="N5155" i="3" s="1"/>
  <c r="M5159" i="3"/>
  <c r="N5159" i="3" s="1"/>
  <c r="M5162" i="3"/>
  <c r="N5162" i="3" s="1"/>
  <c r="M5165" i="3"/>
  <c r="N5165" i="3" s="1"/>
  <c r="M5124" i="3"/>
  <c r="N5124" i="3" s="1"/>
  <c r="M5128" i="3"/>
  <c r="N5128" i="3" s="1"/>
  <c r="M5134" i="3"/>
  <c r="N5134" i="3" s="1"/>
  <c r="M5137" i="3"/>
  <c r="N5137" i="3" s="1"/>
  <c r="M5140" i="3"/>
  <c r="N5140" i="3" s="1"/>
  <c r="M5144" i="3"/>
  <c r="N5144" i="3" s="1"/>
  <c r="M5150" i="3"/>
  <c r="N5150" i="3" s="1"/>
  <c r="M5153" i="3"/>
  <c r="N5153" i="3" s="1"/>
  <c r="M5156" i="3"/>
  <c r="N5156" i="3" s="1"/>
  <c r="M5160" i="3"/>
  <c r="N5160" i="3" s="1"/>
  <c r="M5166" i="3"/>
  <c r="N5166" i="3" s="1"/>
  <c r="M5169" i="3"/>
  <c r="N5169" i="3" s="1"/>
  <c r="M4965" i="3"/>
  <c r="N4965" i="3" s="1"/>
  <c r="M4971" i="3"/>
  <c r="N4971" i="3" s="1"/>
  <c r="M4975" i="3"/>
  <c r="N4975" i="3" s="1"/>
  <c r="M4978" i="3"/>
  <c r="N4978" i="3" s="1"/>
  <c r="M4981" i="3"/>
  <c r="N4981" i="3" s="1"/>
  <c r="M4987" i="3"/>
  <c r="N4987" i="3" s="1"/>
  <c r="M4991" i="3"/>
  <c r="N4991" i="3" s="1"/>
  <c r="M4994" i="3"/>
  <c r="N4994" i="3" s="1"/>
  <c r="M4997" i="3"/>
  <c r="N4997" i="3" s="1"/>
  <c r="M4966" i="3"/>
  <c r="N4966" i="3" s="1"/>
  <c r="M4969" i="3"/>
  <c r="N4969" i="3" s="1"/>
  <c r="M4972" i="3"/>
  <c r="N4972" i="3" s="1"/>
  <c r="M4976" i="3"/>
  <c r="N4976" i="3" s="1"/>
  <c r="M4982" i="3"/>
  <c r="N4982" i="3" s="1"/>
  <c r="M4985" i="3"/>
  <c r="N4985" i="3" s="1"/>
  <c r="M4988" i="3"/>
  <c r="N4988" i="3" s="1"/>
  <c r="M4992" i="3"/>
  <c r="N4992" i="3" s="1"/>
  <c r="M4998" i="3"/>
  <c r="N4998" i="3" s="1"/>
  <c r="M4963" i="3"/>
  <c r="N4963" i="3" s="1"/>
  <c r="M4967" i="3"/>
  <c r="N4967" i="3" s="1"/>
  <c r="M4970" i="3"/>
  <c r="N4970" i="3" s="1"/>
  <c r="M4973" i="3"/>
  <c r="N4973" i="3" s="1"/>
  <c r="M4979" i="3"/>
  <c r="N4979" i="3" s="1"/>
  <c r="M4983" i="3"/>
  <c r="N4983" i="3" s="1"/>
  <c r="M4986" i="3"/>
  <c r="N4986" i="3" s="1"/>
  <c r="M4989" i="3"/>
  <c r="N4989" i="3" s="1"/>
  <c r="M4995" i="3"/>
  <c r="N4995" i="3" s="1"/>
  <c r="M4964" i="3"/>
  <c r="N4964" i="3" s="1"/>
  <c r="M4968" i="3"/>
  <c r="N4968" i="3" s="1"/>
  <c r="M4974" i="3"/>
  <c r="N4974" i="3" s="1"/>
  <c r="M4977" i="3"/>
  <c r="N4977" i="3" s="1"/>
  <c r="M4980" i="3"/>
  <c r="N4980" i="3" s="1"/>
  <c r="M4984" i="3"/>
  <c r="N4984" i="3" s="1"/>
  <c r="M4990" i="3"/>
  <c r="N4990" i="3" s="1"/>
  <c r="M4993" i="3"/>
  <c r="N4993" i="3" s="1"/>
  <c r="M4996" i="3"/>
  <c r="N4996" i="3" s="1"/>
  <c r="M4431" i="3"/>
  <c r="N4431" i="3" s="1"/>
  <c r="M4434" i="3"/>
  <c r="N4434" i="3" s="1"/>
  <c r="M4437" i="3"/>
  <c r="N4437" i="3" s="1"/>
  <c r="M4444" i="3"/>
  <c r="N4444" i="3" s="1"/>
  <c r="M4432" i="3"/>
  <c r="N4432" i="3" s="1"/>
  <c r="M4435" i="3"/>
  <c r="N4435" i="3" s="1"/>
  <c r="M4438" i="3"/>
  <c r="N4438" i="3" s="1"/>
  <c r="M4441" i="3"/>
  <c r="N4441" i="3" s="1"/>
  <c r="M4436" i="3"/>
  <c r="N4436" i="3" s="1"/>
  <c r="M4439" i="3"/>
  <c r="N4439" i="3" s="1"/>
  <c r="M4442" i="3"/>
  <c r="N4442" i="3" s="1"/>
  <c r="M4445" i="3"/>
  <c r="N4445" i="3" s="1"/>
  <c r="M4440" i="3"/>
  <c r="N4440" i="3" s="1"/>
  <c r="M4447" i="3"/>
  <c r="N4447" i="3" s="1"/>
  <c r="M4450" i="3"/>
  <c r="N4450" i="3" s="1"/>
  <c r="M4453" i="3"/>
  <c r="N4453" i="3" s="1"/>
  <c r="M4460" i="3"/>
  <c r="N4460" i="3" s="1"/>
  <c r="M4463" i="3"/>
  <c r="N4463" i="3" s="1"/>
  <c r="M4466" i="3"/>
  <c r="N4466" i="3" s="1"/>
  <c r="M4469" i="3"/>
  <c r="N4469" i="3" s="1"/>
  <c r="M4476" i="3"/>
  <c r="N4476" i="3" s="1"/>
  <c r="M4479" i="3"/>
  <c r="N4479" i="3" s="1"/>
  <c r="M4482" i="3"/>
  <c r="N4482" i="3" s="1"/>
  <c r="M4485" i="3"/>
  <c r="N4485" i="3" s="1"/>
  <c r="M4492" i="3"/>
  <c r="N4492" i="3" s="1"/>
  <c r="M4495" i="3"/>
  <c r="N4495" i="3" s="1"/>
  <c r="M4498" i="3"/>
  <c r="N4498" i="3" s="1"/>
  <c r="M4501" i="3"/>
  <c r="N4501" i="3" s="1"/>
  <c r="M4508" i="3"/>
  <c r="N4508" i="3" s="1"/>
  <c r="M4511" i="3"/>
  <c r="N4511" i="3" s="1"/>
  <c r="M4514" i="3"/>
  <c r="N4514" i="3" s="1"/>
  <c r="M4517" i="3"/>
  <c r="N4517" i="3" s="1"/>
  <c r="M4521" i="3"/>
  <c r="N4521" i="3" s="1"/>
  <c r="M4524" i="3"/>
  <c r="N4524" i="3" s="1"/>
  <c r="M4527" i="3"/>
  <c r="N4527" i="3" s="1"/>
  <c r="M4530" i="3"/>
  <c r="N4530" i="3" s="1"/>
  <c r="M4536" i="3"/>
  <c r="N4536" i="3" s="1"/>
  <c r="M4539" i="3"/>
  <c r="N4539" i="3" s="1"/>
  <c r="M4542" i="3"/>
  <c r="N4542" i="3" s="1"/>
  <c r="M4546" i="3"/>
  <c r="N4546" i="3" s="1"/>
  <c r="M4549" i="3"/>
  <c r="N4549" i="3" s="1"/>
  <c r="M4553" i="3"/>
  <c r="N4553" i="3" s="1"/>
  <c r="M4556" i="3"/>
  <c r="N4556" i="3" s="1"/>
  <c r="M4559" i="3"/>
  <c r="N4559" i="3" s="1"/>
  <c r="M4562" i="3"/>
  <c r="N4562" i="3" s="1"/>
  <c r="M4565" i="3"/>
  <c r="N4565" i="3" s="1"/>
  <c r="M4571" i="3"/>
  <c r="N4571" i="3" s="1"/>
  <c r="M4575" i="3"/>
  <c r="N4575" i="3" s="1"/>
  <c r="M4578" i="3"/>
  <c r="N4578" i="3" s="1"/>
  <c r="M4581" i="3"/>
  <c r="N4581" i="3" s="1"/>
  <c r="M4587" i="3"/>
  <c r="N4587" i="3" s="1"/>
  <c r="M4591" i="3"/>
  <c r="N4591" i="3" s="1"/>
  <c r="M4594" i="3"/>
  <c r="N4594" i="3" s="1"/>
  <c r="M4597" i="3"/>
  <c r="N4597" i="3" s="1"/>
  <c r="M4603" i="3"/>
  <c r="N4603" i="3" s="1"/>
  <c r="M4607" i="3"/>
  <c r="N4607" i="3" s="1"/>
  <c r="M4610" i="3"/>
  <c r="N4610" i="3" s="1"/>
  <c r="M4613" i="3"/>
  <c r="N4613" i="3" s="1"/>
  <c r="M4430" i="3"/>
  <c r="N4430" i="3" s="1"/>
  <c r="M4443" i="3"/>
  <c r="N4443" i="3" s="1"/>
  <c r="M4448" i="3"/>
  <c r="N4448" i="3" s="1"/>
  <c r="M4451" i="3"/>
  <c r="N4451" i="3" s="1"/>
  <c r="M4454" i="3"/>
  <c r="N4454" i="3" s="1"/>
  <c r="M4457" i="3"/>
  <c r="N4457" i="3" s="1"/>
  <c r="M4464" i="3"/>
  <c r="N4464" i="3" s="1"/>
  <c r="M4467" i="3"/>
  <c r="N4467" i="3" s="1"/>
  <c r="M4470" i="3"/>
  <c r="N4470" i="3" s="1"/>
  <c r="M4473" i="3"/>
  <c r="N4473" i="3" s="1"/>
  <c r="M4480" i="3"/>
  <c r="N4480" i="3" s="1"/>
  <c r="M4483" i="3"/>
  <c r="N4483" i="3" s="1"/>
  <c r="M4486" i="3"/>
  <c r="N4486" i="3" s="1"/>
  <c r="M4489" i="3"/>
  <c r="N4489" i="3" s="1"/>
  <c r="M4496" i="3"/>
  <c r="N4496" i="3" s="1"/>
  <c r="M4499" i="3"/>
  <c r="N4499" i="3" s="1"/>
  <c r="M4502" i="3"/>
  <c r="N4502" i="3" s="1"/>
  <c r="M4505" i="3"/>
  <c r="N4505" i="3" s="1"/>
  <c r="M4512" i="3"/>
  <c r="N4512" i="3" s="1"/>
  <c r="M4515" i="3"/>
  <c r="N4515" i="3" s="1"/>
  <c r="M4518" i="3"/>
  <c r="N4518" i="3" s="1"/>
  <c r="M4522" i="3"/>
  <c r="N4522" i="3" s="1"/>
  <c r="M4528" i="3"/>
  <c r="N4528" i="3" s="1"/>
  <c r="M4533" i="3"/>
  <c r="N4533" i="3" s="1"/>
  <c r="M4540" i="3"/>
  <c r="N4540" i="3" s="1"/>
  <c r="M4543" i="3"/>
  <c r="N4543" i="3" s="1"/>
  <c r="M4547" i="3"/>
  <c r="N4547" i="3" s="1"/>
  <c r="M4550" i="3"/>
  <c r="N4550" i="3" s="1"/>
  <c r="M4554" i="3"/>
  <c r="N4554" i="3" s="1"/>
  <c r="M4560" i="3"/>
  <c r="N4560" i="3" s="1"/>
  <c r="M4566" i="3"/>
  <c r="N4566" i="3" s="1"/>
  <c r="M4569" i="3"/>
  <c r="N4569" i="3" s="1"/>
  <c r="M4572" i="3"/>
  <c r="N4572" i="3" s="1"/>
  <c r="M4576" i="3"/>
  <c r="N4576" i="3" s="1"/>
  <c r="M4582" i="3"/>
  <c r="N4582" i="3" s="1"/>
  <c r="M4585" i="3"/>
  <c r="N4585" i="3" s="1"/>
  <c r="M4588" i="3"/>
  <c r="N4588" i="3" s="1"/>
  <c r="M4592" i="3"/>
  <c r="N4592" i="3" s="1"/>
  <c r="M4598" i="3"/>
  <c r="N4598" i="3" s="1"/>
  <c r="M4601" i="3"/>
  <c r="N4601" i="3" s="1"/>
  <c r="M4604" i="3"/>
  <c r="N4604" i="3" s="1"/>
  <c r="M4608" i="3"/>
  <c r="N4608" i="3" s="1"/>
  <c r="M4614" i="3"/>
  <c r="N4614" i="3" s="1"/>
  <c r="M4433" i="3"/>
  <c r="N4433" i="3" s="1"/>
  <c r="M4452" i="3"/>
  <c r="N4452" i="3" s="1"/>
  <c r="M4455" i="3"/>
  <c r="N4455" i="3" s="1"/>
  <c r="M4458" i="3"/>
  <c r="N4458" i="3" s="1"/>
  <c r="M4461" i="3"/>
  <c r="N4461" i="3" s="1"/>
  <c r="M4468" i="3"/>
  <c r="N4468" i="3" s="1"/>
  <c r="M4471" i="3"/>
  <c r="N4471" i="3" s="1"/>
  <c r="M4474" i="3"/>
  <c r="N4474" i="3" s="1"/>
  <c r="M4477" i="3"/>
  <c r="N4477" i="3" s="1"/>
  <c r="M4484" i="3"/>
  <c r="N4484" i="3" s="1"/>
  <c r="M4487" i="3"/>
  <c r="N4487" i="3" s="1"/>
  <c r="M4490" i="3"/>
  <c r="N4490" i="3" s="1"/>
  <c r="M4493" i="3"/>
  <c r="N4493" i="3" s="1"/>
  <c r="M4500" i="3"/>
  <c r="N4500" i="3" s="1"/>
  <c r="M4503" i="3"/>
  <c r="N4503" i="3" s="1"/>
  <c r="M4506" i="3"/>
  <c r="N4506" i="3" s="1"/>
  <c r="M4509" i="3"/>
  <c r="N4509" i="3" s="1"/>
  <c r="M4516" i="3"/>
  <c r="N4516" i="3" s="1"/>
  <c r="M4519" i="3"/>
  <c r="N4519" i="3" s="1"/>
  <c r="M4525" i="3"/>
  <c r="N4525" i="3" s="1"/>
  <c r="M4531" i="3"/>
  <c r="N4531" i="3" s="1"/>
  <c r="M4534" i="3"/>
  <c r="N4534" i="3" s="1"/>
  <c r="M4537" i="3"/>
  <c r="N4537" i="3" s="1"/>
  <c r="M4544" i="3"/>
  <c r="N4544" i="3" s="1"/>
  <c r="M4548" i="3"/>
  <c r="N4548" i="3" s="1"/>
  <c r="M4551" i="3"/>
  <c r="N4551" i="3" s="1"/>
  <c r="M4557" i="3"/>
  <c r="N4557" i="3" s="1"/>
  <c r="M4563" i="3"/>
  <c r="N4563" i="3" s="1"/>
  <c r="M4567" i="3"/>
  <c r="N4567" i="3" s="1"/>
  <c r="M4570" i="3"/>
  <c r="N4570" i="3" s="1"/>
  <c r="M4573" i="3"/>
  <c r="N4573" i="3" s="1"/>
  <c r="M4579" i="3"/>
  <c r="N4579" i="3" s="1"/>
  <c r="M4583" i="3"/>
  <c r="N4583" i="3" s="1"/>
  <c r="M4586" i="3"/>
  <c r="N4586" i="3" s="1"/>
  <c r="M4589" i="3"/>
  <c r="N4589" i="3" s="1"/>
  <c r="M4595" i="3"/>
  <c r="N4595" i="3" s="1"/>
  <c r="M4599" i="3"/>
  <c r="N4599" i="3" s="1"/>
  <c r="M4602" i="3"/>
  <c r="N4602" i="3" s="1"/>
  <c r="M4605" i="3"/>
  <c r="N4605" i="3" s="1"/>
  <c r="M4611" i="3"/>
  <c r="N4611" i="3" s="1"/>
  <c r="M4615" i="3"/>
  <c r="N4615" i="3" s="1"/>
  <c r="M4446" i="3"/>
  <c r="N4446" i="3" s="1"/>
  <c r="M4449" i="3"/>
  <c r="N4449" i="3" s="1"/>
  <c r="M4456" i="3"/>
  <c r="N4456" i="3" s="1"/>
  <c r="M4459" i="3"/>
  <c r="N4459" i="3" s="1"/>
  <c r="M4462" i="3"/>
  <c r="N4462" i="3" s="1"/>
  <c r="M4465" i="3"/>
  <c r="N4465" i="3" s="1"/>
  <c r="M4472" i="3"/>
  <c r="N4472" i="3" s="1"/>
  <c r="M4475" i="3"/>
  <c r="N4475" i="3" s="1"/>
  <c r="M4478" i="3"/>
  <c r="N4478" i="3" s="1"/>
  <c r="M4481" i="3"/>
  <c r="N4481" i="3" s="1"/>
  <c r="M4488" i="3"/>
  <c r="N4488" i="3" s="1"/>
  <c r="M4491" i="3"/>
  <c r="N4491" i="3" s="1"/>
  <c r="M4494" i="3"/>
  <c r="N4494" i="3" s="1"/>
  <c r="M4497" i="3"/>
  <c r="N4497" i="3" s="1"/>
  <c r="M4504" i="3"/>
  <c r="N4504" i="3" s="1"/>
  <c r="M4507" i="3"/>
  <c r="N4507" i="3" s="1"/>
  <c r="M4510" i="3"/>
  <c r="N4510" i="3" s="1"/>
  <c r="M4513" i="3"/>
  <c r="N4513" i="3" s="1"/>
  <c r="M4520" i="3"/>
  <c r="N4520" i="3" s="1"/>
  <c r="M4523" i="3"/>
  <c r="N4523" i="3" s="1"/>
  <c r="M4526" i="3"/>
  <c r="N4526" i="3" s="1"/>
  <c r="M4529" i="3"/>
  <c r="N4529" i="3" s="1"/>
  <c r="M4532" i="3"/>
  <c r="N4532" i="3" s="1"/>
  <c r="M4535" i="3"/>
  <c r="N4535" i="3" s="1"/>
  <c r="M4538" i="3"/>
  <c r="N4538" i="3" s="1"/>
  <c r="M4541" i="3"/>
  <c r="N4541" i="3" s="1"/>
  <c r="M4545" i="3"/>
  <c r="N4545" i="3" s="1"/>
  <c r="M4552" i="3"/>
  <c r="N4552" i="3" s="1"/>
  <c r="M4555" i="3"/>
  <c r="N4555" i="3" s="1"/>
  <c r="M4558" i="3"/>
  <c r="N4558" i="3" s="1"/>
  <c r="M4561" i="3"/>
  <c r="N4561" i="3" s="1"/>
  <c r="M4564" i="3"/>
  <c r="N4564" i="3" s="1"/>
  <c r="M4568" i="3"/>
  <c r="N4568" i="3" s="1"/>
  <c r="M4574" i="3"/>
  <c r="N4574" i="3" s="1"/>
  <c r="M4577" i="3"/>
  <c r="N4577" i="3" s="1"/>
  <c r="M4580" i="3"/>
  <c r="N4580" i="3" s="1"/>
  <c r="M4584" i="3"/>
  <c r="N4584" i="3" s="1"/>
  <c r="M4590" i="3"/>
  <c r="N4590" i="3" s="1"/>
  <c r="M4593" i="3"/>
  <c r="N4593" i="3" s="1"/>
  <c r="M4596" i="3"/>
  <c r="N4596" i="3" s="1"/>
  <c r="M4600" i="3"/>
  <c r="N4600" i="3" s="1"/>
  <c r="M4606" i="3"/>
  <c r="N4606" i="3" s="1"/>
  <c r="M4609" i="3"/>
  <c r="N4609" i="3" s="1"/>
  <c r="M4612" i="3"/>
  <c r="N4612" i="3" s="1"/>
  <c r="M4616" i="3"/>
  <c r="N4616" i="3" s="1"/>
  <c r="M4178" i="3"/>
  <c r="N4178" i="3" s="1"/>
  <c r="M4181" i="3"/>
  <c r="N4181" i="3" s="1"/>
  <c r="M4188" i="3"/>
  <c r="N4188" i="3" s="1"/>
  <c r="M4191" i="3"/>
  <c r="N4191" i="3" s="1"/>
  <c r="M4194" i="3"/>
  <c r="N4194" i="3" s="1"/>
  <c r="M4197" i="3"/>
  <c r="N4197" i="3" s="1"/>
  <c r="M4179" i="3"/>
  <c r="N4179" i="3" s="1"/>
  <c r="M4182" i="3"/>
  <c r="N4182" i="3" s="1"/>
  <c r="M4185" i="3"/>
  <c r="N4185" i="3" s="1"/>
  <c r="M4192" i="3"/>
  <c r="N4192" i="3" s="1"/>
  <c r="M4195" i="3"/>
  <c r="N4195" i="3" s="1"/>
  <c r="M4198" i="3"/>
  <c r="N4198" i="3" s="1"/>
  <c r="M4180" i="3"/>
  <c r="N4180" i="3" s="1"/>
  <c r="M4183" i="3"/>
  <c r="N4183" i="3" s="1"/>
  <c r="M4186" i="3"/>
  <c r="N4186" i="3" s="1"/>
  <c r="M4189" i="3"/>
  <c r="N4189" i="3" s="1"/>
  <c r="M4196" i="3"/>
  <c r="N4196" i="3" s="1"/>
  <c r="M4199" i="3"/>
  <c r="N4199" i="3" s="1"/>
  <c r="M4184" i="3"/>
  <c r="N4184" i="3" s="1"/>
  <c r="M4187" i="3"/>
  <c r="N4187" i="3" s="1"/>
  <c r="M4190" i="3"/>
  <c r="N4190" i="3" s="1"/>
  <c r="M4193" i="3"/>
  <c r="N4193" i="3" s="1"/>
  <c r="M4005" i="3"/>
  <c r="N4005" i="3" s="1"/>
  <c r="M4012" i="3"/>
  <c r="N4012" i="3" s="1"/>
  <c r="M4015" i="3"/>
  <c r="N4015" i="3" s="1"/>
  <c r="M4018" i="3"/>
  <c r="N4018" i="3" s="1"/>
  <c r="M4021" i="3"/>
  <c r="N4021" i="3" s="1"/>
  <c r="M4028" i="3"/>
  <c r="N4028" i="3" s="1"/>
  <c r="M4031" i="3"/>
  <c r="N4031" i="3" s="1"/>
  <c r="M4034" i="3"/>
  <c r="N4034" i="3" s="1"/>
  <c r="M4037" i="3"/>
  <c r="N4037" i="3" s="1"/>
  <c r="M4006" i="3"/>
  <c r="N4006" i="3" s="1"/>
  <c r="M4009" i="3"/>
  <c r="N4009" i="3" s="1"/>
  <c r="M4016" i="3"/>
  <c r="N4016" i="3" s="1"/>
  <c r="M4019" i="3"/>
  <c r="N4019" i="3" s="1"/>
  <c r="M4022" i="3"/>
  <c r="N4022" i="3" s="1"/>
  <c r="M4025" i="3"/>
  <c r="N4025" i="3" s="1"/>
  <c r="M4032" i="3"/>
  <c r="N4032" i="3" s="1"/>
  <c r="M4035" i="3"/>
  <c r="N4035" i="3" s="1"/>
  <c r="M4038" i="3"/>
  <c r="N4038" i="3" s="1"/>
  <c r="M4004" i="3"/>
  <c r="N4004" i="3" s="1"/>
  <c r="M4007" i="3"/>
  <c r="N4007" i="3" s="1"/>
  <c r="M4010" i="3"/>
  <c r="N4010" i="3" s="1"/>
  <c r="M4013" i="3"/>
  <c r="N4013" i="3" s="1"/>
  <c r="M4020" i="3"/>
  <c r="N4020" i="3" s="1"/>
  <c r="M4023" i="3"/>
  <c r="N4023" i="3" s="1"/>
  <c r="M4026" i="3"/>
  <c r="N4026" i="3" s="1"/>
  <c r="M4029" i="3"/>
  <c r="N4029" i="3" s="1"/>
  <c r="M4036" i="3"/>
  <c r="N4036" i="3" s="1"/>
  <c r="M4039" i="3"/>
  <c r="N4039" i="3" s="1"/>
  <c r="M4008" i="3"/>
  <c r="N4008" i="3" s="1"/>
  <c r="M4011" i="3"/>
  <c r="N4011" i="3" s="1"/>
  <c r="M4014" i="3"/>
  <c r="N4014" i="3" s="1"/>
  <c r="M4017" i="3"/>
  <c r="N4017" i="3" s="1"/>
  <c r="M4024" i="3"/>
  <c r="N4024" i="3" s="1"/>
  <c r="M4027" i="3"/>
  <c r="N4027" i="3" s="1"/>
  <c r="M4030" i="3"/>
  <c r="N4030" i="3" s="1"/>
  <c r="M4033" i="3"/>
  <c r="N4033" i="3" s="1"/>
  <c r="M3845" i="3"/>
  <c r="N3845" i="3" s="1"/>
  <c r="M3852" i="3"/>
  <c r="N3852" i="3" s="1"/>
  <c r="M3855" i="3"/>
  <c r="N3855" i="3" s="1"/>
  <c r="M3858" i="3"/>
  <c r="N3858" i="3" s="1"/>
  <c r="M3861" i="3"/>
  <c r="N3861" i="3" s="1"/>
  <c r="M3868" i="3"/>
  <c r="N3868" i="3" s="1"/>
  <c r="M3871" i="3"/>
  <c r="N3871" i="3" s="1"/>
  <c r="M3874" i="3"/>
  <c r="N3874" i="3" s="1"/>
  <c r="M3877" i="3"/>
  <c r="N3877" i="3" s="1"/>
  <c r="M3884" i="3"/>
  <c r="N3884" i="3" s="1"/>
  <c r="M3887" i="3"/>
  <c r="N3887" i="3" s="1"/>
  <c r="M3890" i="3"/>
  <c r="N3890" i="3" s="1"/>
  <c r="M3893" i="3"/>
  <c r="N3893" i="3" s="1"/>
  <c r="M3900" i="3"/>
  <c r="N3900" i="3" s="1"/>
  <c r="M3903" i="3"/>
  <c r="N3903" i="3" s="1"/>
  <c r="M3906" i="3"/>
  <c r="N3906" i="3" s="1"/>
  <c r="M3909" i="3"/>
  <c r="N3909" i="3" s="1"/>
  <c r="M3916" i="3"/>
  <c r="N3916" i="3" s="1"/>
  <c r="M3919" i="3"/>
  <c r="N3919" i="3" s="1"/>
  <c r="M3922" i="3"/>
  <c r="N3922" i="3" s="1"/>
  <c r="M3925" i="3"/>
  <c r="N3925" i="3" s="1"/>
  <c r="M3932" i="3"/>
  <c r="N3932" i="3" s="1"/>
  <c r="M3846" i="3"/>
  <c r="N3846" i="3" s="1"/>
  <c r="M3849" i="3"/>
  <c r="N3849" i="3" s="1"/>
  <c r="M3856" i="3"/>
  <c r="N3856" i="3" s="1"/>
  <c r="M3859" i="3"/>
  <c r="N3859" i="3" s="1"/>
  <c r="M3862" i="3"/>
  <c r="N3862" i="3" s="1"/>
  <c r="M3865" i="3"/>
  <c r="N3865" i="3" s="1"/>
  <c r="M3872" i="3"/>
  <c r="N3872" i="3" s="1"/>
  <c r="M3875" i="3"/>
  <c r="N3875" i="3" s="1"/>
  <c r="M3878" i="3"/>
  <c r="N3878" i="3" s="1"/>
  <c r="M3881" i="3"/>
  <c r="N3881" i="3" s="1"/>
  <c r="M3888" i="3"/>
  <c r="N3888" i="3" s="1"/>
  <c r="M3891" i="3"/>
  <c r="N3891" i="3" s="1"/>
  <c r="M3894" i="3"/>
  <c r="N3894" i="3" s="1"/>
  <c r="M3897" i="3"/>
  <c r="N3897" i="3" s="1"/>
  <c r="M3904" i="3"/>
  <c r="N3904" i="3" s="1"/>
  <c r="M3907" i="3"/>
  <c r="N3907" i="3" s="1"/>
  <c r="M3910" i="3"/>
  <c r="N3910" i="3" s="1"/>
  <c r="M3913" i="3"/>
  <c r="N3913" i="3" s="1"/>
  <c r="M3920" i="3"/>
  <c r="N3920" i="3" s="1"/>
  <c r="M3923" i="3"/>
  <c r="N3923" i="3" s="1"/>
  <c r="M3926" i="3"/>
  <c r="N3926" i="3" s="1"/>
  <c r="M3929" i="3"/>
  <c r="N3929" i="3" s="1"/>
  <c r="M3847" i="3"/>
  <c r="N3847" i="3" s="1"/>
  <c r="M3850" i="3"/>
  <c r="N3850" i="3" s="1"/>
  <c r="M3853" i="3"/>
  <c r="N3853" i="3" s="1"/>
  <c r="M3860" i="3"/>
  <c r="N3860" i="3" s="1"/>
  <c r="M3863" i="3"/>
  <c r="N3863" i="3" s="1"/>
  <c r="M3866" i="3"/>
  <c r="N3866" i="3" s="1"/>
  <c r="M3869" i="3"/>
  <c r="N3869" i="3" s="1"/>
  <c r="M3876" i="3"/>
  <c r="N3876" i="3" s="1"/>
  <c r="M3879" i="3"/>
  <c r="N3879" i="3" s="1"/>
  <c r="M3882" i="3"/>
  <c r="N3882" i="3" s="1"/>
  <c r="M3885" i="3"/>
  <c r="N3885" i="3" s="1"/>
  <c r="M3892" i="3"/>
  <c r="N3892" i="3" s="1"/>
  <c r="M3895" i="3"/>
  <c r="N3895" i="3" s="1"/>
  <c r="M3898" i="3"/>
  <c r="N3898" i="3" s="1"/>
  <c r="M3901" i="3"/>
  <c r="N3901" i="3" s="1"/>
  <c r="M3908" i="3"/>
  <c r="N3908" i="3" s="1"/>
  <c r="M3911" i="3"/>
  <c r="N3911" i="3" s="1"/>
  <c r="M3914" i="3"/>
  <c r="N3914" i="3" s="1"/>
  <c r="M3917" i="3"/>
  <c r="N3917" i="3" s="1"/>
  <c r="M3924" i="3"/>
  <c r="N3924" i="3" s="1"/>
  <c r="M3927" i="3"/>
  <c r="N3927" i="3" s="1"/>
  <c r="M3930" i="3"/>
  <c r="N3930" i="3" s="1"/>
  <c r="M3848" i="3"/>
  <c r="N3848" i="3" s="1"/>
  <c r="M3851" i="3"/>
  <c r="N3851" i="3" s="1"/>
  <c r="M3854" i="3"/>
  <c r="N3854" i="3" s="1"/>
  <c r="M3857" i="3"/>
  <c r="N3857" i="3" s="1"/>
  <c r="M3864" i="3"/>
  <c r="N3864" i="3" s="1"/>
  <c r="M3867" i="3"/>
  <c r="N3867" i="3" s="1"/>
  <c r="M3870" i="3"/>
  <c r="N3870" i="3" s="1"/>
  <c r="M3873" i="3"/>
  <c r="N3873" i="3" s="1"/>
  <c r="M3880" i="3"/>
  <c r="N3880" i="3" s="1"/>
  <c r="M3883" i="3"/>
  <c r="N3883" i="3" s="1"/>
  <c r="M3886" i="3"/>
  <c r="N3886" i="3" s="1"/>
  <c r="M3889" i="3"/>
  <c r="N3889" i="3" s="1"/>
  <c r="M3896" i="3"/>
  <c r="N3896" i="3" s="1"/>
  <c r="M3899" i="3"/>
  <c r="N3899" i="3" s="1"/>
  <c r="M3902" i="3"/>
  <c r="N3902" i="3" s="1"/>
  <c r="M3905" i="3"/>
  <c r="N3905" i="3" s="1"/>
  <c r="M3912" i="3"/>
  <c r="N3912" i="3" s="1"/>
  <c r="M3915" i="3"/>
  <c r="N3915" i="3" s="1"/>
  <c r="M3918" i="3"/>
  <c r="N3918" i="3" s="1"/>
  <c r="M3921" i="3"/>
  <c r="N3921" i="3" s="1"/>
  <c r="M3928" i="3"/>
  <c r="N3928" i="3" s="1"/>
  <c r="M3931" i="3"/>
  <c r="N3931" i="3" s="1"/>
  <c r="M3692" i="3"/>
  <c r="N3692" i="3" s="1"/>
  <c r="M3695" i="3"/>
  <c r="N3695" i="3" s="1"/>
  <c r="M3698" i="3"/>
  <c r="N3698" i="3" s="1"/>
  <c r="M3701" i="3"/>
  <c r="N3701" i="3" s="1"/>
  <c r="M3708" i="3"/>
  <c r="N3708" i="3" s="1"/>
  <c r="M3711" i="3"/>
  <c r="N3711" i="3" s="1"/>
  <c r="M3714" i="3"/>
  <c r="N3714" i="3" s="1"/>
  <c r="M3717" i="3"/>
  <c r="N3717" i="3" s="1"/>
  <c r="M3696" i="3"/>
  <c r="N3696" i="3" s="1"/>
  <c r="M3699" i="3"/>
  <c r="N3699" i="3" s="1"/>
  <c r="M3702" i="3"/>
  <c r="N3702" i="3" s="1"/>
  <c r="M3705" i="3"/>
  <c r="N3705" i="3" s="1"/>
  <c r="M3712" i="3"/>
  <c r="N3712" i="3" s="1"/>
  <c r="M3715" i="3"/>
  <c r="N3715" i="3" s="1"/>
  <c r="M3718" i="3"/>
  <c r="N3718" i="3" s="1"/>
  <c r="M3693" i="3"/>
  <c r="N3693" i="3" s="1"/>
  <c r="M3700" i="3"/>
  <c r="N3700" i="3" s="1"/>
  <c r="M3703" i="3"/>
  <c r="N3703" i="3" s="1"/>
  <c r="M3706" i="3"/>
  <c r="N3706" i="3" s="1"/>
  <c r="M3709" i="3"/>
  <c r="N3709" i="3" s="1"/>
  <c r="M3716" i="3"/>
  <c r="N3716" i="3" s="1"/>
  <c r="M3719" i="3"/>
  <c r="N3719" i="3" s="1"/>
  <c r="M3694" i="3"/>
  <c r="N3694" i="3" s="1"/>
  <c r="M3697" i="3"/>
  <c r="N3697" i="3" s="1"/>
  <c r="M3704" i="3"/>
  <c r="N3704" i="3" s="1"/>
  <c r="M3707" i="3"/>
  <c r="N3707" i="3" s="1"/>
  <c r="M3710" i="3"/>
  <c r="N3710" i="3" s="1"/>
  <c r="M3713" i="3"/>
  <c r="N3713" i="3" s="1"/>
  <c r="M3720" i="3"/>
  <c r="N3720" i="3" s="1"/>
  <c r="M2998" i="3"/>
  <c r="N2998" i="3" s="1"/>
  <c r="M3003" i="3"/>
  <c r="N3003" i="3" s="1"/>
  <c r="M3006" i="3"/>
  <c r="N3006" i="3" s="1"/>
  <c r="M3011" i="3"/>
  <c r="N3011" i="3" s="1"/>
  <c r="M3014" i="3"/>
  <c r="N3014" i="3" s="1"/>
  <c r="M3019" i="3"/>
  <c r="N3019" i="3" s="1"/>
  <c r="M3022" i="3"/>
  <c r="N3022" i="3" s="1"/>
  <c r="M3027" i="3"/>
  <c r="N3027" i="3" s="1"/>
  <c r="M3030" i="3"/>
  <c r="N3030" i="3" s="1"/>
  <c r="M3001" i="3"/>
  <c r="N3001" i="3" s="1"/>
  <c r="M3004" i="3"/>
  <c r="N3004" i="3" s="1"/>
  <c r="M3009" i="3"/>
  <c r="N3009" i="3" s="1"/>
  <c r="M3012" i="3"/>
  <c r="N3012" i="3" s="1"/>
  <c r="M3017" i="3"/>
  <c r="N3017" i="3" s="1"/>
  <c r="M3020" i="3"/>
  <c r="N3020" i="3" s="1"/>
  <c r="M3025" i="3"/>
  <c r="N3025" i="3" s="1"/>
  <c r="M3028" i="3"/>
  <c r="N3028" i="3" s="1"/>
  <c r="M2999" i="3"/>
  <c r="N2999" i="3" s="1"/>
  <c r="M3002" i="3"/>
  <c r="N3002" i="3" s="1"/>
  <c r="M3007" i="3"/>
  <c r="N3007" i="3" s="1"/>
  <c r="M3010" i="3"/>
  <c r="N3010" i="3" s="1"/>
  <c r="M3015" i="3"/>
  <c r="N3015" i="3" s="1"/>
  <c r="M3018" i="3"/>
  <c r="N3018" i="3" s="1"/>
  <c r="M3023" i="3"/>
  <c r="N3023" i="3" s="1"/>
  <c r="M3026" i="3"/>
  <c r="N3026" i="3" s="1"/>
  <c r="M3031" i="3"/>
  <c r="N3031" i="3" s="1"/>
  <c r="M3000" i="3"/>
  <c r="N3000" i="3" s="1"/>
  <c r="M3005" i="3"/>
  <c r="N3005" i="3" s="1"/>
  <c r="M3008" i="3"/>
  <c r="N3008" i="3" s="1"/>
  <c r="M3013" i="3"/>
  <c r="N3013" i="3" s="1"/>
  <c r="M3016" i="3"/>
  <c r="N3016" i="3" s="1"/>
  <c r="M3021" i="3"/>
  <c r="N3021" i="3" s="1"/>
  <c r="M3024" i="3"/>
  <c r="N3024" i="3" s="1"/>
  <c r="M3029" i="3"/>
  <c r="N3029" i="3" s="1"/>
  <c r="M3032" i="3"/>
  <c r="N3032" i="3" s="1"/>
  <c r="M2835" i="3"/>
  <c r="N2835" i="3" s="1"/>
  <c r="M2838" i="3"/>
  <c r="N2838" i="3" s="1"/>
  <c r="M2841" i="3"/>
  <c r="N2841" i="3" s="1"/>
  <c r="M2848" i="3"/>
  <c r="N2848" i="3" s="1"/>
  <c r="M2851" i="3"/>
  <c r="N2851" i="3" s="1"/>
  <c r="M2854" i="3"/>
  <c r="N2854" i="3" s="1"/>
  <c r="M2857" i="3"/>
  <c r="N2857" i="3" s="1"/>
  <c r="M2864" i="3"/>
  <c r="N2864" i="3" s="1"/>
  <c r="M2867" i="3"/>
  <c r="N2867" i="3" s="1"/>
  <c r="M2870" i="3"/>
  <c r="N2870" i="3" s="1"/>
  <c r="M2873" i="3"/>
  <c r="N2873" i="3" s="1"/>
  <c r="M2880" i="3"/>
  <c r="N2880" i="3" s="1"/>
  <c r="M2883" i="3"/>
  <c r="N2883" i="3" s="1"/>
  <c r="M2886" i="3"/>
  <c r="N2886" i="3" s="1"/>
  <c r="M2890" i="3"/>
  <c r="N2890" i="3" s="1"/>
  <c r="M2893" i="3"/>
  <c r="N2893" i="3" s="1"/>
  <c r="M2897" i="3"/>
  <c r="N2897" i="3" s="1"/>
  <c r="M2900" i="3"/>
  <c r="N2900" i="3" s="1"/>
  <c r="M2903" i="3"/>
  <c r="N2903" i="3" s="1"/>
  <c r="M2906" i="3"/>
  <c r="N2906" i="3" s="1"/>
  <c r="M2912" i="3"/>
  <c r="N2912" i="3" s="1"/>
  <c r="M2836" i="3"/>
  <c r="N2836" i="3" s="1"/>
  <c r="M2839" i="3"/>
  <c r="N2839" i="3" s="1"/>
  <c r="M2842" i="3"/>
  <c r="N2842" i="3" s="1"/>
  <c r="M2845" i="3"/>
  <c r="N2845" i="3" s="1"/>
  <c r="M2852" i="3"/>
  <c r="N2852" i="3" s="1"/>
  <c r="M2855" i="3"/>
  <c r="N2855" i="3" s="1"/>
  <c r="M2858" i="3"/>
  <c r="N2858" i="3" s="1"/>
  <c r="M2861" i="3"/>
  <c r="N2861" i="3" s="1"/>
  <c r="M2868" i="3"/>
  <c r="N2868" i="3" s="1"/>
  <c r="M2871" i="3"/>
  <c r="N2871" i="3" s="1"/>
  <c r="M2874" i="3"/>
  <c r="N2874" i="3" s="1"/>
  <c r="M2877" i="3"/>
  <c r="N2877" i="3" s="1"/>
  <c r="M2884" i="3"/>
  <c r="N2884" i="3" s="1"/>
  <c r="M2887" i="3"/>
  <c r="N2887" i="3" s="1"/>
  <c r="M2891" i="3"/>
  <c r="N2891" i="3" s="1"/>
  <c r="M2894" i="3"/>
  <c r="N2894" i="3" s="1"/>
  <c r="M2898" i="3"/>
  <c r="N2898" i="3" s="1"/>
  <c r="M2907" i="3"/>
  <c r="N2907" i="3" s="1"/>
  <c r="M2910" i="3"/>
  <c r="N2910" i="3" s="1"/>
  <c r="M2913" i="3"/>
  <c r="N2913" i="3" s="1"/>
  <c r="M2840" i="3"/>
  <c r="N2840" i="3" s="1"/>
  <c r="M2843" i="3"/>
  <c r="N2843" i="3" s="1"/>
  <c r="M2846" i="3"/>
  <c r="N2846" i="3" s="1"/>
  <c r="M2849" i="3"/>
  <c r="N2849" i="3" s="1"/>
  <c r="M2856" i="3"/>
  <c r="N2856" i="3" s="1"/>
  <c r="M2859" i="3"/>
  <c r="N2859" i="3" s="1"/>
  <c r="M2862" i="3"/>
  <c r="N2862" i="3" s="1"/>
  <c r="M2865" i="3"/>
  <c r="N2865" i="3" s="1"/>
  <c r="M2872" i="3"/>
  <c r="N2872" i="3" s="1"/>
  <c r="M2875" i="3"/>
  <c r="N2875" i="3" s="1"/>
  <c r="M2878" i="3"/>
  <c r="N2878" i="3" s="1"/>
  <c r="M2881" i="3"/>
  <c r="N2881" i="3" s="1"/>
  <c r="M2888" i="3"/>
  <c r="N2888" i="3" s="1"/>
  <c r="M2892" i="3"/>
  <c r="N2892" i="3" s="1"/>
  <c r="M2895" i="3"/>
  <c r="N2895" i="3" s="1"/>
  <c r="M2901" i="3"/>
  <c r="N2901" i="3" s="1"/>
  <c r="M2904" i="3"/>
  <c r="N2904" i="3" s="1"/>
  <c r="M2908" i="3"/>
  <c r="N2908" i="3" s="1"/>
  <c r="M2911" i="3"/>
  <c r="N2911" i="3" s="1"/>
  <c r="M2914" i="3"/>
  <c r="N2914" i="3" s="1"/>
  <c r="M2834" i="3"/>
  <c r="N2834" i="3" s="1"/>
  <c r="M2837" i="3"/>
  <c r="N2837" i="3" s="1"/>
  <c r="M2844" i="3"/>
  <c r="N2844" i="3" s="1"/>
  <c r="M2847" i="3"/>
  <c r="N2847" i="3" s="1"/>
  <c r="M2850" i="3"/>
  <c r="N2850" i="3" s="1"/>
  <c r="M2853" i="3"/>
  <c r="N2853" i="3" s="1"/>
  <c r="M2860" i="3"/>
  <c r="N2860" i="3" s="1"/>
  <c r="M2863" i="3"/>
  <c r="N2863" i="3" s="1"/>
  <c r="M2866" i="3"/>
  <c r="N2866" i="3" s="1"/>
  <c r="M2869" i="3"/>
  <c r="N2869" i="3" s="1"/>
  <c r="M2876" i="3"/>
  <c r="N2876" i="3" s="1"/>
  <c r="M2879" i="3"/>
  <c r="N2879" i="3" s="1"/>
  <c r="M2882" i="3"/>
  <c r="N2882" i="3" s="1"/>
  <c r="M2885" i="3"/>
  <c r="N2885" i="3" s="1"/>
  <c r="M2889" i="3"/>
  <c r="N2889" i="3" s="1"/>
  <c r="M2896" i="3"/>
  <c r="N2896" i="3" s="1"/>
  <c r="M2899" i="3"/>
  <c r="N2899" i="3" s="1"/>
  <c r="M2902" i="3"/>
  <c r="N2902" i="3" s="1"/>
  <c r="M2905" i="3"/>
  <c r="N2905" i="3" s="1"/>
  <c r="M2909" i="3"/>
  <c r="N2909" i="3" s="1"/>
  <c r="M2915" i="3"/>
  <c r="N2915" i="3" s="1"/>
  <c r="M1986" i="3"/>
  <c r="N1986" i="3" s="1"/>
  <c r="M1989" i="3"/>
  <c r="N1989" i="3" s="1"/>
  <c r="M1996" i="3"/>
  <c r="N1996" i="3" s="1"/>
  <c r="M1999" i="3"/>
  <c r="N1999" i="3" s="1"/>
  <c r="M2002" i="3"/>
  <c r="N2002" i="3" s="1"/>
  <c r="M2005" i="3"/>
  <c r="N2005" i="3" s="1"/>
  <c r="M2012" i="3"/>
  <c r="N2012" i="3" s="1"/>
  <c r="M2015" i="3"/>
  <c r="N2015" i="3" s="1"/>
  <c r="M2018" i="3"/>
  <c r="N2018" i="3" s="1"/>
  <c r="M2021" i="3"/>
  <c r="N2021" i="3" s="1"/>
  <c r="M2028" i="3"/>
  <c r="N2028" i="3" s="1"/>
  <c r="M2031" i="3"/>
  <c r="N2031" i="3" s="1"/>
  <c r="M2034" i="3"/>
  <c r="N2034" i="3" s="1"/>
  <c r="M2037" i="3"/>
  <c r="N2037" i="3" s="1"/>
  <c r="M2044" i="3"/>
  <c r="N2044" i="3" s="1"/>
  <c r="M2047" i="3"/>
  <c r="N2047" i="3" s="1"/>
  <c r="M2050" i="3"/>
  <c r="N2050" i="3" s="1"/>
  <c r="M2053" i="3"/>
  <c r="N2053" i="3" s="1"/>
  <c r="M1987" i="3"/>
  <c r="N1987" i="3" s="1"/>
  <c r="M1990" i="3"/>
  <c r="N1990" i="3" s="1"/>
  <c r="M1993" i="3"/>
  <c r="N1993" i="3" s="1"/>
  <c r="M2000" i="3"/>
  <c r="N2000" i="3" s="1"/>
  <c r="M2003" i="3"/>
  <c r="N2003" i="3" s="1"/>
  <c r="M2006" i="3"/>
  <c r="N2006" i="3" s="1"/>
  <c r="M2009" i="3"/>
  <c r="N2009" i="3" s="1"/>
  <c r="M2016" i="3"/>
  <c r="N2016" i="3" s="1"/>
  <c r="M2019" i="3"/>
  <c r="N2019" i="3" s="1"/>
  <c r="M2022" i="3"/>
  <c r="N2022" i="3" s="1"/>
  <c r="M2025" i="3"/>
  <c r="N2025" i="3" s="1"/>
  <c r="M2032" i="3"/>
  <c r="N2032" i="3" s="1"/>
  <c r="M2035" i="3"/>
  <c r="N2035" i="3" s="1"/>
  <c r="M2038" i="3"/>
  <c r="N2038" i="3" s="1"/>
  <c r="M2041" i="3"/>
  <c r="N2041" i="3" s="1"/>
  <c r="M2048" i="3"/>
  <c r="N2048" i="3" s="1"/>
  <c r="M2051" i="3"/>
  <c r="N2051" i="3" s="1"/>
  <c r="M2054" i="3"/>
  <c r="N2054" i="3" s="1"/>
  <c r="M1988" i="3"/>
  <c r="N1988" i="3" s="1"/>
  <c r="M1994" i="3"/>
  <c r="N1994" i="3" s="1"/>
  <c r="M2007" i="3"/>
  <c r="N2007" i="3" s="1"/>
  <c r="M2013" i="3"/>
  <c r="N2013" i="3" s="1"/>
  <c r="M2020" i="3"/>
  <c r="N2020" i="3" s="1"/>
  <c r="M2026" i="3"/>
  <c r="N2026" i="3" s="1"/>
  <c r="M2039" i="3"/>
  <c r="N2039" i="3" s="1"/>
  <c r="M2045" i="3"/>
  <c r="N2045" i="3" s="1"/>
  <c r="M2052" i="3"/>
  <c r="N2052" i="3" s="1"/>
  <c r="M1995" i="3"/>
  <c r="N1995" i="3" s="1"/>
  <c r="M2001" i="3"/>
  <c r="N2001" i="3" s="1"/>
  <c r="M2008" i="3"/>
  <c r="N2008" i="3" s="1"/>
  <c r="M2014" i="3"/>
  <c r="N2014" i="3" s="1"/>
  <c r="M2027" i="3"/>
  <c r="N2027" i="3" s="1"/>
  <c r="M2033" i="3"/>
  <c r="N2033" i="3" s="1"/>
  <c r="M2040" i="3"/>
  <c r="N2040" i="3" s="1"/>
  <c r="M2046" i="3"/>
  <c r="N2046" i="3" s="1"/>
  <c r="M1991" i="3"/>
  <c r="N1991" i="3" s="1"/>
  <c r="M1997" i="3"/>
  <c r="N1997" i="3" s="1"/>
  <c r="M2004" i="3"/>
  <c r="N2004" i="3" s="1"/>
  <c r="M2010" i="3"/>
  <c r="N2010" i="3" s="1"/>
  <c r="M2023" i="3"/>
  <c r="N2023" i="3" s="1"/>
  <c r="M2029" i="3"/>
  <c r="N2029" i="3" s="1"/>
  <c r="M2036" i="3"/>
  <c r="N2036" i="3" s="1"/>
  <c r="M2042" i="3"/>
  <c r="N2042" i="3" s="1"/>
  <c r="M2030" i="3"/>
  <c r="N2030" i="3" s="1"/>
  <c r="M2011" i="3"/>
  <c r="N2011" i="3" s="1"/>
  <c r="M1992" i="3"/>
  <c r="N1992" i="3" s="1"/>
  <c r="M2017" i="3"/>
  <c r="N2017" i="3" s="1"/>
  <c r="M2043" i="3"/>
  <c r="N2043" i="3" s="1"/>
  <c r="M1998" i="3"/>
  <c r="N1998" i="3" s="1"/>
  <c r="M2024" i="3"/>
  <c r="N2024" i="3" s="1"/>
  <c r="M2049" i="3"/>
  <c r="N2049" i="3" s="1"/>
  <c r="M1631" i="3"/>
  <c r="N1631" i="3" s="1"/>
  <c r="M1638" i="3"/>
  <c r="N1638" i="3" s="1"/>
  <c r="M1642" i="3"/>
  <c r="N1642" i="3" s="1"/>
  <c r="M1645" i="3"/>
  <c r="N1645" i="3" s="1"/>
  <c r="M1649" i="3"/>
  <c r="N1649" i="3" s="1"/>
  <c r="M1652" i="3"/>
  <c r="N1652" i="3" s="1"/>
  <c r="M1656" i="3"/>
  <c r="N1656" i="3" s="1"/>
  <c r="M1659" i="3"/>
  <c r="N1659" i="3" s="1"/>
  <c r="M1663" i="3"/>
  <c r="N1663" i="3" s="1"/>
  <c r="M1670" i="3"/>
  <c r="N1670" i="3" s="1"/>
  <c r="M1674" i="3"/>
  <c r="N1674" i="3" s="1"/>
  <c r="M1679" i="3"/>
  <c r="N1679" i="3" s="1"/>
  <c r="M1682" i="3"/>
  <c r="N1682" i="3" s="1"/>
  <c r="M1687" i="3"/>
  <c r="N1687" i="3" s="1"/>
  <c r="M1690" i="3"/>
  <c r="N1690" i="3" s="1"/>
  <c r="M1695" i="3"/>
  <c r="N1695" i="3" s="1"/>
  <c r="M1698" i="3"/>
  <c r="N1698" i="3" s="1"/>
  <c r="M1703" i="3"/>
  <c r="N1703" i="3" s="1"/>
  <c r="M1706" i="3"/>
  <c r="N1706" i="3" s="1"/>
  <c r="M1632" i="3"/>
  <c r="N1632" i="3" s="1"/>
  <c r="M1635" i="3"/>
  <c r="N1635" i="3" s="1"/>
  <c r="M1639" i="3"/>
  <c r="N1639" i="3" s="1"/>
  <c r="M1646" i="3"/>
  <c r="N1646" i="3" s="1"/>
  <c r="M1650" i="3"/>
  <c r="N1650" i="3" s="1"/>
  <c r="M1653" i="3"/>
  <c r="N1653" i="3" s="1"/>
  <c r="M1657" i="3"/>
  <c r="N1657" i="3" s="1"/>
  <c r="M1660" i="3"/>
  <c r="N1660" i="3" s="1"/>
  <c r="M1664" i="3"/>
  <c r="N1664" i="3" s="1"/>
  <c r="M1667" i="3"/>
  <c r="N1667" i="3" s="1"/>
  <c r="M1671" i="3"/>
  <c r="N1671" i="3" s="1"/>
  <c r="M1677" i="3"/>
  <c r="N1677" i="3" s="1"/>
  <c r="M1680" i="3"/>
  <c r="N1680" i="3" s="1"/>
  <c r="M1685" i="3"/>
  <c r="N1685" i="3" s="1"/>
  <c r="M1688" i="3"/>
  <c r="N1688" i="3" s="1"/>
  <c r="M1693" i="3"/>
  <c r="N1693" i="3" s="1"/>
  <c r="M1696" i="3"/>
  <c r="N1696" i="3" s="1"/>
  <c r="M1701" i="3"/>
  <c r="N1701" i="3" s="1"/>
  <c r="M1704" i="3"/>
  <c r="N1704" i="3" s="1"/>
  <c r="M1629" i="3"/>
  <c r="N1629" i="3" s="1"/>
  <c r="M1633" i="3"/>
  <c r="N1633" i="3" s="1"/>
  <c r="M1636" i="3"/>
  <c r="N1636" i="3" s="1"/>
  <c r="M1640" i="3"/>
  <c r="N1640" i="3" s="1"/>
  <c r="M1643" i="3"/>
  <c r="N1643" i="3" s="1"/>
  <c r="M1647" i="3"/>
  <c r="N1647" i="3" s="1"/>
  <c r="M1654" i="3"/>
  <c r="N1654" i="3" s="1"/>
  <c r="M1658" i="3"/>
  <c r="N1658" i="3" s="1"/>
  <c r="M1661" i="3"/>
  <c r="N1661" i="3" s="1"/>
  <c r="M1665" i="3"/>
  <c r="N1665" i="3" s="1"/>
  <c r="M1668" i="3"/>
  <c r="N1668" i="3" s="1"/>
  <c r="M1672" i="3"/>
  <c r="N1672" i="3" s="1"/>
  <c r="M1675" i="3"/>
  <c r="N1675" i="3" s="1"/>
  <c r="M1678" i="3"/>
  <c r="N1678" i="3" s="1"/>
  <c r="M1683" i="3"/>
  <c r="N1683" i="3" s="1"/>
  <c r="M1686" i="3"/>
  <c r="N1686" i="3" s="1"/>
  <c r="M1691" i="3"/>
  <c r="N1691" i="3" s="1"/>
  <c r="M1694" i="3"/>
  <c r="N1694" i="3" s="1"/>
  <c r="M1699" i="3"/>
  <c r="N1699" i="3" s="1"/>
  <c r="M1702" i="3"/>
  <c r="N1702" i="3" s="1"/>
  <c r="M1707" i="3"/>
  <c r="N1707" i="3" s="1"/>
  <c r="M1641" i="3"/>
  <c r="N1641" i="3" s="1"/>
  <c r="M1655" i="3"/>
  <c r="N1655" i="3" s="1"/>
  <c r="M1669" i="3"/>
  <c r="N1669" i="3" s="1"/>
  <c r="M1681" i="3"/>
  <c r="N1681" i="3" s="1"/>
  <c r="M1692" i="3"/>
  <c r="N1692" i="3" s="1"/>
  <c r="M1630" i="3"/>
  <c r="N1630" i="3" s="1"/>
  <c r="M1644" i="3"/>
  <c r="N1644" i="3" s="1"/>
  <c r="M1673" i="3"/>
  <c r="N1673" i="3" s="1"/>
  <c r="M1684" i="3"/>
  <c r="N1684" i="3" s="1"/>
  <c r="M1705" i="3"/>
  <c r="N1705" i="3" s="1"/>
  <c r="M1634" i="3"/>
  <c r="N1634" i="3" s="1"/>
  <c r="M1648" i="3"/>
  <c r="N1648" i="3" s="1"/>
  <c r="M1662" i="3"/>
  <c r="N1662" i="3" s="1"/>
  <c r="M1676" i="3"/>
  <c r="N1676" i="3" s="1"/>
  <c r="M1697" i="3"/>
  <c r="N1697" i="3" s="1"/>
  <c r="M1708" i="3"/>
  <c r="N1708" i="3" s="1"/>
  <c r="M1637" i="3"/>
  <c r="N1637" i="3" s="1"/>
  <c r="M1689" i="3"/>
  <c r="N1689" i="3" s="1"/>
  <c r="M1651" i="3"/>
  <c r="N1651" i="3" s="1"/>
  <c r="M1700" i="3"/>
  <c r="N1700" i="3" s="1"/>
  <c r="M1666" i="3"/>
  <c r="N1666" i="3" s="1"/>
  <c r="M1370" i="3"/>
  <c r="N1370" i="3" s="1"/>
  <c r="M1373" i="3"/>
  <c r="N1373" i="3" s="1"/>
  <c r="M1377" i="3"/>
  <c r="N1377" i="3" s="1"/>
  <c r="M1380" i="3"/>
  <c r="N1380" i="3" s="1"/>
  <c r="M1384" i="3"/>
  <c r="N1384" i="3" s="1"/>
  <c r="M1387" i="3"/>
  <c r="N1387" i="3" s="1"/>
  <c r="M1391" i="3"/>
  <c r="N1391" i="3" s="1"/>
  <c r="M1398" i="3"/>
  <c r="N1398" i="3" s="1"/>
  <c r="M1402" i="3"/>
  <c r="N1402" i="3" s="1"/>
  <c r="M1405" i="3"/>
  <c r="N1405" i="3" s="1"/>
  <c r="M1409" i="3"/>
  <c r="N1409" i="3" s="1"/>
  <c r="M1412" i="3"/>
  <c r="N1412" i="3" s="1"/>
  <c r="M1416" i="3"/>
  <c r="N1416" i="3" s="1"/>
  <c r="M1419" i="3"/>
  <c r="N1419" i="3" s="1"/>
  <c r="M1423" i="3"/>
  <c r="N1423" i="3" s="1"/>
  <c r="M1430" i="3"/>
  <c r="N1430" i="3" s="1"/>
  <c r="M1367" i="3"/>
  <c r="N1367" i="3" s="1"/>
  <c r="M1374" i="3"/>
  <c r="N1374" i="3" s="1"/>
  <c r="M1378" i="3"/>
  <c r="N1378" i="3" s="1"/>
  <c r="M1381" i="3"/>
  <c r="N1381" i="3" s="1"/>
  <c r="M1385" i="3"/>
  <c r="N1385" i="3" s="1"/>
  <c r="M1388" i="3"/>
  <c r="N1388" i="3" s="1"/>
  <c r="M1392" i="3"/>
  <c r="N1392" i="3" s="1"/>
  <c r="M1395" i="3"/>
  <c r="N1395" i="3" s="1"/>
  <c r="M1399" i="3"/>
  <c r="N1399" i="3" s="1"/>
  <c r="M1406" i="3"/>
  <c r="N1406" i="3" s="1"/>
  <c r="M1410" i="3"/>
  <c r="N1410" i="3" s="1"/>
  <c r="M1413" i="3"/>
  <c r="N1413" i="3" s="1"/>
  <c r="M1417" i="3"/>
  <c r="N1417" i="3" s="1"/>
  <c r="M1420" i="3"/>
  <c r="N1420" i="3" s="1"/>
  <c r="M1424" i="3"/>
  <c r="N1424" i="3" s="1"/>
  <c r="M1427" i="3"/>
  <c r="N1427" i="3" s="1"/>
  <c r="M1431" i="3"/>
  <c r="N1431" i="3" s="1"/>
  <c r="M1368" i="3"/>
  <c r="N1368" i="3" s="1"/>
  <c r="M1371" i="3"/>
  <c r="N1371" i="3" s="1"/>
  <c r="M1375" i="3"/>
  <c r="N1375" i="3" s="1"/>
  <c r="M1382" i="3"/>
  <c r="N1382" i="3" s="1"/>
  <c r="M1386" i="3"/>
  <c r="N1386" i="3" s="1"/>
  <c r="M1389" i="3"/>
  <c r="N1389" i="3" s="1"/>
  <c r="M1393" i="3"/>
  <c r="N1393" i="3" s="1"/>
  <c r="M1396" i="3"/>
  <c r="N1396" i="3" s="1"/>
  <c r="M1400" i="3"/>
  <c r="N1400" i="3" s="1"/>
  <c r="M1403" i="3"/>
  <c r="N1403" i="3" s="1"/>
  <c r="M1407" i="3"/>
  <c r="N1407" i="3" s="1"/>
  <c r="M1414" i="3"/>
  <c r="N1414" i="3" s="1"/>
  <c r="M1418" i="3"/>
  <c r="N1418" i="3" s="1"/>
  <c r="M1421" i="3"/>
  <c r="N1421" i="3" s="1"/>
  <c r="M1425" i="3"/>
  <c r="N1425" i="3" s="1"/>
  <c r="M1428" i="3"/>
  <c r="N1428" i="3" s="1"/>
  <c r="M1432" i="3"/>
  <c r="N1432" i="3" s="1"/>
  <c r="M1372" i="3"/>
  <c r="N1372" i="3" s="1"/>
  <c r="M1401" i="3"/>
  <c r="N1401" i="3" s="1"/>
  <c r="M1415" i="3"/>
  <c r="N1415" i="3" s="1"/>
  <c r="M1429" i="3"/>
  <c r="N1429" i="3" s="1"/>
  <c r="M1376" i="3"/>
  <c r="N1376" i="3" s="1"/>
  <c r="M1390" i="3"/>
  <c r="N1390" i="3" s="1"/>
  <c r="M1404" i="3"/>
  <c r="N1404" i="3" s="1"/>
  <c r="M1433" i="3"/>
  <c r="N1433" i="3" s="1"/>
  <c r="M1379" i="3"/>
  <c r="N1379" i="3" s="1"/>
  <c r="M1394" i="3"/>
  <c r="N1394" i="3" s="1"/>
  <c r="M1408" i="3"/>
  <c r="N1408" i="3" s="1"/>
  <c r="M1422" i="3"/>
  <c r="N1422" i="3" s="1"/>
  <c r="M1411" i="3"/>
  <c r="N1411" i="3" s="1"/>
  <c r="M1369" i="3"/>
  <c r="N1369" i="3" s="1"/>
  <c r="M1426" i="3"/>
  <c r="N1426" i="3" s="1"/>
  <c r="M1383" i="3"/>
  <c r="N1383" i="3" s="1"/>
  <c r="M1397" i="3"/>
  <c r="N1397" i="3" s="1"/>
  <c r="M1089" i="3"/>
  <c r="N1089" i="3" s="1"/>
  <c r="M1092" i="3"/>
  <c r="N1092" i="3" s="1"/>
  <c r="M1097" i="3"/>
  <c r="N1097" i="3" s="1"/>
  <c r="M1100" i="3"/>
  <c r="N1100" i="3" s="1"/>
  <c r="M1105" i="3"/>
  <c r="N1105" i="3" s="1"/>
  <c r="M1108" i="3"/>
  <c r="N1108" i="3" s="1"/>
  <c r="M1113" i="3"/>
  <c r="N1113" i="3" s="1"/>
  <c r="M1116" i="3"/>
  <c r="N1116" i="3" s="1"/>
  <c r="M1121" i="3"/>
  <c r="N1121" i="3" s="1"/>
  <c r="M1124" i="3"/>
  <c r="N1124" i="3" s="1"/>
  <c r="M1129" i="3"/>
  <c r="N1129" i="3" s="1"/>
  <c r="M1132" i="3"/>
  <c r="N1132" i="3" s="1"/>
  <c r="M1135" i="3"/>
  <c r="N1135" i="3" s="1"/>
  <c r="M1142" i="3"/>
  <c r="N1142" i="3" s="1"/>
  <c r="M1146" i="3"/>
  <c r="N1146" i="3" s="1"/>
  <c r="M1149" i="3"/>
  <c r="N1149" i="3" s="1"/>
  <c r="M1153" i="3"/>
  <c r="N1153" i="3" s="1"/>
  <c r="M1156" i="3"/>
  <c r="N1156" i="3" s="1"/>
  <c r="M1160" i="3"/>
  <c r="N1160" i="3" s="1"/>
  <c r="M1163" i="3"/>
  <c r="N1163" i="3" s="1"/>
  <c r="M1090" i="3"/>
  <c r="N1090" i="3" s="1"/>
  <c r="M1095" i="3"/>
  <c r="N1095" i="3" s="1"/>
  <c r="M1098" i="3"/>
  <c r="N1098" i="3" s="1"/>
  <c r="M1103" i="3"/>
  <c r="N1103" i="3" s="1"/>
  <c r="M1106" i="3"/>
  <c r="N1106" i="3" s="1"/>
  <c r="M1111" i="3"/>
  <c r="N1111" i="3" s="1"/>
  <c r="M1114" i="3"/>
  <c r="N1114" i="3" s="1"/>
  <c r="M1119" i="3"/>
  <c r="N1119" i="3" s="1"/>
  <c r="M1122" i="3"/>
  <c r="N1122" i="3" s="1"/>
  <c r="M1127" i="3"/>
  <c r="N1127" i="3" s="1"/>
  <c r="M1130" i="3"/>
  <c r="N1130" i="3" s="1"/>
  <c r="M1136" i="3"/>
  <c r="N1136" i="3" s="1"/>
  <c r="M1139" i="3"/>
  <c r="N1139" i="3" s="1"/>
  <c r="M1143" i="3"/>
  <c r="N1143" i="3" s="1"/>
  <c r="M1150" i="3"/>
  <c r="N1150" i="3" s="1"/>
  <c r="M1154" i="3"/>
  <c r="N1154" i="3" s="1"/>
  <c r="M1157" i="3"/>
  <c r="N1157" i="3" s="1"/>
  <c r="M1161" i="3"/>
  <c r="N1161" i="3" s="1"/>
  <c r="M1164" i="3"/>
  <c r="N1164" i="3" s="1"/>
  <c r="M1088" i="3"/>
  <c r="N1088" i="3" s="1"/>
  <c r="M1093" i="3"/>
  <c r="N1093" i="3" s="1"/>
  <c r="M1096" i="3"/>
  <c r="N1096" i="3" s="1"/>
  <c r="M1101" i="3"/>
  <c r="N1101" i="3" s="1"/>
  <c r="M1104" i="3"/>
  <c r="N1104" i="3" s="1"/>
  <c r="M1109" i="3"/>
  <c r="N1109" i="3" s="1"/>
  <c r="M1112" i="3"/>
  <c r="N1112" i="3" s="1"/>
  <c r="M1117" i="3"/>
  <c r="N1117" i="3" s="1"/>
  <c r="M1120" i="3"/>
  <c r="N1120" i="3" s="1"/>
  <c r="M1125" i="3"/>
  <c r="N1125" i="3" s="1"/>
  <c r="M1128" i="3"/>
  <c r="N1128" i="3" s="1"/>
  <c r="M1133" i="3"/>
  <c r="N1133" i="3" s="1"/>
  <c r="M1137" i="3"/>
  <c r="N1137" i="3" s="1"/>
  <c r="M1140" i="3"/>
  <c r="N1140" i="3" s="1"/>
  <c r="M1144" i="3"/>
  <c r="N1144" i="3" s="1"/>
  <c r="M1147" i="3"/>
  <c r="N1147" i="3" s="1"/>
  <c r="M1151" i="3"/>
  <c r="N1151" i="3" s="1"/>
  <c r="M1158" i="3"/>
  <c r="N1158" i="3" s="1"/>
  <c r="M1162" i="3"/>
  <c r="N1162" i="3" s="1"/>
  <c r="M1165" i="3"/>
  <c r="N1165" i="3" s="1"/>
  <c r="M1099" i="3"/>
  <c r="N1099" i="3" s="1"/>
  <c r="M1110" i="3"/>
  <c r="N1110" i="3" s="1"/>
  <c r="M1131" i="3"/>
  <c r="N1131" i="3" s="1"/>
  <c r="M1145" i="3"/>
  <c r="N1145" i="3" s="1"/>
  <c r="M1159" i="3"/>
  <c r="N1159" i="3" s="1"/>
  <c r="M1091" i="3"/>
  <c r="N1091" i="3" s="1"/>
  <c r="M1102" i="3"/>
  <c r="N1102" i="3" s="1"/>
  <c r="M1123" i="3"/>
  <c r="N1123" i="3" s="1"/>
  <c r="M1134" i="3"/>
  <c r="N1134" i="3" s="1"/>
  <c r="M1148" i="3"/>
  <c r="N1148" i="3" s="1"/>
  <c r="M1094" i="3"/>
  <c r="N1094" i="3" s="1"/>
  <c r="M1115" i="3"/>
  <c r="N1115" i="3" s="1"/>
  <c r="M1126" i="3"/>
  <c r="N1126" i="3" s="1"/>
  <c r="M1138" i="3"/>
  <c r="N1138" i="3" s="1"/>
  <c r="M1152" i="3"/>
  <c r="N1152" i="3" s="1"/>
  <c r="M1141" i="3"/>
  <c r="N1141" i="3" s="1"/>
  <c r="M1107" i="3"/>
  <c r="N1107" i="3" s="1"/>
  <c r="M1155" i="3"/>
  <c r="N1155" i="3" s="1"/>
  <c r="M1118" i="3"/>
  <c r="N1118" i="3" s="1"/>
  <c r="M701" i="3"/>
  <c r="N701" i="3" s="1"/>
  <c r="M704" i="3"/>
  <c r="N704" i="3" s="1"/>
  <c r="M698" i="3"/>
  <c r="N698" i="3" s="1"/>
  <c r="M705" i="3"/>
  <c r="N705" i="3" s="1"/>
  <c r="M699" i="3"/>
  <c r="N699" i="3" s="1"/>
  <c r="M709" i="3"/>
  <c r="N709" i="3" s="1"/>
  <c r="M712" i="3"/>
  <c r="N712" i="3" s="1"/>
  <c r="M715" i="3"/>
  <c r="N715" i="3" s="1"/>
  <c r="M718" i="3"/>
  <c r="N718" i="3" s="1"/>
  <c r="M725" i="3"/>
  <c r="N725" i="3" s="1"/>
  <c r="M728" i="3"/>
  <c r="N728" i="3" s="1"/>
  <c r="M731" i="3"/>
  <c r="N731" i="3" s="1"/>
  <c r="M734" i="3"/>
  <c r="N734" i="3" s="1"/>
  <c r="M741" i="3"/>
  <c r="N741" i="3" s="1"/>
  <c r="M744" i="3"/>
  <c r="N744" i="3" s="1"/>
  <c r="M747" i="3"/>
  <c r="N747" i="3" s="1"/>
  <c r="M750" i="3"/>
  <c r="N750" i="3" s="1"/>
  <c r="M757" i="3"/>
  <c r="N757" i="3" s="1"/>
  <c r="M760" i="3"/>
  <c r="N760" i="3" s="1"/>
  <c r="M763" i="3"/>
  <c r="N763" i="3" s="1"/>
  <c r="M766" i="3"/>
  <c r="N766" i="3" s="1"/>
  <c r="M773" i="3"/>
  <c r="N773" i="3" s="1"/>
  <c r="M776" i="3"/>
  <c r="N776" i="3" s="1"/>
  <c r="M779" i="3"/>
  <c r="N779" i="3" s="1"/>
  <c r="M782" i="3"/>
  <c r="N782" i="3" s="1"/>
  <c r="M789" i="3"/>
  <c r="N789" i="3" s="1"/>
  <c r="M792" i="3"/>
  <c r="N792" i="3" s="1"/>
  <c r="M795" i="3"/>
  <c r="N795" i="3" s="1"/>
  <c r="M798" i="3"/>
  <c r="N798" i="3" s="1"/>
  <c r="M805" i="3"/>
  <c r="N805" i="3" s="1"/>
  <c r="M808" i="3"/>
  <c r="N808" i="3" s="1"/>
  <c r="M811" i="3"/>
  <c r="N811" i="3" s="1"/>
  <c r="M814" i="3"/>
  <c r="N814" i="3" s="1"/>
  <c r="M821" i="3"/>
  <c r="N821" i="3" s="1"/>
  <c r="M824" i="3"/>
  <c r="N824" i="3" s="1"/>
  <c r="M827" i="3"/>
  <c r="N827" i="3" s="1"/>
  <c r="M830" i="3"/>
  <c r="N830" i="3" s="1"/>
  <c r="M837" i="3"/>
  <c r="N837" i="3" s="1"/>
  <c r="M840" i="3"/>
  <c r="N840" i="3" s="1"/>
  <c r="M843" i="3"/>
  <c r="N843" i="3" s="1"/>
  <c r="M846" i="3"/>
  <c r="N846" i="3" s="1"/>
  <c r="M853" i="3"/>
  <c r="N853" i="3" s="1"/>
  <c r="M856" i="3"/>
  <c r="N856" i="3" s="1"/>
  <c r="M859" i="3"/>
  <c r="N859" i="3" s="1"/>
  <c r="M862" i="3"/>
  <c r="N862" i="3" s="1"/>
  <c r="M869" i="3"/>
  <c r="N869" i="3" s="1"/>
  <c r="M700" i="3"/>
  <c r="N700" i="3" s="1"/>
  <c r="M706" i="3"/>
  <c r="N706" i="3" s="1"/>
  <c r="M713" i="3"/>
  <c r="N713" i="3" s="1"/>
  <c r="M716" i="3"/>
  <c r="N716" i="3" s="1"/>
  <c r="M719" i="3"/>
  <c r="N719" i="3" s="1"/>
  <c r="M722" i="3"/>
  <c r="N722" i="3" s="1"/>
  <c r="M729" i="3"/>
  <c r="N729" i="3" s="1"/>
  <c r="M732" i="3"/>
  <c r="N732" i="3" s="1"/>
  <c r="M735" i="3"/>
  <c r="N735" i="3" s="1"/>
  <c r="M738" i="3"/>
  <c r="N738" i="3" s="1"/>
  <c r="M745" i="3"/>
  <c r="N745" i="3" s="1"/>
  <c r="M748" i="3"/>
  <c r="N748" i="3" s="1"/>
  <c r="M751" i="3"/>
  <c r="N751" i="3" s="1"/>
  <c r="M754" i="3"/>
  <c r="N754" i="3" s="1"/>
  <c r="M761" i="3"/>
  <c r="N761" i="3" s="1"/>
  <c r="M764" i="3"/>
  <c r="N764" i="3" s="1"/>
  <c r="M767" i="3"/>
  <c r="N767" i="3" s="1"/>
  <c r="M770" i="3"/>
  <c r="N770" i="3" s="1"/>
  <c r="M777" i="3"/>
  <c r="N777" i="3" s="1"/>
  <c r="M780" i="3"/>
  <c r="N780" i="3" s="1"/>
  <c r="M783" i="3"/>
  <c r="N783" i="3" s="1"/>
  <c r="M786" i="3"/>
  <c r="N786" i="3" s="1"/>
  <c r="M793" i="3"/>
  <c r="N793" i="3" s="1"/>
  <c r="M796" i="3"/>
  <c r="N796" i="3" s="1"/>
  <c r="M799" i="3"/>
  <c r="N799" i="3" s="1"/>
  <c r="M802" i="3"/>
  <c r="N802" i="3" s="1"/>
  <c r="M809" i="3"/>
  <c r="N809" i="3" s="1"/>
  <c r="M812" i="3"/>
  <c r="N812" i="3" s="1"/>
  <c r="M815" i="3"/>
  <c r="N815" i="3" s="1"/>
  <c r="M818" i="3"/>
  <c r="N818" i="3" s="1"/>
  <c r="M825" i="3"/>
  <c r="N825" i="3" s="1"/>
  <c r="M828" i="3"/>
  <c r="N828" i="3" s="1"/>
  <c r="M831" i="3"/>
  <c r="N831" i="3" s="1"/>
  <c r="M834" i="3"/>
  <c r="N834" i="3" s="1"/>
  <c r="M841" i="3"/>
  <c r="N841" i="3" s="1"/>
  <c r="M844" i="3"/>
  <c r="N844" i="3" s="1"/>
  <c r="M847" i="3"/>
  <c r="N847" i="3" s="1"/>
  <c r="M850" i="3"/>
  <c r="N850" i="3" s="1"/>
  <c r="M857" i="3"/>
  <c r="N857" i="3" s="1"/>
  <c r="M860" i="3"/>
  <c r="N860" i="3" s="1"/>
  <c r="M863" i="3"/>
  <c r="N863" i="3" s="1"/>
  <c r="M866" i="3"/>
  <c r="N866" i="3" s="1"/>
  <c r="M696" i="3"/>
  <c r="N696" i="3" s="1"/>
  <c r="M702" i="3"/>
  <c r="N702" i="3" s="1"/>
  <c r="M707" i="3"/>
  <c r="N707" i="3" s="1"/>
  <c r="M710" i="3"/>
  <c r="N710" i="3" s="1"/>
  <c r="M717" i="3"/>
  <c r="N717" i="3" s="1"/>
  <c r="M720" i="3"/>
  <c r="N720" i="3" s="1"/>
  <c r="M723" i="3"/>
  <c r="N723" i="3" s="1"/>
  <c r="M726" i="3"/>
  <c r="N726" i="3" s="1"/>
  <c r="M733" i="3"/>
  <c r="N733" i="3" s="1"/>
  <c r="M736" i="3"/>
  <c r="N736" i="3" s="1"/>
  <c r="M739" i="3"/>
  <c r="N739" i="3" s="1"/>
  <c r="M742" i="3"/>
  <c r="N742" i="3" s="1"/>
  <c r="M749" i="3"/>
  <c r="N749" i="3" s="1"/>
  <c r="M752" i="3"/>
  <c r="N752" i="3" s="1"/>
  <c r="M755" i="3"/>
  <c r="N755" i="3" s="1"/>
  <c r="M758" i="3"/>
  <c r="N758" i="3" s="1"/>
  <c r="M765" i="3"/>
  <c r="N765" i="3" s="1"/>
  <c r="M768" i="3"/>
  <c r="N768" i="3" s="1"/>
  <c r="M771" i="3"/>
  <c r="N771" i="3" s="1"/>
  <c r="M774" i="3"/>
  <c r="N774" i="3" s="1"/>
  <c r="M781" i="3"/>
  <c r="N781" i="3" s="1"/>
  <c r="M784" i="3"/>
  <c r="N784" i="3" s="1"/>
  <c r="M787" i="3"/>
  <c r="N787" i="3" s="1"/>
  <c r="M790" i="3"/>
  <c r="N790" i="3" s="1"/>
  <c r="M797" i="3"/>
  <c r="N797" i="3" s="1"/>
  <c r="M800" i="3"/>
  <c r="N800" i="3" s="1"/>
  <c r="M803" i="3"/>
  <c r="N803" i="3" s="1"/>
  <c r="M806" i="3"/>
  <c r="N806" i="3" s="1"/>
  <c r="M813" i="3"/>
  <c r="N813" i="3" s="1"/>
  <c r="M816" i="3"/>
  <c r="N816" i="3" s="1"/>
  <c r="M819" i="3"/>
  <c r="N819" i="3" s="1"/>
  <c r="M822" i="3"/>
  <c r="N822" i="3" s="1"/>
  <c r="M829" i="3"/>
  <c r="N829" i="3" s="1"/>
  <c r="M832" i="3"/>
  <c r="N832" i="3" s="1"/>
  <c r="M835" i="3"/>
  <c r="N835" i="3" s="1"/>
  <c r="M838" i="3"/>
  <c r="N838" i="3" s="1"/>
  <c r="M845" i="3"/>
  <c r="N845" i="3" s="1"/>
  <c r="M848" i="3"/>
  <c r="N848" i="3" s="1"/>
  <c r="M851" i="3"/>
  <c r="N851" i="3" s="1"/>
  <c r="M854" i="3"/>
  <c r="N854" i="3" s="1"/>
  <c r="M861" i="3"/>
  <c r="N861" i="3" s="1"/>
  <c r="M864" i="3"/>
  <c r="N864" i="3" s="1"/>
  <c r="M867" i="3"/>
  <c r="N867" i="3" s="1"/>
  <c r="M697" i="3"/>
  <c r="N697" i="3" s="1"/>
  <c r="M714" i="3"/>
  <c r="N714" i="3" s="1"/>
  <c r="M727" i="3"/>
  <c r="N727" i="3" s="1"/>
  <c r="M740" i="3"/>
  <c r="N740" i="3" s="1"/>
  <c r="M753" i="3"/>
  <c r="N753" i="3" s="1"/>
  <c r="M778" i="3"/>
  <c r="N778" i="3" s="1"/>
  <c r="M791" i="3"/>
  <c r="N791" i="3" s="1"/>
  <c r="M804" i="3"/>
  <c r="N804" i="3" s="1"/>
  <c r="M817" i="3"/>
  <c r="N817" i="3" s="1"/>
  <c r="M842" i="3"/>
  <c r="N842" i="3" s="1"/>
  <c r="M855" i="3"/>
  <c r="N855" i="3" s="1"/>
  <c r="M868" i="3"/>
  <c r="N868" i="3" s="1"/>
  <c r="M703" i="3"/>
  <c r="N703" i="3" s="1"/>
  <c r="M730" i="3"/>
  <c r="N730" i="3" s="1"/>
  <c r="M743" i="3"/>
  <c r="N743" i="3" s="1"/>
  <c r="M756" i="3"/>
  <c r="N756" i="3" s="1"/>
  <c r="M769" i="3"/>
  <c r="N769" i="3" s="1"/>
  <c r="M794" i="3"/>
  <c r="N794" i="3" s="1"/>
  <c r="M807" i="3"/>
  <c r="N807" i="3" s="1"/>
  <c r="M820" i="3"/>
  <c r="N820" i="3" s="1"/>
  <c r="M833" i="3"/>
  <c r="N833" i="3" s="1"/>
  <c r="M858" i="3"/>
  <c r="N858" i="3" s="1"/>
  <c r="M708" i="3"/>
  <c r="N708" i="3" s="1"/>
  <c r="M721" i="3"/>
  <c r="N721" i="3" s="1"/>
  <c r="M746" i="3"/>
  <c r="N746" i="3" s="1"/>
  <c r="M759" i="3"/>
  <c r="N759" i="3" s="1"/>
  <c r="M772" i="3"/>
  <c r="N772" i="3" s="1"/>
  <c r="M785" i="3"/>
  <c r="N785" i="3" s="1"/>
  <c r="M810" i="3"/>
  <c r="N810" i="3" s="1"/>
  <c r="M823" i="3"/>
  <c r="N823" i="3" s="1"/>
  <c r="M836" i="3"/>
  <c r="N836" i="3" s="1"/>
  <c r="M849" i="3"/>
  <c r="N849" i="3" s="1"/>
  <c r="M711" i="3"/>
  <c r="N711" i="3" s="1"/>
  <c r="M762" i="3"/>
  <c r="N762" i="3" s="1"/>
  <c r="M865" i="3"/>
  <c r="N865" i="3" s="1"/>
  <c r="M724" i="3"/>
  <c r="N724" i="3" s="1"/>
  <c r="M775" i="3"/>
  <c r="N775" i="3" s="1"/>
  <c r="M826" i="3"/>
  <c r="N826" i="3" s="1"/>
  <c r="M737" i="3"/>
  <c r="N737" i="3" s="1"/>
  <c r="M788" i="3"/>
  <c r="N788" i="3" s="1"/>
  <c r="M839" i="3"/>
  <c r="N839" i="3" s="1"/>
  <c r="M852" i="3"/>
  <c r="N852" i="3" s="1"/>
  <c r="M801" i="3"/>
  <c r="N801" i="3" s="1"/>
  <c r="M349" i="3"/>
  <c r="N349" i="3" s="1"/>
  <c r="M353" i="3"/>
  <c r="N353" i="3" s="1"/>
  <c r="M357" i="3"/>
  <c r="N357" i="3" s="1"/>
  <c r="M361" i="3"/>
  <c r="N361" i="3" s="1"/>
  <c r="M346" i="3"/>
  <c r="N346" i="3" s="1"/>
  <c r="M350" i="3"/>
  <c r="N350" i="3" s="1"/>
  <c r="M354" i="3"/>
  <c r="N354" i="3" s="1"/>
  <c r="M358" i="3"/>
  <c r="N358" i="3" s="1"/>
  <c r="M362" i="3"/>
  <c r="N362" i="3" s="1"/>
  <c r="M347" i="3"/>
  <c r="N347" i="3" s="1"/>
  <c r="M351" i="3"/>
  <c r="N351" i="3" s="1"/>
  <c r="M355" i="3"/>
  <c r="N355" i="3" s="1"/>
  <c r="M359" i="3"/>
  <c r="N359" i="3" s="1"/>
  <c r="M363" i="3"/>
  <c r="N363" i="3" s="1"/>
  <c r="M360" i="3"/>
  <c r="N360" i="3" s="1"/>
  <c r="M348" i="3"/>
  <c r="N348" i="3" s="1"/>
  <c r="M364" i="3"/>
  <c r="N364" i="3" s="1"/>
  <c r="M352" i="3"/>
  <c r="N352" i="3" s="1"/>
  <c r="M356" i="3"/>
  <c r="N356" i="3" s="1"/>
  <c r="M250" i="3"/>
  <c r="N250" i="3" s="1"/>
  <c r="M254" i="3"/>
  <c r="N254" i="3" s="1"/>
  <c r="M258" i="3"/>
  <c r="N258" i="3" s="1"/>
  <c r="M262" i="3"/>
  <c r="N262" i="3" s="1"/>
  <c r="M266" i="3"/>
  <c r="N266" i="3" s="1"/>
  <c r="M270" i="3"/>
  <c r="N270" i="3" s="1"/>
  <c r="M274" i="3"/>
  <c r="N274" i="3" s="1"/>
  <c r="M278" i="3"/>
  <c r="N278" i="3" s="1"/>
  <c r="M282" i="3"/>
  <c r="N282" i="3" s="1"/>
  <c r="M286" i="3"/>
  <c r="N286" i="3" s="1"/>
  <c r="M290" i="3"/>
  <c r="N290" i="3" s="1"/>
  <c r="M247" i="3"/>
  <c r="N247" i="3" s="1"/>
  <c r="M251" i="3"/>
  <c r="N251" i="3" s="1"/>
  <c r="M255" i="3"/>
  <c r="N255" i="3" s="1"/>
  <c r="M259" i="3"/>
  <c r="N259" i="3" s="1"/>
  <c r="M263" i="3"/>
  <c r="N263" i="3" s="1"/>
  <c r="M267" i="3"/>
  <c r="N267" i="3" s="1"/>
  <c r="M271" i="3"/>
  <c r="N271" i="3" s="1"/>
  <c r="M275" i="3"/>
  <c r="N275" i="3" s="1"/>
  <c r="M279" i="3"/>
  <c r="N279" i="3" s="1"/>
  <c r="M249" i="3"/>
  <c r="N249" i="3" s="1"/>
  <c r="M257" i="3"/>
  <c r="N257" i="3" s="1"/>
  <c r="M265" i="3"/>
  <c r="N265" i="3" s="1"/>
  <c r="M273" i="3"/>
  <c r="N273" i="3" s="1"/>
  <c r="M281" i="3"/>
  <c r="N281" i="3" s="1"/>
  <c r="M287" i="3"/>
  <c r="N287" i="3" s="1"/>
  <c r="M292" i="3"/>
  <c r="N292" i="3" s="1"/>
  <c r="M296" i="3"/>
  <c r="N296" i="3" s="1"/>
  <c r="M299" i="3"/>
  <c r="N299" i="3" s="1"/>
  <c r="M303" i="3"/>
  <c r="N303" i="3" s="1"/>
  <c r="M306" i="3"/>
  <c r="N306" i="3" s="1"/>
  <c r="M310" i="3"/>
  <c r="N310" i="3" s="1"/>
  <c r="M317" i="3"/>
  <c r="N317" i="3" s="1"/>
  <c r="M252" i="3"/>
  <c r="N252" i="3" s="1"/>
  <c r="M260" i="3"/>
  <c r="N260" i="3" s="1"/>
  <c r="M268" i="3"/>
  <c r="N268" i="3" s="1"/>
  <c r="M276" i="3"/>
  <c r="N276" i="3" s="1"/>
  <c r="M283" i="3"/>
  <c r="N283" i="3" s="1"/>
  <c r="M288" i="3"/>
  <c r="N288" i="3" s="1"/>
  <c r="M293" i="3"/>
  <c r="N293" i="3" s="1"/>
  <c r="M297" i="3"/>
  <c r="N297" i="3" s="1"/>
  <c r="M300" i="3"/>
  <c r="N300" i="3" s="1"/>
  <c r="M304" i="3"/>
  <c r="N304" i="3" s="1"/>
  <c r="M307" i="3"/>
  <c r="N307" i="3" s="1"/>
  <c r="M311" i="3"/>
  <c r="N311" i="3" s="1"/>
  <c r="M314" i="3"/>
  <c r="N314" i="3" s="1"/>
  <c r="M253" i="3"/>
  <c r="N253" i="3" s="1"/>
  <c r="M261" i="3"/>
  <c r="N261" i="3" s="1"/>
  <c r="M269" i="3"/>
  <c r="N269" i="3" s="1"/>
  <c r="M277" i="3"/>
  <c r="N277" i="3" s="1"/>
  <c r="M284" i="3"/>
  <c r="N284" i="3" s="1"/>
  <c r="M289" i="3"/>
  <c r="N289" i="3" s="1"/>
  <c r="M294" i="3"/>
  <c r="N294" i="3" s="1"/>
  <c r="M301" i="3"/>
  <c r="N301" i="3" s="1"/>
  <c r="M305" i="3"/>
  <c r="N305" i="3" s="1"/>
  <c r="M308" i="3"/>
  <c r="N308" i="3" s="1"/>
  <c r="M312" i="3"/>
  <c r="N312" i="3" s="1"/>
  <c r="M315" i="3"/>
  <c r="N315" i="3" s="1"/>
  <c r="M248" i="3"/>
  <c r="N248" i="3" s="1"/>
  <c r="M280" i="3"/>
  <c r="N280" i="3" s="1"/>
  <c r="M298" i="3"/>
  <c r="N298" i="3" s="1"/>
  <c r="M313" i="3"/>
  <c r="N313" i="3" s="1"/>
  <c r="M256" i="3"/>
  <c r="N256" i="3" s="1"/>
  <c r="M285" i="3"/>
  <c r="N285" i="3" s="1"/>
  <c r="M302" i="3"/>
  <c r="N302" i="3" s="1"/>
  <c r="M316" i="3"/>
  <c r="N316" i="3" s="1"/>
  <c r="M264" i="3"/>
  <c r="N264" i="3" s="1"/>
  <c r="M291" i="3"/>
  <c r="N291" i="3" s="1"/>
  <c r="M272" i="3"/>
  <c r="N272" i="3" s="1"/>
  <c r="M295" i="3"/>
  <c r="N295" i="3" s="1"/>
  <c r="M309" i="3"/>
  <c r="N309" i="3" s="1"/>
  <c r="M53" i="3"/>
  <c r="N53" i="3" s="1"/>
  <c r="M56" i="3"/>
  <c r="N56" i="3" s="1"/>
  <c r="M59" i="3"/>
  <c r="N59" i="3" s="1"/>
  <c r="M66" i="3"/>
  <c r="N66" i="3" s="1"/>
  <c r="M69" i="3"/>
  <c r="N69" i="3" s="1"/>
  <c r="M72" i="3"/>
  <c r="N72" i="3" s="1"/>
  <c r="M75" i="3"/>
  <c r="N75" i="3" s="1"/>
  <c r="M82" i="3"/>
  <c r="N82" i="3" s="1"/>
  <c r="M85" i="3"/>
  <c r="N85" i="3" s="1"/>
  <c r="M88" i="3"/>
  <c r="N88" i="3" s="1"/>
  <c r="M91" i="3"/>
  <c r="N91" i="3" s="1"/>
  <c r="M98" i="3"/>
  <c r="N98" i="3" s="1"/>
  <c r="M101" i="3"/>
  <c r="N101" i="3" s="1"/>
  <c r="M51" i="3"/>
  <c r="N51" i="3" s="1"/>
  <c r="M54" i="3"/>
  <c r="N54" i="3" s="1"/>
  <c r="M57" i="3"/>
  <c r="N57" i="3" s="1"/>
  <c r="M60" i="3"/>
  <c r="N60" i="3" s="1"/>
  <c r="M63" i="3"/>
  <c r="N63" i="3" s="1"/>
  <c r="M70" i="3"/>
  <c r="N70" i="3" s="1"/>
  <c r="M73" i="3"/>
  <c r="N73" i="3" s="1"/>
  <c r="M76" i="3"/>
  <c r="N76" i="3" s="1"/>
  <c r="M79" i="3"/>
  <c r="N79" i="3" s="1"/>
  <c r="M86" i="3"/>
  <c r="N86" i="3" s="1"/>
  <c r="M89" i="3"/>
  <c r="N89" i="3" s="1"/>
  <c r="M92" i="3"/>
  <c r="N92" i="3" s="1"/>
  <c r="M95" i="3"/>
  <c r="N95" i="3" s="1"/>
  <c r="M50" i="3"/>
  <c r="N50" i="3" s="1"/>
  <c r="M55" i="3"/>
  <c r="N55" i="3" s="1"/>
  <c r="M62" i="3"/>
  <c r="N62" i="3" s="1"/>
  <c r="M68" i="3"/>
  <c r="N68" i="3" s="1"/>
  <c r="M81" i="3"/>
  <c r="N81" i="3" s="1"/>
  <c r="M87" i="3"/>
  <c r="N87" i="3" s="1"/>
  <c r="M94" i="3"/>
  <c r="N94" i="3" s="1"/>
  <c r="M100" i="3"/>
  <c r="N100" i="3" s="1"/>
  <c r="M52" i="3"/>
  <c r="N52" i="3" s="1"/>
  <c r="M58" i="3"/>
  <c r="N58" i="3" s="1"/>
  <c r="M64" i="3"/>
  <c r="N64" i="3" s="1"/>
  <c r="M77" i="3"/>
  <c r="N77" i="3" s="1"/>
  <c r="M83" i="3"/>
  <c r="N83" i="3" s="1"/>
  <c r="M90" i="3"/>
  <c r="N90" i="3" s="1"/>
  <c r="M96" i="3"/>
  <c r="N96" i="3" s="1"/>
  <c r="M65" i="3"/>
  <c r="N65" i="3" s="1"/>
  <c r="M71" i="3"/>
  <c r="N71" i="3" s="1"/>
  <c r="M78" i="3"/>
  <c r="N78" i="3" s="1"/>
  <c r="M84" i="3"/>
  <c r="N84" i="3" s="1"/>
  <c r="M97" i="3"/>
  <c r="N97" i="3" s="1"/>
  <c r="M80" i="3"/>
  <c r="N80" i="3" s="1"/>
  <c r="M61" i="3"/>
  <c r="N61" i="3" s="1"/>
  <c r="M67" i="3"/>
  <c r="N67" i="3" s="1"/>
  <c r="M93" i="3"/>
  <c r="N93" i="3" s="1"/>
  <c r="M49" i="3"/>
  <c r="N49" i="3" s="1"/>
  <c r="M74" i="3"/>
  <c r="N74" i="3" s="1"/>
  <c r="M99" i="3"/>
  <c r="N99" i="3" s="1"/>
  <c r="M7340" i="3"/>
  <c r="N7340" i="3" s="1"/>
  <c r="M7337" i="3"/>
  <c r="N7337" i="3" s="1"/>
  <c r="M7332" i="3"/>
  <c r="N7332" i="3" s="1"/>
  <c r="M7329" i="3"/>
  <c r="N7329" i="3" s="1"/>
  <c r="M7324" i="3"/>
  <c r="N7324" i="3" s="1"/>
  <c r="M7321" i="3"/>
  <c r="N7321" i="3" s="1"/>
  <c r="M7316" i="3"/>
  <c r="N7316" i="3" s="1"/>
  <c r="M7313" i="3"/>
  <c r="N7313" i="3" s="1"/>
  <c r="M7308" i="3"/>
  <c r="N7308" i="3" s="1"/>
  <c r="M7305" i="3"/>
  <c r="N7305" i="3" s="1"/>
  <c r="M7300" i="3"/>
  <c r="N7300" i="3" s="1"/>
  <c r="M7297" i="3"/>
  <c r="N7297" i="3" s="1"/>
  <c r="M7292" i="3"/>
  <c r="N7292" i="3" s="1"/>
  <c r="M7289" i="3"/>
  <c r="N7289" i="3" s="1"/>
  <c r="M7284" i="3"/>
  <c r="N7284" i="3" s="1"/>
  <c r="M7281" i="3"/>
  <c r="N7281" i="3" s="1"/>
  <c r="M7276" i="3"/>
  <c r="N7276" i="3" s="1"/>
  <c r="M7273" i="3"/>
  <c r="N7273" i="3" s="1"/>
  <c r="M7268" i="3"/>
  <c r="N7268" i="3" s="1"/>
  <c r="M7265" i="3"/>
  <c r="N7265" i="3" s="1"/>
  <c r="M7260" i="3"/>
  <c r="N7260" i="3" s="1"/>
  <c r="M7257" i="3"/>
  <c r="N7257" i="3" s="1"/>
  <c r="M7252" i="3"/>
  <c r="N7252" i="3" s="1"/>
  <c r="M7249" i="3"/>
  <c r="N7249" i="3" s="1"/>
  <c r="M7244" i="3"/>
  <c r="N7244" i="3" s="1"/>
  <c r="M7241" i="3"/>
  <c r="N7241" i="3" s="1"/>
  <c r="M7236" i="3"/>
  <c r="N7236" i="3" s="1"/>
  <c r="M7233" i="3"/>
  <c r="N7233" i="3" s="1"/>
  <c r="M7228" i="3"/>
  <c r="N7228" i="3" s="1"/>
  <c r="M7225" i="3"/>
  <c r="N7225" i="3" s="1"/>
  <c r="M7220" i="3"/>
  <c r="N7220" i="3" s="1"/>
  <c r="M7217" i="3"/>
  <c r="N7217" i="3" s="1"/>
  <c r="M7212" i="3"/>
  <c r="N7212" i="3" s="1"/>
  <c r="M7209" i="3"/>
  <c r="N7209" i="3" s="1"/>
  <c r="M7204" i="3"/>
  <c r="N7204" i="3" s="1"/>
  <c r="M7201" i="3"/>
  <c r="N7201" i="3" s="1"/>
  <c r="M7196" i="3"/>
  <c r="N7196" i="3" s="1"/>
  <c r="M7193" i="3"/>
  <c r="N7193" i="3" s="1"/>
  <c r="M7188" i="3"/>
  <c r="N7188" i="3" s="1"/>
  <c r="M7185" i="3"/>
  <c r="N7185" i="3" s="1"/>
  <c r="M7180" i="3"/>
  <c r="N7180" i="3" s="1"/>
  <c r="M7177" i="3"/>
  <c r="N7177" i="3" s="1"/>
  <c r="M7172" i="3"/>
  <c r="N7172" i="3" s="1"/>
  <c r="M7169" i="3"/>
  <c r="N7169" i="3" s="1"/>
  <c r="M7164" i="3"/>
  <c r="N7164" i="3" s="1"/>
  <c r="M7161" i="3"/>
  <c r="N7161" i="3" s="1"/>
  <c r="M7156" i="3"/>
  <c r="N7156" i="3" s="1"/>
  <c r="M7153" i="3"/>
  <c r="N7153" i="3" s="1"/>
  <c r="M7148" i="3"/>
  <c r="N7148" i="3" s="1"/>
  <c r="M7145" i="3"/>
  <c r="N7145" i="3" s="1"/>
  <c r="M7140" i="3"/>
  <c r="N7140" i="3" s="1"/>
  <c r="M7137" i="3"/>
  <c r="N7137" i="3" s="1"/>
  <c r="M7132" i="3"/>
  <c r="N7132" i="3" s="1"/>
  <c r="M7129" i="3"/>
  <c r="N7129" i="3" s="1"/>
  <c r="M7124" i="3"/>
  <c r="N7124" i="3" s="1"/>
  <c r="M7121" i="3"/>
  <c r="N7121" i="3" s="1"/>
  <c r="M7116" i="3"/>
  <c r="N7116" i="3" s="1"/>
  <c r="M7113" i="3"/>
  <c r="N7113" i="3" s="1"/>
  <c r="M7108" i="3"/>
  <c r="N7108" i="3" s="1"/>
  <c r="M7105" i="3"/>
  <c r="N7105" i="3" s="1"/>
  <c r="M7100" i="3"/>
  <c r="N7100" i="3" s="1"/>
  <c r="M7097" i="3"/>
  <c r="N7097" i="3" s="1"/>
  <c r="M7092" i="3"/>
  <c r="N7092" i="3" s="1"/>
  <c r="M7089" i="3"/>
  <c r="N7089" i="3" s="1"/>
  <c r="M7084" i="3"/>
  <c r="N7084" i="3" s="1"/>
  <c r="M7081" i="3"/>
  <c r="N7081" i="3" s="1"/>
  <c r="M7076" i="3"/>
  <c r="N7076" i="3" s="1"/>
  <c r="M7073" i="3"/>
  <c r="N7073" i="3" s="1"/>
  <c r="M7068" i="3"/>
  <c r="N7068" i="3" s="1"/>
  <c r="M7065" i="3"/>
  <c r="N7065" i="3" s="1"/>
  <c r="M7060" i="3"/>
  <c r="N7060" i="3" s="1"/>
  <c r="M7057" i="3"/>
  <c r="N7057" i="3" s="1"/>
  <c r="M7052" i="3"/>
  <c r="N7052" i="3" s="1"/>
  <c r="M7049" i="3"/>
  <c r="N7049" i="3" s="1"/>
  <c r="M7044" i="3"/>
  <c r="N7044" i="3" s="1"/>
  <c r="M7041" i="3"/>
  <c r="N7041" i="3" s="1"/>
  <c r="M7036" i="3"/>
  <c r="N7036" i="3" s="1"/>
  <c r="M7033" i="3"/>
  <c r="N7033" i="3" s="1"/>
  <c r="M7028" i="3"/>
  <c r="N7028" i="3" s="1"/>
  <c r="M7025" i="3"/>
  <c r="N7025" i="3" s="1"/>
  <c r="M7020" i="3"/>
  <c r="N7020" i="3" s="1"/>
  <c r="M7017" i="3"/>
  <c r="N7017" i="3" s="1"/>
  <c r="M7012" i="3"/>
  <c r="N7012" i="3" s="1"/>
  <c r="M7009" i="3"/>
  <c r="N7009" i="3" s="1"/>
  <c r="M7004" i="3"/>
  <c r="N7004" i="3" s="1"/>
  <c r="M7001" i="3"/>
  <c r="N7001" i="3" s="1"/>
  <c r="M6996" i="3"/>
  <c r="N6996" i="3" s="1"/>
  <c r="M6993" i="3"/>
  <c r="N6993" i="3" s="1"/>
  <c r="M6988" i="3"/>
  <c r="N6988" i="3" s="1"/>
  <c r="M6985" i="3"/>
  <c r="N6985" i="3" s="1"/>
  <c r="M6980" i="3"/>
  <c r="N6980" i="3" s="1"/>
  <c r="M6977" i="3"/>
  <c r="N6977" i="3" s="1"/>
  <c r="M6972" i="3"/>
  <c r="N6972" i="3" s="1"/>
  <c r="M6969" i="3"/>
  <c r="N6969" i="3" s="1"/>
  <c r="M6964" i="3"/>
  <c r="N6964" i="3" s="1"/>
  <c r="M6961" i="3"/>
  <c r="N6961" i="3" s="1"/>
  <c r="M6956" i="3"/>
  <c r="N6956" i="3" s="1"/>
  <c r="M6953" i="3"/>
  <c r="N6953" i="3" s="1"/>
  <c r="M6948" i="3"/>
  <c r="N6948" i="3" s="1"/>
  <c r="M6945" i="3"/>
  <c r="N6945" i="3" s="1"/>
  <c r="M6940" i="3"/>
  <c r="N6940" i="3" s="1"/>
  <c r="M6937" i="3"/>
  <c r="N6937" i="3" s="1"/>
  <c r="M6932" i="3"/>
  <c r="N6932" i="3" s="1"/>
  <c r="M6929" i="3"/>
  <c r="N6929" i="3" s="1"/>
  <c r="M6924" i="3"/>
  <c r="N6924" i="3" s="1"/>
  <c r="M6921" i="3"/>
  <c r="N6921" i="3" s="1"/>
  <c r="M6916" i="3"/>
  <c r="N6916" i="3" s="1"/>
  <c r="M6913" i="3"/>
  <c r="N6913" i="3" s="1"/>
  <c r="M6908" i="3"/>
  <c r="N6908" i="3" s="1"/>
  <c r="M6905" i="3"/>
  <c r="N6905" i="3" s="1"/>
  <c r="M6900" i="3"/>
  <c r="N6900" i="3" s="1"/>
  <c r="M6897" i="3"/>
  <c r="N6897" i="3" s="1"/>
  <c r="M6892" i="3"/>
  <c r="N6892" i="3" s="1"/>
  <c r="M6889" i="3"/>
  <c r="N6889" i="3" s="1"/>
  <c r="M6884" i="3"/>
  <c r="N6884" i="3" s="1"/>
  <c r="M6881" i="3"/>
  <c r="N6881" i="3" s="1"/>
  <c r="M6876" i="3"/>
  <c r="N6876" i="3" s="1"/>
  <c r="M6873" i="3"/>
  <c r="N6873" i="3" s="1"/>
  <c r="M6868" i="3"/>
  <c r="N6868" i="3" s="1"/>
  <c r="M6865" i="3"/>
  <c r="N6865" i="3" s="1"/>
  <c r="M6860" i="3"/>
  <c r="N6860" i="3" s="1"/>
  <c r="M6857" i="3"/>
  <c r="N6857" i="3" s="1"/>
  <c r="M6852" i="3"/>
  <c r="N6852" i="3" s="1"/>
  <c r="M6849" i="3"/>
  <c r="N6849" i="3" s="1"/>
  <c r="M6844" i="3"/>
  <c r="N6844" i="3" s="1"/>
  <c r="M6841" i="3"/>
  <c r="N6841" i="3" s="1"/>
  <c r="M6836" i="3"/>
  <c r="N6836" i="3" s="1"/>
  <c r="M6833" i="3"/>
  <c r="N6833" i="3" s="1"/>
  <c r="M6828" i="3"/>
  <c r="N6828" i="3" s="1"/>
  <c r="M6825" i="3"/>
  <c r="N6825" i="3" s="1"/>
  <c r="M6820" i="3"/>
  <c r="N6820" i="3" s="1"/>
  <c r="M6817" i="3"/>
  <c r="N6817" i="3" s="1"/>
  <c r="M6812" i="3"/>
  <c r="N6812" i="3" s="1"/>
  <c r="M6809" i="3"/>
  <c r="N6809" i="3" s="1"/>
  <c r="M6804" i="3"/>
  <c r="N6804" i="3" s="1"/>
  <c r="M6801" i="3"/>
  <c r="N6801" i="3" s="1"/>
  <c r="M6796" i="3"/>
  <c r="N6796" i="3" s="1"/>
  <c r="M6793" i="3"/>
  <c r="N6793" i="3" s="1"/>
  <c r="M6788" i="3"/>
  <c r="N6788" i="3" s="1"/>
  <c r="M6785" i="3"/>
  <c r="N6785" i="3" s="1"/>
  <c r="M6780" i="3"/>
  <c r="N6780" i="3" s="1"/>
  <c r="M6777" i="3"/>
  <c r="N6777" i="3" s="1"/>
  <c r="M6772" i="3"/>
  <c r="N6772" i="3" s="1"/>
  <c r="M6769" i="3"/>
  <c r="N6769" i="3" s="1"/>
  <c r="M6764" i="3"/>
  <c r="N6764" i="3" s="1"/>
  <c r="M6761" i="3"/>
  <c r="N6761" i="3" s="1"/>
  <c r="M6756" i="3"/>
  <c r="N6756" i="3" s="1"/>
  <c r="M6753" i="3"/>
  <c r="N6753" i="3" s="1"/>
  <c r="M6748" i="3"/>
  <c r="N6748" i="3" s="1"/>
  <c r="M6745" i="3"/>
  <c r="N6745" i="3" s="1"/>
  <c r="M6740" i="3"/>
  <c r="N6740" i="3" s="1"/>
  <c r="M6737" i="3"/>
  <c r="N6737" i="3" s="1"/>
  <c r="M6732" i="3"/>
  <c r="N6732" i="3" s="1"/>
  <c r="M6729" i="3"/>
  <c r="N6729" i="3" s="1"/>
  <c r="M6724" i="3"/>
  <c r="N6724" i="3" s="1"/>
  <c r="M6721" i="3"/>
  <c r="N6721" i="3" s="1"/>
  <c r="M6716" i="3"/>
  <c r="N6716" i="3" s="1"/>
  <c r="M6713" i="3"/>
  <c r="N6713" i="3" s="1"/>
  <c r="M6708" i="3"/>
  <c r="N6708" i="3" s="1"/>
  <c r="M6705" i="3"/>
  <c r="N6705" i="3" s="1"/>
  <c r="M6700" i="3"/>
  <c r="N6700" i="3" s="1"/>
  <c r="M6697" i="3"/>
  <c r="N6697" i="3" s="1"/>
  <c r="M6692" i="3"/>
  <c r="N6692" i="3" s="1"/>
  <c r="M6689" i="3"/>
  <c r="N6689" i="3" s="1"/>
  <c r="M6684" i="3"/>
  <c r="N6684" i="3" s="1"/>
  <c r="M6681" i="3"/>
  <c r="N6681" i="3" s="1"/>
  <c r="M6676" i="3"/>
  <c r="N6676" i="3" s="1"/>
  <c r="M6673" i="3"/>
  <c r="N6673" i="3" s="1"/>
  <c r="M6668" i="3"/>
  <c r="N6668" i="3" s="1"/>
  <c r="M6665" i="3"/>
  <c r="N6665" i="3" s="1"/>
  <c r="M6660" i="3"/>
  <c r="N6660" i="3" s="1"/>
  <c r="M6657" i="3"/>
  <c r="N6657" i="3" s="1"/>
  <c r="M6652" i="3"/>
  <c r="N6652" i="3" s="1"/>
  <c r="M6649" i="3"/>
  <c r="N6649" i="3" s="1"/>
  <c r="M6644" i="3"/>
  <c r="N6644" i="3" s="1"/>
  <c r="M6641" i="3"/>
  <c r="N6641" i="3" s="1"/>
  <c r="M6636" i="3"/>
  <c r="N6636" i="3" s="1"/>
  <c r="M6633" i="3"/>
  <c r="N6633" i="3" s="1"/>
  <c r="M6628" i="3"/>
  <c r="N6628" i="3" s="1"/>
  <c r="M6625" i="3"/>
  <c r="N6625" i="3" s="1"/>
  <c r="M6620" i="3"/>
  <c r="N6620" i="3" s="1"/>
  <c r="M6617" i="3"/>
  <c r="N6617" i="3" s="1"/>
  <c r="M6612" i="3"/>
  <c r="N6612" i="3" s="1"/>
  <c r="M6609" i="3"/>
  <c r="N6609" i="3" s="1"/>
  <c r="M6604" i="3"/>
  <c r="N6604" i="3" s="1"/>
  <c r="M6601" i="3"/>
  <c r="N6601" i="3" s="1"/>
  <c r="M6596" i="3"/>
  <c r="N6596" i="3" s="1"/>
  <c r="M6593" i="3"/>
  <c r="N6593" i="3" s="1"/>
  <c r="M6588" i="3"/>
  <c r="N6588" i="3" s="1"/>
  <c r="M6585" i="3"/>
  <c r="N6585" i="3" s="1"/>
  <c r="M6580" i="3"/>
  <c r="N6580" i="3" s="1"/>
  <c r="M6577" i="3"/>
  <c r="N6577" i="3" s="1"/>
  <c r="M6572" i="3"/>
  <c r="N6572" i="3" s="1"/>
  <c r="M6569" i="3"/>
  <c r="N6569" i="3" s="1"/>
  <c r="M6564" i="3"/>
  <c r="N6564" i="3" s="1"/>
  <c r="M6561" i="3"/>
  <c r="N6561" i="3" s="1"/>
  <c r="M6556" i="3"/>
  <c r="N6556" i="3" s="1"/>
  <c r="M6553" i="3"/>
  <c r="N6553" i="3" s="1"/>
  <c r="M6548" i="3"/>
  <c r="N6548" i="3" s="1"/>
  <c r="M6545" i="3"/>
  <c r="N6545" i="3" s="1"/>
  <c r="M6540" i="3"/>
  <c r="N6540" i="3" s="1"/>
  <c r="M6537" i="3"/>
  <c r="N6537" i="3" s="1"/>
  <c r="M6532" i="3"/>
  <c r="N6532" i="3" s="1"/>
  <c r="M6529" i="3"/>
  <c r="N6529" i="3" s="1"/>
  <c r="M6524" i="3"/>
  <c r="N6524" i="3" s="1"/>
  <c r="M6521" i="3"/>
  <c r="N6521" i="3" s="1"/>
  <c r="M6516" i="3"/>
  <c r="N6516" i="3" s="1"/>
  <c r="M6513" i="3"/>
  <c r="N6513" i="3" s="1"/>
  <c r="M6508" i="3"/>
  <c r="N6508" i="3" s="1"/>
  <c r="M6505" i="3"/>
  <c r="N6505" i="3" s="1"/>
  <c r="M6500" i="3"/>
  <c r="N6500" i="3" s="1"/>
  <c r="M6497" i="3"/>
  <c r="N6497" i="3" s="1"/>
  <c r="M6492" i="3"/>
  <c r="N6492" i="3" s="1"/>
  <c r="M6489" i="3"/>
  <c r="N6489" i="3" s="1"/>
  <c r="M6484" i="3"/>
  <c r="N6484" i="3" s="1"/>
  <c r="M6481" i="3"/>
  <c r="N6481" i="3" s="1"/>
  <c r="M6476" i="3"/>
  <c r="N6476" i="3" s="1"/>
  <c r="M6473" i="3"/>
  <c r="N6473" i="3" s="1"/>
  <c r="M6463" i="3"/>
  <c r="N6463" i="3" s="1"/>
  <c r="M6442" i="3"/>
  <c r="N6442" i="3" s="1"/>
  <c r="M6431" i="3"/>
  <c r="N6431" i="3" s="1"/>
  <c r="M6373" i="3"/>
  <c r="N6373" i="3" s="1"/>
  <c r="M6376" i="3"/>
  <c r="N6376" i="3" s="1"/>
  <c r="M6371" i="3"/>
  <c r="N6371" i="3" s="1"/>
  <c r="M6374" i="3"/>
  <c r="N6374" i="3" s="1"/>
  <c r="M6379" i="3"/>
  <c r="N6379" i="3" s="1"/>
  <c r="M6372" i="3"/>
  <c r="N6372" i="3" s="1"/>
  <c r="M6377" i="3"/>
  <c r="N6377" i="3" s="1"/>
  <c r="M6370" i="3"/>
  <c r="N6370" i="3" s="1"/>
  <c r="M6375" i="3"/>
  <c r="N6375" i="3" s="1"/>
  <c r="M6378" i="3"/>
  <c r="N6378" i="3" s="1"/>
  <c r="M6093" i="3"/>
  <c r="N6093" i="3" s="1"/>
  <c r="M6096" i="3"/>
  <c r="N6096" i="3" s="1"/>
  <c r="M6101" i="3"/>
  <c r="N6101" i="3" s="1"/>
  <c r="M6104" i="3"/>
  <c r="N6104" i="3" s="1"/>
  <c r="M6109" i="3"/>
  <c r="N6109" i="3" s="1"/>
  <c r="M6112" i="3"/>
  <c r="N6112" i="3" s="1"/>
  <c r="M6117" i="3"/>
  <c r="N6117" i="3" s="1"/>
  <c r="M6120" i="3"/>
  <c r="N6120" i="3" s="1"/>
  <c r="M6125" i="3"/>
  <c r="N6125" i="3" s="1"/>
  <c r="M6128" i="3"/>
  <c r="N6128" i="3" s="1"/>
  <c r="M6133" i="3"/>
  <c r="N6133" i="3" s="1"/>
  <c r="M6136" i="3"/>
  <c r="N6136" i="3" s="1"/>
  <c r="M6141" i="3"/>
  <c r="N6141" i="3" s="1"/>
  <c r="M6091" i="3"/>
  <c r="N6091" i="3" s="1"/>
  <c r="M6094" i="3"/>
  <c r="N6094" i="3" s="1"/>
  <c r="M6099" i="3"/>
  <c r="N6099" i="3" s="1"/>
  <c r="M6102" i="3"/>
  <c r="N6102" i="3" s="1"/>
  <c r="M6107" i="3"/>
  <c r="N6107" i="3" s="1"/>
  <c r="M6110" i="3"/>
  <c r="N6110" i="3" s="1"/>
  <c r="M6115" i="3"/>
  <c r="N6115" i="3" s="1"/>
  <c r="M6118" i="3"/>
  <c r="N6118" i="3" s="1"/>
  <c r="M6123" i="3"/>
  <c r="N6123" i="3" s="1"/>
  <c r="M6126" i="3"/>
  <c r="N6126" i="3" s="1"/>
  <c r="M6131" i="3"/>
  <c r="N6131" i="3" s="1"/>
  <c r="M6134" i="3"/>
  <c r="N6134" i="3" s="1"/>
  <c r="M6139" i="3"/>
  <c r="N6139" i="3" s="1"/>
  <c r="M6092" i="3"/>
  <c r="N6092" i="3" s="1"/>
  <c r="M6097" i="3"/>
  <c r="N6097" i="3" s="1"/>
  <c r="M6100" i="3"/>
  <c r="N6100" i="3" s="1"/>
  <c r="M6105" i="3"/>
  <c r="N6105" i="3" s="1"/>
  <c r="M6108" i="3"/>
  <c r="N6108" i="3" s="1"/>
  <c r="M6113" i="3"/>
  <c r="N6113" i="3" s="1"/>
  <c r="M6116" i="3"/>
  <c r="N6116" i="3" s="1"/>
  <c r="M6121" i="3"/>
  <c r="N6121" i="3" s="1"/>
  <c r="M6124" i="3"/>
  <c r="N6124" i="3" s="1"/>
  <c r="M6129" i="3"/>
  <c r="N6129" i="3" s="1"/>
  <c r="M6132" i="3"/>
  <c r="N6132" i="3" s="1"/>
  <c r="M6137" i="3"/>
  <c r="N6137" i="3" s="1"/>
  <c r="M6140" i="3"/>
  <c r="N6140" i="3" s="1"/>
  <c r="M6095" i="3"/>
  <c r="N6095" i="3" s="1"/>
  <c r="M6098" i="3"/>
  <c r="N6098" i="3" s="1"/>
  <c r="M6103" i="3"/>
  <c r="N6103" i="3" s="1"/>
  <c r="M6106" i="3"/>
  <c r="N6106" i="3" s="1"/>
  <c r="M6111" i="3"/>
  <c r="N6111" i="3" s="1"/>
  <c r="M6114" i="3"/>
  <c r="N6114" i="3" s="1"/>
  <c r="M6119" i="3"/>
  <c r="N6119" i="3" s="1"/>
  <c r="M6122" i="3"/>
  <c r="N6122" i="3" s="1"/>
  <c r="M6127" i="3"/>
  <c r="N6127" i="3" s="1"/>
  <c r="M6130" i="3"/>
  <c r="N6130" i="3" s="1"/>
  <c r="M6135" i="3"/>
  <c r="N6135" i="3" s="1"/>
  <c r="M6138" i="3"/>
  <c r="N6138" i="3" s="1"/>
  <c r="M5606" i="3"/>
  <c r="N5606" i="3" s="1"/>
  <c r="M5609" i="3"/>
  <c r="N5609" i="3" s="1"/>
  <c r="M5612" i="3"/>
  <c r="N5612" i="3" s="1"/>
  <c r="M5616" i="3"/>
  <c r="N5616" i="3" s="1"/>
  <c r="M5622" i="3"/>
  <c r="N5622" i="3" s="1"/>
  <c r="M5625" i="3"/>
  <c r="N5625" i="3" s="1"/>
  <c r="M5628" i="3"/>
  <c r="N5628" i="3" s="1"/>
  <c r="M5632" i="3"/>
  <c r="N5632" i="3" s="1"/>
  <c r="M5638" i="3"/>
  <c r="N5638" i="3" s="1"/>
  <c r="M5641" i="3"/>
  <c r="N5641" i="3" s="1"/>
  <c r="M5644" i="3"/>
  <c r="N5644" i="3" s="1"/>
  <c r="M5648" i="3"/>
  <c r="N5648" i="3" s="1"/>
  <c r="M5654" i="3"/>
  <c r="N5654" i="3" s="1"/>
  <c r="M5657" i="3"/>
  <c r="N5657" i="3" s="1"/>
  <c r="M5660" i="3"/>
  <c r="N5660" i="3" s="1"/>
  <c r="M5664" i="3"/>
  <c r="N5664" i="3" s="1"/>
  <c r="M5670" i="3"/>
  <c r="N5670" i="3" s="1"/>
  <c r="M5673" i="3"/>
  <c r="N5673" i="3" s="1"/>
  <c r="M5676" i="3"/>
  <c r="N5676" i="3" s="1"/>
  <c r="M5680" i="3"/>
  <c r="N5680" i="3" s="1"/>
  <c r="M5686" i="3"/>
  <c r="N5686" i="3" s="1"/>
  <c r="M5603" i="3"/>
  <c r="N5603" i="3" s="1"/>
  <c r="M5607" i="3"/>
  <c r="N5607" i="3" s="1"/>
  <c r="M5610" i="3"/>
  <c r="N5610" i="3" s="1"/>
  <c r="M5613" i="3"/>
  <c r="N5613" i="3" s="1"/>
  <c r="M5619" i="3"/>
  <c r="N5619" i="3" s="1"/>
  <c r="M5623" i="3"/>
  <c r="N5623" i="3" s="1"/>
  <c r="M5626" i="3"/>
  <c r="N5626" i="3" s="1"/>
  <c r="M5629" i="3"/>
  <c r="N5629" i="3" s="1"/>
  <c r="M5635" i="3"/>
  <c r="N5635" i="3" s="1"/>
  <c r="M5639" i="3"/>
  <c r="N5639" i="3" s="1"/>
  <c r="M5642" i="3"/>
  <c r="N5642" i="3" s="1"/>
  <c r="M5645" i="3"/>
  <c r="N5645" i="3" s="1"/>
  <c r="M5651" i="3"/>
  <c r="N5651" i="3" s="1"/>
  <c r="M5655" i="3"/>
  <c r="N5655" i="3" s="1"/>
  <c r="M5658" i="3"/>
  <c r="N5658" i="3" s="1"/>
  <c r="M5661" i="3"/>
  <c r="N5661" i="3" s="1"/>
  <c r="M5667" i="3"/>
  <c r="N5667" i="3" s="1"/>
  <c r="M5671" i="3"/>
  <c r="N5671" i="3" s="1"/>
  <c r="M5674" i="3"/>
  <c r="N5674" i="3" s="1"/>
  <c r="M5677" i="3"/>
  <c r="N5677" i="3" s="1"/>
  <c r="M5683" i="3"/>
  <c r="N5683" i="3" s="1"/>
  <c r="M5687" i="3"/>
  <c r="N5687" i="3" s="1"/>
  <c r="M5604" i="3"/>
  <c r="N5604" i="3" s="1"/>
  <c r="M5608" i="3"/>
  <c r="N5608" i="3" s="1"/>
  <c r="M5614" i="3"/>
  <c r="N5614" i="3" s="1"/>
  <c r="M5617" i="3"/>
  <c r="N5617" i="3" s="1"/>
  <c r="M5620" i="3"/>
  <c r="N5620" i="3" s="1"/>
  <c r="M5624" i="3"/>
  <c r="N5624" i="3" s="1"/>
  <c r="M5630" i="3"/>
  <c r="N5630" i="3" s="1"/>
  <c r="M5633" i="3"/>
  <c r="N5633" i="3" s="1"/>
  <c r="M5636" i="3"/>
  <c r="N5636" i="3" s="1"/>
  <c r="M5640" i="3"/>
  <c r="N5640" i="3" s="1"/>
  <c r="M5646" i="3"/>
  <c r="N5646" i="3" s="1"/>
  <c r="M5649" i="3"/>
  <c r="N5649" i="3" s="1"/>
  <c r="M5652" i="3"/>
  <c r="N5652" i="3" s="1"/>
  <c r="M5656" i="3"/>
  <c r="N5656" i="3" s="1"/>
  <c r="M5662" i="3"/>
  <c r="N5662" i="3" s="1"/>
  <c r="M5665" i="3"/>
  <c r="N5665" i="3" s="1"/>
  <c r="M5668" i="3"/>
  <c r="N5668" i="3" s="1"/>
  <c r="M5672" i="3"/>
  <c r="N5672" i="3" s="1"/>
  <c r="M5678" i="3"/>
  <c r="N5678" i="3" s="1"/>
  <c r="M5681" i="3"/>
  <c r="N5681" i="3" s="1"/>
  <c r="M5684" i="3"/>
  <c r="N5684" i="3" s="1"/>
  <c r="M5688" i="3"/>
  <c r="N5688" i="3" s="1"/>
  <c r="M5602" i="3"/>
  <c r="N5602" i="3" s="1"/>
  <c r="M5605" i="3"/>
  <c r="N5605" i="3" s="1"/>
  <c r="M5611" i="3"/>
  <c r="N5611" i="3" s="1"/>
  <c r="M5615" i="3"/>
  <c r="N5615" i="3" s="1"/>
  <c r="M5618" i="3"/>
  <c r="N5618" i="3" s="1"/>
  <c r="M5621" i="3"/>
  <c r="N5621" i="3" s="1"/>
  <c r="M5627" i="3"/>
  <c r="N5627" i="3" s="1"/>
  <c r="M5631" i="3"/>
  <c r="N5631" i="3" s="1"/>
  <c r="M5634" i="3"/>
  <c r="N5634" i="3" s="1"/>
  <c r="M5637" i="3"/>
  <c r="N5637" i="3" s="1"/>
  <c r="M5643" i="3"/>
  <c r="N5643" i="3" s="1"/>
  <c r="M5647" i="3"/>
  <c r="N5647" i="3" s="1"/>
  <c r="M5650" i="3"/>
  <c r="N5650" i="3" s="1"/>
  <c r="M5653" i="3"/>
  <c r="N5653" i="3" s="1"/>
  <c r="M5659" i="3"/>
  <c r="N5659" i="3" s="1"/>
  <c r="M5663" i="3"/>
  <c r="N5663" i="3" s="1"/>
  <c r="M5666" i="3"/>
  <c r="N5666" i="3" s="1"/>
  <c r="M5669" i="3"/>
  <c r="N5669" i="3" s="1"/>
  <c r="M5675" i="3"/>
  <c r="N5675" i="3" s="1"/>
  <c r="M5679" i="3"/>
  <c r="N5679" i="3" s="1"/>
  <c r="M5682" i="3"/>
  <c r="N5682" i="3" s="1"/>
  <c r="M5685" i="3"/>
  <c r="N5685" i="3" s="1"/>
  <c r="M5458" i="3"/>
  <c r="N5458" i="3" s="1"/>
  <c r="M5461" i="3"/>
  <c r="N5461" i="3" s="1"/>
  <c r="M5467" i="3"/>
  <c r="N5467" i="3" s="1"/>
  <c r="M5471" i="3"/>
  <c r="N5471" i="3" s="1"/>
  <c r="M5474" i="3"/>
  <c r="N5474" i="3" s="1"/>
  <c r="M5477" i="3"/>
  <c r="N5477" i="3" s="1"/>
  <c r="M5483" i="3"/>
  <c r="N5483" i="3" s="1"/>
  <c r="M5487" i="3"/>
  <c r="N5487" i="3" s="1"/>
  <c r="M5456" i="3"/>
  <c r="N5456" i="3" s="1"/>
  <c r="M5462" i="3"/>
  <c r="N5462" i="3" s="1"/>
  <c r="M5465" i="3"/>
  <c r="N5465" i="3" s="1"/>
  <c r="M5468" i="3"/>
  <c r="N5468" i="3" s="1"/>
  <c r="M5472" i="3"/>
  <c r="N5472" i="3" s="1"/>
  <c r="M5478" i="3"/>
  <c r="N5478" i="3" s="1"/>
  <c r="M5481" i="3"/>
  <c r="N5481" i="3" s="1"/>
  <c r="M5484" i="3"/>
  <c r="N5484" i="3" s="1"/>
  <c r="M5459" i="3"/>
  <c r="N5459" i="3" s="1"/>
  <c r="M5463" i="3"/>
  <c r="N5463" i="3" s="1"/>
  <c r="M5466" i="3"/>
  <c r="N5466" i="3" s="1"/>
  <c r="M5469" i="3"/>
  <c r="N5469" i="3" s="1"/>
  <c r="M5475" i="3"/>
  <c r="N5475" i="3" s="1"/>
  <c r="M5479" i="3"/>
  <c r="N5479" i="3" s="1"/>
  <c r="M5482" i="3"/>
  <c r="N5482" i="3" s="1"/>
  <c r="M5485" i="3"/>
  <c r="N5485" i="3" s="1"/>
  <c r="M5464" i="3"/>
  <c r="N5464" i="3" s="1"/>
  <c r="M5476" i="3"/>
  <c r="N5476" i="3" s="1"/>
  <c r="M5488" i="3"/>
  <c r="N5488" i="3" s="1"/>
  <c r="M5494" i="3"/>
  <c r="N5494" i="3" s="1"/>
  <c r="M5497" i="3"/>
  <c r="N5497" i="3" s="1"/>
  <c r="M5480" i="3"/>
  <c r="N5480" i="3" s="1"/>
  <c r="M5491" i="3"/>
  <c r="N5491" i="3" s="1"/>
  <c r="M5495" i="3"/>
  <c r="N5495" i="3" s="1"/>
  <c r="M5498" i="3"/>
  <c r="N5498" i="3" s="1"/>
  <c r="M5457" i="3"/>
  <c r="N5457" i="3" s="1"/>
  <c r="M5470" i="3"/>
  <c r="N5470" i="3" s="1"/>
  <c r="M5489" i="3"/>
  <c r="N5489" i="3" s="1"/>
  <c r="M5492" i="3"/>
  <c r="N5492" i="3" s="1"/>
  <c r="M5496" i="3"/>
  <c r="N5496" i="3" s="1"/>
  <c r="M5460" i="3"/>
  <c r="N5460" i="3" s="1"/>
  <c r="M5473" i="3"/>
  <c r="N5473" i="3" s="1"/>
  <c r="M5486" i="3"/>
  <c r="N5486" i="3" s="1"/>
  <c r="M5490" i="3"/>
  <c r="N5490" i="3" s="1"/>
  <c r="M5493" i="3"/>
  <c r="N5493" i="3" s="1"/>
  <c r="M5263" i="3"/>
  <c r="N5263" i="3" s="1"/>
  <c r="M5266" i="3"/>
  <c r="N5266" i="3" s="1"/>
  <c r="M5269" i="3"/>
  <c r="N5269" i="3" s="1"/>
  <c r="M5275" i="3"/>
  <c r="N5275" i="3" s="1"/>
  <c r="M5279" i="3"/>
  <c r="N5279" i="3" s="1"/>
  <c r="M5282" i="3"/>
  <c r="N5282" i="3" s="1"/>
  <c r="M5285" i="3"/>
  <c r="N5285" i="3" s="1"/>
  <c r="M5291" i="3"/>
  <c r="N5291" i="3" s="1"/>
  <c r="M5295" i="3"/>
  <c r="N5295" i="3" s="1"/>
  <c r="M5298" i="3"/>
  <c r="N5298" i="3" s="1"/>
  <c r="M5301" i="3"/>
  <c r="N5301" i="3" s="1"/>
  <c r="M5307" i="3"/>
  <c r="N5307" i="3" s="1"/>
  <c r="M5264" i="3"/>
  <c r="N5264" i="3" s="1"/>
  <c r="M5270" i="3"/>
  <c r="N5270" i="3" s="1"/>
  <c r="M5273" i="3"/>
  <c r="N5273" i="3" s="1"/>
  <c r="M5276" i="3"/>
  <c r="N5276" i="3" s="1"/>
  <c r="M5280" i="3"/>
  <c r="N5280" i="3" s="1"/>
  <c r="M5286" i="3"/>
  <c r="N5286" i="3" s="1"/>
  <c r="M5289" i="3"/>
  <c r="N5289" i="3" s="1"/>
  <c r="M5292" i="3"/>
  <c r="N5292" i="3" s="1"/>
  <c r="M5296" i="3"/>
  <c r="N5296" i="3" s="1"/>
  <c r="M5302" i="3"/>
  <c r="N5302" i="3" s="1"/>
  <c r="M5305" i="3"/>
  <c r="N5305" i="3" s="1"/>
  <c r="M5267" i="3"/>
  <c r="N5267" i="3" s="1"/>
  <c r="M5271" i="3"/>
  <c r="N5271" i="3" s="1"/>
  <c r="M5274" i="3"/>
  <c r="N5274" i="3" s="1"/>
  <c r="M5277" i="3"/>
  <c r="N5277" i="3" s="1"/>
  <c r="M5283" i="3"/>
  <c r="N5283" i="3" s="1"/>
  <c r="M5287" i="3"/>
  <c r="N5287" i="3" s="1"/>
  <c r="M5290" i="3"/>
  <c r="N5290" i="3" s="1"/>
  <c r="M5293" i="3"/>
  <c r="N5293" i="3" s="1"/>
  <c r="M5299" i="3"/>
  <c r="N5299" i="3" s="1"/>
  <c r="M5303" i="3"/>
  <c r="N5303" i="3" s="1"/>
  <c r="M5306" i="3"/>
  <c r="N5306" i="3" s="1"/>
  <c r="M5265" i="3"/>
  <c r="N5265" i="3" s="1"/>
  <c r="M5268" i="3"/>
  <c r="N5268" i="3" s="1"/>
  <c r="M5272" i="3"/>
  <c r="N5272" i="3" s="1"/>
  <c r="M5278" i="3"/>
  <c r="N5278" i="3" s="1"/>
  <c r="M5281" i="3"/>
  <c r="N5281" i="3" s="1"/>
  <c r="M5284" i="3"/>
  <c r="N5284" i="3" s="1"/>
  <c r="M5288" i="3"/>
  <c r="N5288" i="3" s="1"/>
  <c r="M5294" i="3"/>
  <c r="N5294" i="3" s="1"/>
  <c r="M5297" i="3"/>
  <c r="N5297" i="3" s="1"/>
  <c r="M5300" i="3"/>
  <c r="N5300" i="3" s="1"/>
  <c r="M5304" i="3"/>
  <c r="N5304" i="3" s="1"/>
  <c r="M5061" i="3"/>
  <c r="N5061" i="3" s="1"/>
  <c r="M5067" i="3"/>
  <c r="N5067" i="3" s="1"/>
  <c r="M5071" i="3"/>
  <c r="N5071" i="3" s="1"/>
  <c r="M5074" i="3"/>
  <c r="N5074" i="3" s="1"/>
  <c r="M5077" i="3"/>
  <c r="N5077" i="3" s="1"/>
  <c r="M5083" i="3"/>
  <c r="N5083" i="3" s="1"/>
  <c r="M5087" i="3"/>
  <c r="N5087" i="3" s="1"/>
  <c r="M5090" i="3"/>
  <c r="N5090" i="3" s="1"/>
  <c r="M5093" i="3"/>
  <c r="N5093" i="3" s="1"/>
  <c r="M5099" i="3"/>
  <c r="N5099" i="3" s="1"/>
  <c r="M5103" i="3"/>
  <c r="N5103" i="3" s="1"/>
  <c r="M5106" i="3"/>
  <c r="N5106" i="3" s="1"/>
  <c r="M5109" i="3"/>
  <c r="N5109" i="3" s="1"/>
  <c r="M5115" i="3"/>
  <c r="N5115" i="3" s="1"/>
  <c r="M5119" i="3"/>
  <c r="N5119" i="3" s="1"/>
  <c r="M5122" i="3"/>
  <c r="N5122" i="3" s="1"/>
  <c r="M5062" i="3"/>
  <c r="N5062" i="3" s="1"/>
  <c r="M5065" i="3"/>
  <c r="N5065" i="3" s="1"/>
  <c r="M5068" i="3"/>
  <c r="N5068" i="3" s="1"/>
  <c r="M5072" i="3"/>
  <c r="N5072" i="3" s="1"/>
  <c r="M5078" i="3"/>
  <c r="N5078" i="3" s="1"/>
  <c r="M5081" i="3"/>
  <c r="N5081" i="3" s="1"/>
  <c r="M5084" i="3"/>
  <c r="N5084" i="3" s="1"/>
  <c r="M5088" i="3"/>
  <c r="N5088" i="3" s="1"/>
  <c r="M5094" i="3"/>
  <c r="N5094" i="3" s="1"/>
  <c r="M5097" i="3"/>
  <c r="N5097" i="3" s="1"/>
  <c r="M5100" i="3"/>
  <c r="N5100" i="3" s="1"/>
  <c r="M5104" i="3"/>
  <c r="N5104" i="3" s="1"/>
  <c r="M5110" i="3"/>
  <c r="N5110" i="3" s="1"/>
  <c r="M5113" i="3"/>
  <c r="N5113" i="3" s="1"/>
  <c r="M5116" i="3"/>
  <c r="N5116" i="3" s="1"/>
  <c r="M5120" i="3"/>
  <c r="N5120" i="3" s="1"/>
  <c r="M5059" i="3"/>
  <c r="N5059" i="3" s="1"/>
  <c r="M5063" i="3"/>
  <c r="N5063" i="3" s="1"/>
  <c r="M5066" i="3"/>
  <c r="N5066" i="3" s="1"/>
  <c r="M5069" i="3"/>
  <c r="N5069" i="3" s="1"/>
  <c r="M5075" i="3"/>
  <c r="N5075" i="3" s="1"/>
  <c r="M5079" i="3"/>
  <c r="N5079" i="3" s="1"/>
  <c r="M5082" i="3"/>
  <c r="N5082" i="3" s="1"/>
  <c r="M5085" i="3"/>
  <c r="N5085" i="3" s="1"/>
  <c r="M5091" i="3"/>
  <c r="N5091" i="3" s="1"/>
  <c r="M5095" i="3"/>
  <c r="N5095" i="3" s="1"/>
  <c r="M5098" i="3"/>
  <c r="N5098" i="3" s="1"/>
  <c r="M5101" i="3"/>
  <c r="N5101" i="3" s="1"/>
  <c r="M5107" i="3"/>
  <c r="N5107" i="3" s="1"/>
  <c r="M5111" i="3"/>
  <c r="N5111" i="3" s="1"/>
  <c r="M5114" i="3"/>
  <c r="N5114" i="3" s="1"/>
  <c r="M5117" i="3"/>
  <c r="N5117" i="3" s="1"/>
  <c r="M5123" i="3"/>
  <c r="N5123" i="3" s="1"/>
  <c r="M5060" i="3"/>
  <c r="N5060" i="3" s="1"/>
  <c r="M5064" i="3"/>
  <c r="N5064" i="3" s="1"/>
  <c r="M5070" i="3"/>
  <c r="N5070" i="3" s="1"/>
  <c r="M5073" i="3"/>
  <c r="N5073" i="3" s="1"/>
  <c r="M5076" i="3"/>
  <c r="N5076" i="3" s="1"/>
  <c r="M5080" i="3"/>
  <c r="N5080" i="3" s="1"/>
  <c r="M5086" i="3"/>
  <c r="N5086" i="3" s="1"/>
  <c r="M5089" i="3"/>
  <c r="N5089" i="3" s="1"/>
  <c r="M5092" i="3"/>
  <c r="N5092" i="3" s="1"/>
  <c r="M5096" i="3"/>
  <c r="N5096" i="3" s="1"/>
  <c r="M5102" i="3"/>
  <c r="N5102" i="3" s="1"/>
  <c r="M5105" i="3"/>
  <c r="N5105" i="3" s="1"/>
  <c r="M5108" i="3"/>
  <c r="N5108" i="3" s="1"/>
  <c r="M5112" i="3"/>
  <c r="N5112" i="3" s="1"/>
  <c r="M5118" i="3"/>
  <c r="N5118" i="3" s="1"/>
  <c r="M5121" i="3"/>
  <c r="N5121" i="3" s="1"/>
  <c r="M4719" i="3"/>
  <c r="N4719" i="3" s="1"/>
  <c r="M4722" i="3"/>
  <c r="N4722" i="3" s="1"/>
  <c r="M4725" i="3"/>
  <c r="N4725" i="3" s="1"/>
  <c r="M4731" i="3"/>
  <c r="N4731" i="3" s="1"/>
  <c r="M4735" i="3"/>
  <c r="N4735" i="3" s="1"/>
  <c r="M4738" i="3"/>
  <c r="N4738" i="3" s="1"/>
  <c r="M4741" i="3"/>
  <c r="N4741" i="3" s="1"/>
  <c r="M4747" i="3"/>
  <c r="N4747" i="3" s="1"/>
  <c r="M4751" i="3"/>
  <c r="N4751" i="3" s="1"/>
  <c r="M4754" i="3"/>
  <c r="N4754" i="3" s="1"/>
  <c r="M4757" i="3"/>
  <c r="N4757" i="3" s="1"/>
  <c r="M4763" i="3"/>
  <c r="N4763" i="3" s="1"/>
  <c r="M4767" i="3"/>
  <c r="N4767" i="3" s="1"/>
  <c r="M4770" i="3"/>
  <c r="N4770" i="3" s="1"/>
  <c r="M4773" i="3"/>
  <c r="N4773" i="3" s="1"/>
  <c r="M4779" i="3"/>
  <c r="N4779" i="3" s="1"/>
  <c r="M4783" i="3"/>
  <c r="N4783" i="3" s="1"/>
  <c r="M4786" i="3"/>
  <c r="N4786" i="3" s="1"/>
  <c r="M4789" i="3"/>
  <c r="N4789" i="3" s="1"/>
  <c r="M4795" i="3"/>
  <c r="N4795" i="3" s="1"/>
  <c r="M4799" i="3"/>
  <c r="N4799" i="3" s="1"/>
  <c r="M4802" i="3"/>
  <c r="N4802" i="3" s="1"/>
  <c r="M4805" i="3"/>
  <c r="N4805" i="3" s="1"/>
  <c r="M4811" i="3"/>
  <c r="N4811" i="3" s="1"/>
  <c r="M4815" i="3"/>
  <c r="N4815" i="3" s="1"/>
  <c r="M4818" i="3"/>
  <c r="N4818" i="3" s="1"/>
  <c r="M4821" i="3"/>
  <c r="N4821" i="3" s="1"/>
  <c r="M4827" i="3"/>
  <c r="N4827" i="3" s="1"/>
  <c r="M4831" i="3"/>
  <c r="N4831" i="3" s="1"/>
  <c r="M4834" i="3"/>
  <c r="N4834" i="3" s="1"/>
  <c r="M4837" i="3"/>
  <c r="N4837" i="3" s="1"/>
  <c r="M4843" i="3"/>
  <c r="N4843" i="3" s="1"/>
  <c r="M4847" i="3"/>
  <c r="N4847" i="3" s="1"/>
  <c r="M4850" i="3"/>
  <c r="N4850" i="3" s="1"/>
  <c r="M4853" i="3"/>
  <c r="N4853" i="3" s="1"/>
  <c r="M4859" i="3"/>
  <c r="N4859" i="3" s="1"/>
  <c r="M4863" i="3"/>
  <c r="N4863" i="3" s="1"/>
  <c r="M4866" i="3"/>
  <c r="N4866" i="3" s="1"/>
  <c r="M4869" i="3"/>
  <c r="N4869" i="3" s="1"/>
  <c r="M4875" i="3"/>
  <c r="N4875" i="3" s="1"/>
  <c r="M4879" i="3"/>
  <c r="N4879" i="3" s="1"/>
  <c r="M4882" i="3"/>
  <c r="N4882" i="3" s="1"/>
  <c r="M4885" i="3"/>
  <c r="N4885" i="3" s="1"/>
  <c r="M4891" i="3"/>
  <c r="N4891" i="3" s="1"/>
  <c r="M4895" i="3"/>
  <c r="N4895" i="3" s="1"/>
  <c r="M4898" i="3"/>
  <c r="N4898" i="3" s="1"/>
  <c r="M4901" i="3"/>
  <c r="N4901" i="3" s="1"/>
  <c r="M4907" i="3"/>
  <c r="N4907" i="3" s="1"/>
  <c r="M4911" i="3"/>
  <c r="N4911" i="3" s="1"/>
  <c r="M4914" i="3"/>
  <c r="N4914" i="3" s="1"/>
  <c r="M4917" i="3"/>
  <c r="N4917" i="3" s="1"/>
  <c r="M4923" i="3"/>
  <c r="N4923" i="3" s="1"/>
  <c r="M4927" i="3"/>
  <c r="N4927" i="3" s="1"/>
  <c r="M4930" i="3"/>
  <c r="N4930" i="3" s="1"/>
  <c r="M4933" i="3"/>
  <c r="N4933" i="3" s="1"/>
  <c r="M4939" i="3"/>
  <c r="N4939" i="3" s="1"/>
  <c r="M4943" i="3"/>
  <c r="N4943" i="3" s="1"/>
  <c r="M4946" i="3"/>
  <c r="N4946" i="3" s="1"/>
  <c r="M4949" i="3"/>
  <c r="N4949" i="3" s="1"/>
  <c r="M4955" i="3"/>
  <c r="N4955" i="3" s="1"/>
  <c r="M4959" i="3"/>
  <c r="N4959" i="3" s="1"/>
  <c r="M4962" i="3"/>
  <c r="N4962" i="3" s="1"/>
  <c r="M4720" i="3"/>
  <c r="N4720" i="3" s="1"/>
  <c r="M4726" i="3"/>
  <c r="N4726" i="3" s="1"/>
  <c r="M4729" i="3"/>
  <c r="N4729" i="3" s="1"/>
  <c r="M4732" i="3"/>
  <c r="N4732" i="3" s="1"/>
  <c r="M4736" i="3"/>
  <c r="N4736" i="3" s="1"/>
  <c r="M4742" i="3"/>
  <c r="N4742" i="3" s="1"/>
  <c r="M4745" i="3"/>
  <c r="N4745" i="3" s="1"/>
  <c r="M4748" i="3"/>
  <c r="N4748" i="3" s="1"/>
  <c r="M4752" i="3"/>
  <c r="N4752" i="3" s="1"/>
  <c r="M4758" i="3"/>
  <c r="N4758" i="3" s="1"/>
  <c r="M4761" i="3"/>
  <c r="N4761" i="3" s="1"/>
  <c r="M4764" i="3"/>
  <c r="N4764" i="3" s="1"/>
  <c r="M4768" i="3"/>
  <c r="N4768" i="3" s="1"/>
  <c r="M4774" i="3"/>
  <c r="N4774" i="3" s="1"/>
  <c r="M4777" i="3"/>
  <c r="N4777" i="3" s="1"/>
  <c r="M4780" i="3"/>
  <c r="N4780" i="3" s="1"/>
  <c r="M4784" i="3"/>
  <c r="N4784" i="3" s="1"/>
  <c r="M4790" i="3"/>
  <c r="N4790" i="3" s="1"/>
  <c r="M4793" i="3"/>
  <c r="N4793" i="3" s="1"/>
  <c r="M4796" i="3"/>
  <c r="N4796" i="3" s="1"/>
  <c r="M4800" i="3"/>
  <c r="N4800" i="3" s="1"/>
  <c r="M4806" i="3"/>
  <c r="N4806" i="3" s="1"/>
  <c r="M4809" i="3"/>
  <c r="N4809" i="3" s="1"/>
  <c r="M4812" i="3"/>
  <c r="N4812" i="3" s="1"/>
  <c r="M4816" i="3"/>
  <c r="N4816" i="3" s="1"/>
  <c r="M4822" i="3"/>
  <c r="N4822" i="3" s="1"/>
  <c r="M4825" i="3"/>
  <c r="N4825" i="3" s="1"/>
  <c r="M4828" i="3"/>
  <c r="N4828" i="3" s="1"/>
  <c r="M4832" i="3"/>
  <c r="N4832" i="3" s="1"/>
  <c r="M4838" i="3"/>
  <c r="N4838" i="3" s="1"/>
  <c r="M4841" i="3"/>
  <c r="N4841" i="3" s="1"/>
  <c r="M4844" i="3"/>
  <c r="N4844" i="3" s="1"/>
  <c r="M4848" i="3"/>
  <c r="N4848" i="3" s="1"/>
  <c r="M4854" i="3"/>
  <c r="N4854" i="3" s="1"/>
  <c r="M4857" i="3"/>
  <c r="N4857" i="3" s="1"/>
  <c r="M4860" i="3"/>
  <c r="N4860" i="3" s="1"/>
  <c r="M4864" i="3"/>
  <c r="N4864" i="3" s="1"/>
  <c r="M4870" i="3"/>
  <c r="N4870" i="3" s="1"/>
  <c r="M4873" i="3"/>
  <c r="N4873" i="3" s="1"/>
  <c r="M4876" i="3"/>
  <c r="N4876" i="3" s="1"/>
  <c r="M4880" i="3"/>
  <c r="N4880" i="3" s="1"/>
  <c r="M4886" i="3"/>
  <c r="N4886" i="3" s="1"/>
  <c r="M4889" i="3"/>
  <c r="N4889" i="3" s="1"/>
  <c r="M4892" i="3"/>
  <c r="N4892" i="3" s="1"/>
  <c r="M4896" i="3"/>
  <c r="N4896" i="3" s="1"/>
  <c r="M4902" i="3"/>
  <c r="N4902" i="3" s="1"/>
  <c r="M4905" i="3"/>
  <c r="N4905" i="3" s="1"/>
  <c r="M4908" i="3"/>
  <c r="N4908" i="3" s="1"/>
  <c r="M4912" i="3"/>
  <c r="N4912" i="3" s="1"/>
  <c r="M4918" i="3"/>
  <c r="N4918" i="3" s="1"/>
  <c r="M4921" i="3"/>
  <c r="N4921" i="3" s="1"/>
  <c r="M4924" i="3"/>
  <c r="N4924" i="3" s="1"/>
  <c r="M4928" i="3"/>
  <c r="N4928" i="3" s="1"/>
  <c r="M4934" i="3"/>
  <c r="N4934" i="3" s="1"/>
  <c r="M4937" i="3"/>
  <c r="N4937" i="3" s="1"/>
  <c r="M4940" i="3"/>
  <c r="N4940" i="3" s="1"/>
  <c r="M4944" i="3"/>
  <c r="N4944" i="3" s="1"/>
  <c r="M4950" i="3"/>
  <c r="N4950" i="3" s="1"/>
  <c r="M4953" i="3"/>
  <c r="N4953" i="3" s="1"/>
  <c r="M4956" i="3"/>
  <c r="N4956" i="3" s="1"/>
  <c r="M4960" i="3"/>
  <c r="N4960" i="3" s="1"/>
  <c r="M4723" i="3"/>
  <c r="N4723" i="3" s="1"/>
  <c r="M4727" i="3"/>
  <c r="N4727" i="3" s="1"/>
  <c r="M4730" i="3"/>
  <c r="N4730" i="3" s="1"/>
  <c r="M4733" i="3"/>
  <c r="N4733" i="3" s="1"/>
  <c r="M4739" i="3"/>
  <c r="N4739" i="3" s="1"/>
  <c r="M4743" i="3"/>
  <c r="N4743" i="3" s="1"/>
  <c r="M4746" i="3"/>
  <c r="N4746" i="3" s="1"/>
  <c r="M4749" i="3"/>
  <c r="N4749" i="3" s="1"/>
  <c r="M4755" i="3"/>
  <c r="N4755" i="3" s="1"/>
  <c r="M4759" i="3"/>
  <c r="N4759" i="3" s="1"/>
  <c r="M4762" i="3"/>
  <c r="N4762" i="3" s="1"/>
  <c r="M4765" i="3"/>
  <c r="N4765" i="3" s="1"/>
  <c r="M4771" i="3"/>
  <c r="N4771" i="3" s="1"/>
  <c r="M4775" i="3"/>
  <c r="N4775" i="3" s="1"/>
  <c r="M4778" i="3"/>
  <c r="N4778" i="3" s="1"/>
  <c r="M4781" i="3"/>
  <c r="N4781" i="3" s="1"/>
  <c r="M4787" i="3"/>
  <c r="N4787" i="3" s="1"/>
  <c r="M4791" i="3"/>
  <c r="N4791" i="3" s="1"/>
  <c r="M4794" i="3"/>
  <c r="N4794" i="3" s="1"/>
  <c r="M4797" i="3"/>
  <c r="N4797" i="3" s="1"/>
  <c r="M4803" i="3"/>
  <c r="N4803" i="3" s="1"/>
  <c r="M4807" i="3"/>
  <c r="N4807" i="3" s="1"/>
  <c r="M4810" i="3"/>
  <c r="N4810" i="3" s="1"/>
  <c r="M4813" i="3"/>
  <c r="N4813" i="3" s="1"/>
  <c r="M4819" i="3"/>
  <c r="N4819" i="3" s="1"/>
  <c r="M4823" i="3"/>
  <c r="N4823" i="3" s="1"/>
  <c r="M4826" i="3"/>
  <c r="N4826" i="3" s="1"/>
  <c r="M4829" i="3"/>
  <c r="N4829" i="3" s="1"/>
  <c r="M4835" i="3"/>
  <c r="N4835" i="3" s="1"/>
  <c r="M4839" i="3"/>
  <c r="N4839" i="3" s="1"/>
  <c r="M4842" i="3"/>
  <c r="N4842" i="3" s="1"/>
  <c r="M4845" i="3"/>
  <c r="N4845" i="3" s="1"/>
  <c r="M4851" i="3"/>
  <c r="N4851" i="3" s="1"/>
  <c r="M4855" i="3"/>
  <c r="N4855" i="3" s="1"/>
  <c r="M4858" i="3"/>
  <c r="N4858" i="3" s="1"/>
  <c r="M4861" i="3"/>
  <c r="N4861" i="3" s="1"/>
  <c r="M4867" i="3"/>
  <c r="N4867" i="3" s="1"/>
  <c r="M4871" i="3"/>
  <c r="N4871" i="3" s="1"/>
  <c r="M4874" i="3"/>
  <c r="N4874" i="3" s="1"/>
  <c r="M4877" i="3"/>
  <c r="N4877" i="3" s="1"/>
  <c r="M4883" i="3"/>
  <c r="N4883" i="3" s="1"/>
  <c r="M4887" i="3"/>
  <c r="N4887" i="3" s="1"/>
  <c r="M4890" i="3"/>
  <c r="N4890" i="3" s="1"/>
  <c r="M4893" i="3"/>
  <c r="N4893" i="3" s="1"/>
  <c r="M4899" i="3"/>
  <c r="N4899" i="3" s="1"/>
  <c r="M4903" i="3"/>
  <c r="N4903" i="3" s="1"/>
  <c r="M4906" i="3"/>
  <c r="N4906" i="3" s="1"/>
  <c r="M4909" i="3"/>
  <c r="N4909" i="3" s="1"/>
  <c r="M4915" i="3"/>
  <c r="N4915" i="3" s="1"/>
  <c r="M4919" i="3"/>
  <c r="N4919" i="3" s="1"/>
  <c r="M4922" i="3"/>
  <c r="N4922" i="3" s="1"/>
  <c r="M4925" i="3"/>
  <c r="N4925" i="3" s="1"/>
  <c r="M4931" i="3"/>
  <c r="N4931" i="3" s="1"/>
  <c r="M4935" i="3"/>
  <c r="N4935" i="3" s="1"/>
  <c r="M4938" i="3"/>
  <c r="N4938" i="3" s="1"/>
  <c r="M4941" i="3"/>
  <c r="N4941" i="3" s="1"/>
  <c r="M4947" i="3"/>
  <c r="N4947" i="3" s="1"/>
  <c r="M4951" i="3"/>
  <c r="N4951" i="3" s="1"/>
  <c r="M4954" i="3"/>
  <c r="N4954" i="3" s="1"/>
  <c r="M4957" i="3"/>
  <c r="N4957" i="3" s="1"/>
  <c r="M4718" i="3"/>
  <c r="N4718" i="3" s="1"/>
  <c r="M4721" i="3"/>
  <c r="N4721" i="3" s="1"/>
  <c r="M4724" i="3"/>
  <c r="N4724" i="3" s="1"/>
  <c r="M4728" i="3"/>
  <c r="N4728" i="3" s="1"/>
  <c r="M4734" i="3"/>
  <c r="N4734" i="3" s="1"/>
  <c r="M4737" i="3"/>
  <c r="N4737" i="3" s="1"/>
  <c r="M4740" i="3"/>
  <c r="N4740" i="3" s="1"/>
  <c r="M4744" i="3"/>
  <c r="N4744" i="3" s="1"/>
  <c r="M4750" i="3"/>
  <c r="N4750" i="3" s="1"/>
  <c r="M4753" i="3"/>
  <c r="N4753" i="3" s="1"/>
  <c r="M4756" i="3"/>
  <c r="N4756" i="3" s="1"/>
  <c r="M4760" i="3"/>
  <c r="N4760" i="3" s="1"/>
  <c r="M4766" i="3"/>
  <c r="N4766" i="3" s="1"/>
  <c r="M4769" i="3"/>
  <c r="N4769" i="3" s="1"/>
  <c r="M4772" i="3"/>
  <c r="N4772" i="3" s="1"/>
  <c r="M4776" i="3"/>
  <c r="N4776" i="3" s="1"/>
  <c r="M4782" i="3"/>
  <c r="N4782" i="3" s="1"/>
  <c r="M4785" i="3"/>
  <c r="N4785" i="3" s="1"/>
  <c r="M4788" i="3"/>
  <c r="N4788" i="3" s="1"/>
  <c r="M4792" i="3"/>
  <c r="N4792" i="3" s="1"/>
  <c r="M4798" i="3"/>
  <c r="N4798" i="3" s="1"/>
  <c r="M4801" i="3"/>
  <c r="N4801" i="3" s="1"/>
  <c r="M4804" i="3"/>
  <c r="N4804" i="3" s="1"/>
  <c r="M4808" i="3"/>
  <c r="N4808" i="3" s="1"/>
  <c r="M4814" i="3"/>
  <c r="N4814" i="3" s="1"/>
  <c r="M4817" i="3"/>
  <c r="N4817" i="3" s="1"/>
  <c r="M4820" i="3"/>
  <c r="N4820" i="3" s="1"/>
  <c r="M4824" i="3"/>
  <c r="N4824" i="3" s="1"/>
  <c r="M4830" i="3"/>
  <c r="N4830" i="3" s="1"/>
  <c r="M4833" i="3"/>
  <c r="N4833" i="3" s="1"/>
  <c r="M4836" i="3"/>
  <c r="N4836" i="3" s="1"/>
  <c r="M4840" i="3"/>
  <c r="N4840" i="3" s="1"/>
  <c r="M4846" i="3"/>
  <c r="N4846" i="3" s="1"/>
  <c r="M4849" i="3"/>
  <c r="N4849" i="3" s="1"/>
  <c r="M4852" i="3"/>
  <c r="N4852" i="3" s="1"/>
  <c r="M4856" i="3"/>
  <c r="N4856" i="3" s="1"/>
  <c r="M4862" i="3"/>
  <c r="N4862" i="3" s="1"/>
  <c r="M4865" i="3"/>
  <c r="N4865" i="3" s="1"/>
  <c r="M4868" i="3"/>
  <c r="N4868" i="3" s="1"/>
  <c r="M4872" i="3"/>
  <c r="N4872" i="3" s="1"/>
  <c r="M4878" i="3"/>
  <c r="N4878" i="3" s="1"/>
  <c r="M4881" i="3"/>
  <c r="N4881" i="3" s="1"/>
  <c r="M4884" i="3"/>
  <c r="N4884" i="3" s="1"/>
  <c r="M4888" i="3"/>
  <c r="N4888" i="3" s="1"/>
  <c r="M4894" i="3"/>
  <c r="N4894" i="3" s="1"/>
  <c r="M4897" i="3"/>
  <c r="N4897" i="3" s="1"/>
  <c r="M4900" i="3"/>
  <c r="N4900" i="3" s="1"/>
  <c r="M4904" i="3"/>
  <c r="N4904" i="3" s="1"/>
  <c r="M4910" i="3"/>
  <c r="N4910" i="3" s="1"/>
  <c r="M4913" i="3"/>
  <c r="N4913" i="3" s="1"/>
  <c r="M4916" i="3"/>
  <c r="N4916" i="3" s="1"/>
  <c r="M4920" i="3"/>
  <c r="N4920" i="3" s="1"/>
  <c r="M4926" i="3"/>
  <c r="N4926" i="3" s="1"/>
  <c r="M4929" i="3"/>
  <c r="N4929" i="3" s="1"/>
  <c r="M4932" i="3"/>
  <c r="N4932" i="3" s="1"/>
  <c r="M4936" i="3"/>
  <c r="N4936" i="3" s="1"/>
  <c r="M4942" i="3"/>
  <c r="N4942" i="3" s="1"/>
  <c r="M4945" i="3"/>
  <c r="N4945" i="3" s="1"/>
  <c r="M4948" i="3"/>
  <c r="N4948" i="3" s="1"/>
  <c r="M4952" i="3"/>
  <c r="N4952" i="3" s="1"/>
  <c r="M4958" i="3"/>
  <c r="N4958" i="3" s="1"/>
  <c r="M4961" i="3"/>
  <c r="N4961" i="3" s="1"/>
  <c r="M4290" i="3"/>
  <c r="N4290" i="3" s="1"/>
  <c r="M4293" i="3"/>
  <c r="N4293" i="3" s="1"/>
  <c r="M4300" i="3"/>
  <c r="N4300" i="3" s="1"/>
  <c r="M4303" i="3"/>
  <c r="N4303" i="3" s="1"/>
  <c r="M4306" i="3"/>
  <c r="N4306" i="3" s="1"/>
  <c r="M4309" i="3"/>
  <c r="N4309" i="3" s="1"/>
  <c r="M4316" i="3"/>
  <c r="N4316" i="3" s="1"/>
  <c r="M4319" i="3"/>
  <c r="N4319" i="3" s="1"/>
  <c r="M4322" i="3"/>
  <c r="N4322" i="3" s="1"/>
  <c r="M4325" i="3"/>
  <c r="N4325" i="3" s="1"/>
  <c r="M4332" i="3"/>
  <c r="N4332" i="3" s="1"/>
  <c r="M4335" i="3"/>
  <c r="N4335" i="3" s="1"/>
  <c r="M4338" i="3"/>
  <c r="N4338" i="3" s="1"/>
  <c r="M4341" i="3"/>
  <c r="N4341" i="3" s="1"/>
  <c r="M4348" i="3"/>
  <c r="N4348" i="3" s="1"/>
  <c r="M4351" i="3"/>
  <c r="N4351" i="3" s="1"/>
  <c r="M4354" i="3"/>
  <c r="N4354" i="3" s="1"/>
  <c r="M4357" i="3"/>
  <c r="N4357" i="3" s="1"/>
  <c r="M4364" i="3"/>
  <c r="N4364" i="3" s="1"/>
  <c r="M4367" i="3"/>
  <c r="N4367" i="3" s="1"/>
  <c r="M4370" i="3"/>
  <c r="N4370" i="3" s="1"/>
  <c r="M4373" i="3"/>
  <c r="N4373" i="3" s="1"/>
  <c r="M4380" i="3"/>
  <c r="N4380" i="3" s="1"/>
  <c r="M4383" i="3"/>
  <c r="N4383" i="3" s="1"/>
  <c r="M4386" i="3"/>
  <c r="N4386" i="3" s="1"/>
  <c r="M4389" i="3"/>
  <c r="N4389" i="3" s="1"/>
  <c r="M4396" i="3"/>
  <c r="N4396" i="3" s="1"/>
  <c r="M4399" i="3"/>
  <c r="N4399" i="3" s="1"/>
  <c r="M4402" i="3"/>
  <c r="N4402" i="3" s="1"/>
  <c r="M4405" i="3"/>
  <c r="N4405" i="3" s="1"/>
  <c r="M4412" i="3"/>
  <c r="N4412" i="3" s="1"/>
  <c r="M4415" i="3"/>
  <c r="N4415" i="3" s="1"/>
  <c r="M4418" i="3"/>
  <c r="N4418" i="3" s="1"/>
  <c r="M4421" i="3"/>
  <c r="N4421" i="3" s="1"/>
  <c r="M4428" i="3"/>
  <c r="N4428" i="3" s="1"/>
  <c r="M4291" i="3"/>
  <c r="N4291" i="3" s="1"/>
  <c r="M4294" i="3"/>
  <c r="N4294" i="3" s="1"/>
  <c r="M4297" i="3"/>
  <c r="N4297" i="3" s="1"/>
  <c r="M4304" i="3"/>
  <c r="N4304" i="3" s="1"/>
  <c r="M4307" i="3"/>
  <c r="N4307" i="3" s="1"/>
  <c r="M4310" i="3"/>
  <c r="N4310" i="3" s="1"/>
  <c r="M4313" i="3"/>
  <c r="N4313" i="3" s="1"/>
  <c r="M4320" i="3"/>
  <c r="N4320" i="3" s="1"/>
  <c r="M4323" i="3"/>
  <c r="N4323" i="3" s="1"/>
  <c r="M4326" i="3"/>
  <c r="N4326" i="3" s="1"/>
  <c r="M4329" i="3"/>
  <c r="N4329" i="3" s="1"/>
  <c r="M4336" i="3"/>
  <c r="N4336" i="3" s="1"/>
  <c r="M4339" i="3"/>
  <c r="N4339" i="3" s="1"/>
  <c r="M4342" i="3"/>
  <c r="N4342" i="3" s="1"/>
  <c r="M4345" i="3"/>
  <c r="N4345" i="3" s="1"/>
  <c r="M4352" i="3"/>
  <c r="N4352" i="3" s="1"/>
  <c r="M4355" i="3"/>
  <c r="N4355" i="3" s="1"/>
  <c r="M4358" i="3"/>
  <c r="N4358" i="3" s="1"/>
  <c r="M4361" i="3"/>
  <c r="N4361" i="3" s="1"/>
  <c r="M4368" i="3"/>
  <c r="N4368" i="3" s="1"/>
  <c r="M4371" i="3"/>
  <c r="N4371" i="3" s="1"/>
  <c r="M4374" i="3"/>
  <c r="N4374" i="3" s="1"/>
  <c r="M4377" i="3"/>
  <c r="N4377" i="3" s="1"/>
  <c r="M4384" i="3"/>
  <c r="N4384" i="3" s="1"/>
  <c r="M4387" i="3"/>
  <c r="N4387" i="3" s="1"/>
  <c r="M4390" i="3"/>
  <c r="N4390" i="3" s="1"/>
  <c r="M4393" i="3"/>
  <c r="N4393" i="3" s="1"/>
  <c r="M4400" i="3"/>
  <c r="N4400" i="3" s="1"/>
  <c r="M4403" i="3"/>
  <c r="N4403" i="3" s="1"/>
  <c r="M4406" i="3"/>
  <c r="N4406" i="3" s="1"/>
  <c r="M4409" i="3"/>
  <c r="N4409" i="3" s="1"/>
  <c r="M4416" i="3"/>
  <c r="N4416" i="3" s="1"/>
  <c r="M4419" i="3"/>
  <c r="N4419" i="3" s="1"/>
  <c r="M4422" i="3"/>
  <c r="N4422" i="3" s="1"/>
  <c r="M4425" i="3"/>
  <c r="N4425" i="3" s="1"/>
  <c r="M4292" i="3"/>
  <c r="N4292" i="3" s="1"/>
  <c r="M4295" i="3"/>
  <c r="N4295" i="3" s="1"/>
  <c r="M4298" i="3"/>
  <c r="N4298" i="3" s="1"/>
  <c r="M4301" i="3"/>
  <c r="N4301" i="3" s="1"/>
  <c r="M4308" i="3"/>
  <c r="N4308" i="3" s="1"/>
  <c r="M4311" i="3"/>
  <c r="N4311" i="3" s="1"/>
  <c r="M4314" i="3"/>
  <c r="N4314" i="3" s="1"/>
  <c r="M4317" i="3"/>
  <c r="N4317" i="3" s="1"/>
  <c r="M4324" i="3"/>
  <c r="N4324" i="3" s="1"/>
  <c r="M4327" i="3"/>
  <c r="N4327" i="3" s="1"/>
  <c r="M4330" i="3"/>
  <c r="N4330" i="3" s="1"/>
  <c r="M4333" i="3"/>
  <c r="N4333" i="3" s="1"/>
  <c r="M4340" i="3"/>
  <c r="N4340" i="3" s="1"/>
  <c r="M4343" i="3"/>
  <c r="N4343" i="3" s="1"/>
  <c r="M4346" i="3"/>
  <c r="N4346" i="3" s="1"/>
  <c r="M4349" i="3"/>
  <c r="N4349" i="3" s="1"/>
  <c r="M4356" i="3"/>
  <c r="N4356" i="3" s="1"/>
  <c r="M4359" i="3"/>
  <c r="N4359" i="3" s="1"/>
  <c r="M4362" i="3"/>
  <c r="N4362" i="3" s="1"/>
  <c r="M4365" i="3"/>
  <c r="N4365" i="3" s="1"/>
  <c r="M4372" i="3"/>
  <c r="N4372" i="3" s="1"/>
  <c r="M4375" i="3"/>
  <c r="N4375" i="3" s="1"/>
  <c r="M4378" i="3"/>
  <c r="N4378" i="3" s="1"/>
  <c r="M4381" i="3"/>
  <c r="N4381" i="3" s="1"/>
  <c r="M4388" i="3"/>
  <c r="N4388" i="3" s="1"/>
  <c r="M4391" i="3"/>
  <c r="N4391" i="3" s="1"/>
  <c r="M4394" i="3"/>
  <c r="N4394" i="3" s="1"/>
  <c r="M4397" i="3"/>
  <c r="N4397" i="3" s="1"/>
  <c r="M4404" i="3"/>
  <c r="N4404" i="3" s="1"/>
  <c r="M4407" i="3"/>
  <c r="N4407" i="3" s="1"/>
  <c r="M4410" i="3"/>
  <c r="N4410" i="3" s="1"/>
  <c r="M4413" i="3"/>
  <c r="N4413" i="3" s="1"/>
  <c r="M4420" i="3"/>
  <c r="N4420" i="3" s="1"/>
  <c r="M4423" i="3"/>
  <c r="N4423" i="3" s="1"/>
  <c r="M4426" i="3"/>
  <c r="N4426" i="3" s="1"/>
  <c r="M4429" i="3"/>
  <c r="N4429" i="3" s="1"/>
  <c r="M4299" i="3"/>
  <c r="N4299" i="3" s="1"/>
  <c r="M4312" i="3"/>
  <c r="N4312" i="3" s="1"/>
  <c r="M4337" i="3"/>
  <c r="N4337" i="3" s="1"/>
  <c r="M4350" i="3"/>
  <c r="N4350" i="3" s="1"/>
  <c r="M4363" i="3"/>
  <c r="N4363" i="3" s="1"/>
  <c r="M4376" i="3"/>
  <c r="N4376" i="3" s="1"/>
  <c r="M4401" i="3"/>
  <c r="N4401" i="3" s="1"/>
  <c r="M4414" i="3"/>
  <c r="N4414" i="3" s="1"/>
  <c r="M4427" i="3"/>
  <c r="N4427" i="3" s="1"/>
  <c r="M4289" i="3"/>
  <c r="N4289" i="3" s="1"/>
  <c r="M4302" i="3"/>
  <c r="N4302" i="3" s="1"/>
  <c r="M4315" i="3"/>
  <c r="N4315" i="3" s="1"/>
  <c r="M4328" i="3"/>
  <c r="N4328" i="3" s="1"/>
  <c r="M4353" i="3"/>
  <c r="N4353" i="3" s="1"/>
  <c r="M4366" i="3"/>
  <c r="N4366" i="3" s="1"/>
  <c r="M4379" i="3"/>
  <c r="N4379" i="3" s="1"/>
  <c r="M4392" i="3"/>
  <c r="N4392" i="3" s="1"/>
  <c r="M4417" i="3"/>
  <c r="N4417" i="3" s="1"/>
  <c r="M4305" i="3"/>
  <c r="N4305" i="3" s="1"/>
  <c r="M4318" i="3"/>
  <c r="N4318" i="3" s="1"/>
  <c r="M4331" i="3"/>
  <c r="N4331" i="3" s="1"/>
  <c r="M4344" i="3"/>
  <c r="N4344" i="3" s="1"/>
  <c r="M4369" i="3"/>
  <c r="N4369" i="3" s="1"/>
  <c r="M4382" i="3"/>
  <c r="N4382" i="3" s="1"/>
  <c r="M4395" i="3"/>
  <c r="N4395" i="3" s="1"/>
  <c r="M4408" i="3"/>
  <c r="N4408" i="3" s="1"/>
  <c r="M4296" i="3"/>
  <c r="N4296" i="3" s="1"/>
  <c r="M4321" i="3"/>
  <c r="N4321" i="3" s="1"/>
  <c r="M4334" i="3"/>
  <c r="N4334" i="3" s="1"/>
  <c r="M4347" i="3"/>
  <c r="N4347" i="3" s="1"/>
  <c r="M4360" i="3"/>
  <c r="N4360" i="3" s="1"/>
  <c r="M4385" i="3"/>
  <c r="N4385" i="3" s="1"/>
  <c r="M4398" i="3"/>
  <c r="N4398" i="3" s="1"/>
  <c r="M4411" i="3"/>
  <c r="N4411" i="3" s="1"/>
  <c r="M4424" i="3"/>
  <c r="N4424" i="3" s="1"/>
  <c r="M4098" i="3"/>
  <c r="N4098" i="3" s="1"/>
  <c r="M4101" i="3"/>
  <c r="N4101" i="3" s="1"/>
  <c r="M4108" i="3"/>
  <c r="N4108" i="3" s="1"/>
  <c r="M4111" i="3"/>
  <c r="N4111" i="3" s="1"/>
  <c r="M4114" i="3"/>
  <c r="N4114" i="3" s="1"/>
  <c r="M4117" i="3"/>
  <c r="N4117" i="3" s="1"/>
  <c r="M4124" i="3"/>
  <c r="N4124" i="3" s="1"/>
  <c r="M4127" i="3"/>
  <c r="N4127" i="3" s="1"/>
  <c r="M4130" i="3"/>
  <c r="N4130" i="3" s="1"/>
  <c r="M4133" i="3"/>
  <c r="N4133" i="3" s="1"/>
  <c r="M4140" i="3"/>
  <c r="N4140" i="3" s="1"/>
  <c r="M4143" i="3"/>
  <c r="N4143" i="3" s="1"/>
  <c r="M4146" i="3"/>
  <c r="N4146" i="3" s="1"/>
  <c r="M4149" i="3"/>
  <c r="N4149" i="3" s="1"/>
  <c r="M4156" i="3"/>
  <c r="N4156" i="3" s="1"/>
  <c r="M4159" i="3"/>
  <c r="N4159" i="3" s="1"/>
  <c r="M4162" i="3"/>
  <c r="N4162" i="3" s="1"/>
  <c r="M4165" i="3"/>
  <c r="N4165" i="3" s="1"/>
  <c r="M4172" i="3"/>
  <c r="N4172" i="3" s="1"/>
  <c r="M4175" i="3"/>
  <c r="N4175" i="3" s="1"/>
  <c r="M4099" i="3"/>
  <c r="N4099" i="3" s="1"/>
  <c r="M4102" i="3"/>
  <c r="N4102" i="3" s="1"/>
  <c r="M4105" i="3"/>
  <c r="N4105" i="3" s="1"/>
  <c r="M4112" i="3"/>
  <c r="N4112" i="3" s="1"/>
  <c r="M4115" i="3"/>
  <c r="N4115" i="3" s="1"/>
  <c r="M4118" i="3"/>
  <c r="N4118" i="3" s="1"/>
  <c r="M4121" i="3"/>
  <c r="N4121" i="3" s="1"/>
  <c r="M4128" i="3"/>
  <c r="N4128" i="3" s="1"/>
  <c r="M4131" i="3"/>
  <c r="N4131" i="3" s="1"/>
  <c r="M4134" i="3"/>
  <c r="N4134" i="3" s="1"/>
  <c r="M4137" i="3"/>
  <c r="N4137" i="3" s="1"/>
  <c r="M4144" i="3"/>
  <c r="N4144" i="3" s="1"/>
  <c r="M4147" i="3"/>
  <c r="N4147" i="3" s="1"/>
  <c r="M4150" i="3"/>
  <c r="N4150" i="3" s="1"/>
  <c r="M4153" i="3"/>
  <c r="N4153" i="3" s="1"/>
  <c r="M4160" i="3"/>
  <c r="N4160" i="3" s="1"/>
  <c r="M4163" i="3"/>
  <c r="N4163" i="3" s="1"/>
  <c r="M4166" i="3"/>
  <c r="N4166" i="3" s="1"/>
  <c r="M4169" i="3"/>
  <c r="N4169" i="3" s="1"/>
  <c r="M4176" i="3"/>
  <c r="N4176" i="3" s="1"/>
  <c r="M4100" i="3"/>
  <c r="N4100" i="3" s="1"/>
  <c r="M4103" i="3"/>
  <c r="N4103" i="3" s="1"/>
  <c r="M4106" i="3"/>
  <c r="N4106" i="3" s="1"/>
  <c r="M4109" i="3"/>
  <c r="N4109" i="3" s="1"/>
  <c r="M4116" i="3"/>
  <c r="N4116" i="3" s="1"/>
  <c r="M4119" i="3"/>
  <c r="N4119" i="3" s="1"/>
  <c r="M4122" i="3"/>
  <c r="N4122" i="3" s="1"/>
  <c r="M4125" i="3"/>
  <c r="N4125" i="3" s="1"/>
  <c r="M4132" i="3"/>
  <c r="N4132" i="3" s="1"/>
  <c r="M4135" i="3"/>
  <c r="N4135" i="3" s="1"/>
  <c r="M4138" i="3"/>
  <c r="N4138" i="3" s="1"/>
  <c r="M4141" i="3"/>
  <c r="N4141" i="3" s="1"/>
  <c r="M4148" i="3"/>
  <c r="N4148" i="3" s="1"/>
  <c r="M4151" i="3"/>
  <c r="N4151" i="3" s="1"/>
  <c r="M4154" i="3"/>
  <c r="N4154" i="3" s="1"/>
  <c r="M4157" i="3"/>
  <c r="N4157" i="3" s="1"/>
  <c r="M4164" i="3"/>
  <c r="N4164" i="3" s="1"/>
  <c r="M4167" i="3"/>
  <c r="N4167" i="3" s="1"/>
  <c r="M4170" i="3"/>
  <c r="N4170" i="3" s="1"/>
  <c r="M4173" i="3"/>
  <c r="N4173" i="3" s="1"/>
  <c r="M4104" i="3"/>
  <c r="N4104" i="3" s="1"/>
  <c r="M4107" i="3"/>
  <c r="N4107" i="3" s="1"/>
  <c r="M4110" i="3"/>
  <c r="N4110" i="3" s="1"/>
  <c r="M4113" i="3"/>
  <c r="N4113" i="3" s="1"/>
  <c r="M4120" i="3"/>
  <c r="N4120" i="3" s="1"/>
  <c r="M4123" i="3"/>
  <c r="N4123" i="3" s="1"/>
  <c r="M4126" i="3"/>
  <c r="N4126" i="3" s="1"/>
  <c r="M4129" i="3"/>
  <c r="N4129" i="3" s="1"/>
  <c r="M4136" i="3"/>
  <c r="N4136" i="3" s="1"/>
  <c r="M4139" i="3"/>
  <c r="N4139" i="3" s="1"/>
  <c r="M4142" i="3"/>
  <c r="N4142" i="3" s="1"/>
  <c r="M4145" i="3"/>
  <c r="N4145" i="3" s="1"/>
  <c r="M4152" i="3"/>
  <c r="N4152" i="3" s="1"/>
  <c r="M4155" i="3"/>
  <c r="N4155" i="3" s="1"/>
  <c r="M4158" i="3"/>
  <c r="N4158" i="3" s="1"/>
  <c r="M4161" i="3"/>
  <c r="N4161" i="3" s="1"/>
  <c r="M4168" i="3"/>
  <c r="N4168" i="3" s="1"/>
  <c r="M4171" i="3"/>
  <c r="N4171" i="3" s="1"/>
  <c r="M4174" i="3"/>
  <c r="N4174" i="3" s="1"/>
  <c r="M4177" i="3"/>
  <c r="N4177" i="3" s="1"/>
  <c r="M3996" i="3"/>
  <c r="N3996" i="3" s="1"/>
  <c r="M3999" i="3"/>
  <c r="N3999" i="3" s="1"/>
  <c r="M4002" i="3"/>
  <c r="N4002" i="3" s="1"/>
  <c r="M3990" i="3"/>
  <c r="N3990" i="3" s="1"/>
  <c r="M3993" i="3"/>
  <c r="N3993" i="3" s="1"/>
  <c r="M4000" i="3"/>
  <c r="N4000" i="3" s="1"/>
  <c r="M4003" i="3"/>
  <c r="N4003" i="3" s="1"/>
  <c r="M3991" i="3"/>
  <c r="N3991" i="3" s="1"/>
  <c r="M3994" i="3"/>
  <c r="N3994" i="3" s="1"/>
  <c r="M3997" i="3"/>
  <c r="N3997" i="3" s="1"/>
  <c r="M3992" i="3"/>
  <c r="N3992" i="3" s="1"/>
  <c r="M3995" i="3"/>
  <c r="N3995" i="3" s="1"/>
  <c r="M3998" i="3"/>
  <c r="N3998" i="3" s="1"/>
  <c r="M4001" i="3"/>
  <c r="N4001" i="3" s="1"/>
  <c r="M3836" i="3"/>
  <c r="N3836" i="3" s="1"/>
  <c r="M3839" i="3"/>
  <c r="N3839" i="3" s="1"/>
  <c r="M3842" i="3"/>
  <c r="N3842" i="3" s="1"/>
  <c r="M3833" i="3"/>
  <c r="N3833" i="3" s="1"/>
  <c r="M3840" i="3"/>
  <c r="N3840" i="3" s="1"/>
  <c r="M3843" i="3"/>
  <c r="N3843" i="3" s="1"/>
  <c r="M3834" i="3"/>
  <c r="N3834" i="3" s="1"/>
  <c r="M3837" i="3"/>
  <c r="N3837" i="3" s="1"/>
  <c r="M3844" i="3"/>
  <c r="N3844" i="3" s="1"/>
  <c r="M3832" i="3"/>
  <c r="N3832" i="3" s="1"/>
  <c r="M3835" i="3"/>
  <c r="N3835" i="3" s="1"/>
  <c r="M3838" i="3"/>
  <c r="N3838" i="3" s="1"/>
  <c r="M3841" i="3"/>
  <c r="N3841" i="3" s="1"/>
  <c r="M3328" i="3"/>
  <c r="N3328" i="3" s="1"/>
  <c r="M3331" i="3"/>
  <c r="N3331" i="3" s="1"/>
  <c r="M3334" i="3"/>
  <c r="N3334" i="3" s="1"/>
  <c r="M3337" i="3"/>
  <c r="N3337" i="3" s="1"/>
  <c r="M3344" i="3"/>
  <c r="N3344" i="3" s="1"/>
  <c r="M3347" i="3"/>
  <c r="N3347" i="3" s="1"/>
  <c r="M3350" i="3"/>
  <c r="N3350" i="3" s="1"/>
  <c r="M3353" i="3"/>
  <c r="N3353" i="3" s="1"/>
  <c r="M3360" i="3"/>
  <c r="N3360" i="3" s="1"/>
  <c r="M3363" i="3"/>
  <c r="N3363" i="3" s="1"/>
  <c r="M3366" i="3"/>
  <c r="N3366" i="3" s="1"/>
  <c r="M3369" i="3"/>
  <c r="N3369" i="3" s="1"/>
  <c r="M3376" i="3"/>
  <c r="N3376" i="3" s="1"/>
  <c r="M3379" i="3"/>
  <c r="N3379" i="3" s="1"/>
  <c r="M3325" i="3"/>
  <c r="N3325" i="3" s="1"/>
  <c r="M3332" i="3"/>
  <c r="N3332" i="3" s="1"/>
  <c r="M3335" i="3"/>
  <c r="N3335" i="3" s="1"/>
  <c r="M3338" i="3"/>
  <c r="N3338" i="3" s="1"/>
  <c r="M3341" i="3"/>
  <c r="N3341" i="3" s="1"/>
  <c r="M3348" i="3"/>
  <c r="N3348" i="3" s="1"/>
  <c r="M3351" i="3"/>
  <c r="N3351" i="3" s="1"/>
  <c r="M3354" i="3"/>
  <c r="N3354" i="3" s="1"/>
  <c r="M3357" i="3"/>
  <c r="N3357" i="3" s="1"/>
  <c r="M3364" i="3"/>
  <c r="N3364" i="3" s="1"/>
  <c r="M3367" i="3"/>
  <c r="N3367" i="3" s="1"/>
  <c r="M3370" i="3"/>
  <c r="N3370" i="3" s="1"/>
  <c r="M3373" i="3"/>
  <c r="N3373" i="3" s="1"/>
  <c r="M3380" i="3"/>
  <c r="N3380" i="3" s="1"/>
  <c r="M3383" i="3"/>
  <c r="N3383" i="3" s="1"/>
  <c r="M3386" i="3"/>
  <c r="N3386" i="3" s="1"/>
  <c r="M3389" i="3"/>
  <c r="N3389" i="3" s="1"/>
  <c r="M3396" i="3"/>
  <c r="N3396" i="3" s="1"/>
  <c r="M3399" i="3"/>
  <c r="N3399" i="3" s="1"/>
  <c r="M3402" i="3"/>
  <c r="N3402" i="3" s="1"/>
  <c r="M3405" i="3"/>
  <c r="N3405" i="3" s="1"/>
  <c r="M3326" i="3"/>
  <c r="N3326" i="3" s="1"/>
  <c r="M3329" i="3"/>
  <c r="N3329" i="3" s="1"/>
  <c r="M3336" i="3"/>
  <c r="N3336" i="3" s="1"/>
  <c r="M3339" i="3"/>
  <c r="N3339" i="3" s="1"/>
  <c r="M3342" i="3"/>
  <c r="N3342" i="3" s="1"/>
  <c r="M3345" i="3"/>
  <c r="N3345" i="3" s="1"/>
  <c r="M3352" i="3"/>
  <c r="N3352" i="3" s="1"/>
  <c r="M3355" i="3"/>
  <c r="N3355" i="3" s="1"/>
  <c r="M3358" i="3"/>
  <c r="N3358" i="3" s="1"/>
  <c r="M3361" i="3"/>
  <c r="N3361" i="3" s="1"/>
  <c r="M3368" i="3"/>
  <c r="N3368" i="3" s="1"/>
  <c r="M3371" i="3"/>
  <c r="N3371" i="3" s="1"/>
  <c r="M3374" i="3"/>
  <c r="N3374" i="3" s="1"/>
  <c r="M3377" i="3"/>
  <c r="N3377" i="3" s="1"/>
  <c r="M3384" i="3"/>
  <c r="N3384" i="3" s="1"/>
  <c r="M3387" i="3"/>
  <c r="N3387" i="3" s="1"/>
  <c r="M3390" i="3"/>
  <c r="N3390" i="3" s="1"/>
  <c r="M3393" i="3"/>
  <c r="N3393" i="3" s="1"/>
  <c r="M3400" i="3"/>
  <c r="N3400" i="3" s="1"/>
  <c r="M3403" i="3"/>
  <c r="N3403" i="3" s="1"/>
  <c r="M3406" i="3"/>
  <c r="N3406" i="3" s="1"/>
  <c r="M3330" i="3"/>
  <c r="N3330" i="3" s="1"/>
  <c r="M3343" i="3"/>
  <c r="N3343" i="3" s="1"/>
  <c r="M3356" i="3"/>
  <c r="N3356" i="3" s="1"/>
  <c r="M3381" i="3"/>
  <c r="N3381" i="3" s="1"/>
  <c r="M3388" i="3"/>
  <c r="N3388" i="3" s="1"/>
  <c r="M3394" i="3"/>
  <c r="N3394" i="3" s="1"/>
  <c r="M3407" i="3"/>
  <c r="N3407" i="3" s="1"/>
  <c r="M3410" i="3"/>
  <c r="N3410" i="3" s="1"/>
  <c r="M3413" i="3"/>
  <c r="N3413" i="3" s="1"/>
  <c r="M3420" i="3"/>
  <c r="N3420" i="3" s="1"/>
  <c r="M3423" i="3"/>
  <c r="N3423" i="3" s="1"/>
  <c r="M3426" i="3"/>
  <c r="N3426" i="3" s="1"/>
  <c r="M3429" i="3"/>
  <c r="N3429" i="3" s="1"/>
  <c r="M3436" i="3"/>
  <c r="N3436" i="3" s="1"/>
  <c r="M3439" i="3"/>
  <c r="N3439" i="3" s="1"/>
  <c r="M3442" i="3"/>
  <c r="N3442" i="3" s="1"/>
  <c r="M3445" i="3"/>
  <c r="N3445" i="3" s="1"/>
  <c r="M3452" i="3"/>
  <c r="N3452" i="3" s="1"/>
  <c r="M3455" i="3"/>
  <c r="N3455" i="3" s="1"/>
  <c r="M3458" i="3"/>
  <c r="N3458" i="3" s="1"/>
  <c r="M3461" i="3"/>
  <c r="N3461" i="3" s="1"/>
  <c r="M3468" i="3"/>
  <c r="N3468" i="3" s="1"/>
  <c r="M3471" i="3"/>
  <c r="N3471" i="3" s="1"/>
  <c r="M3474" i="3"/>
  <c r="N3474" i="3" s="1"/>
  <c r="M3477" i="3"/>
  <c r="N3477" i="3" s="1"/>
  <c r="M3484" i="3"/>
  <c r="N3484" i="3" s="1"/>
  <c r="M3487" i="3"/>
  <c r="N3487" i="3" s="1"/>
  <c r="M3490" i="3"/>
  <c r="N3490" i="3" s="1"/>
  <c r="M3493" i="3"/>
  <c r="N3493" i="3" s="1"/>
  <c r="M3500" i="3"/>
  <c r="N3500" i="3" s="1"/>
  <c r="M3503" i="3"/>
  <c r="N3503" i="3" s="1"/>
  <c r="M3506" i="3"/>
  <c r="N3506" i="3" s="1"/>
  <c r="M3509" i="3"/>
  <c r="N3509" i="3" s="1"/>
  <c r="M3516" i="3"/>
  <c r="N3516" i="3" s="1"/>
  <c r="M3519" i="3"/>
  <c r="N3519" i="3" s="1"/>
  <c r="M3522" i="3"/>
  <c r="N3522" i="3" s="1"/>
  <c r="M3525" i="3"/>
  <c r="N3525" i="3" s="1"/>
  <c r="M3532" i="3"/>
  <c r="N3532" i="3" s="1"/>
  <c r="M3535" i="3"/>
  <c r="N3535" i="3" s="1"/>
  <c r="M3538" i="3"/>
  <c r="N3538" i="3" s="1"/>
  <c r="M3541" i="3"/>
  <c r="N3541" i="3" s="1"/>
  <c r="M3548" i="3"/>
  <c r="N3548" i="3" s="1"/>
  <c r="M3551" i="3"/>
  <c r="N3551" i="3" s="1"/>
  <c r="M3554" i="3"/>
  <c r="N3554" i="3" s="1"/>
  <c r="M3557" i="3"/>
  <c r="N3557" i="3" s="1"/>
  <c r="M3564" i="3"/>
  <c r="N3564" i="3" s="1"/>
  <c r="M3567" i="3"/>
  <c r="N3567" i="3" s="1"/>
  <c r="M3570" i="3"/>
  <c r="N3570" i="3" s="1"/>
  <c r="M3573" i="3"/>
  <c r="N3573" i="3" s="1"/>
  <c r="M3580" i="3"/>
  <c r="N3580" i="3" s="1"/>
  <c r="M3583" i="3"/>
  <c r="N3583" i="3" s="1"/>
  <c r="M3586" i="3"/>
  <c r="N3586" i="3" s="1"/>
  <c r="M3589" i="3"/>
  <c r="N3589" i="3" s="1"/>
  <c r="M3596" i="3"/>
  <c r="N3596" i="3" s="1"/>
  <c r="M3599" i="3"/>
  <c r="N3599" i="3" s="1"/>
  <c r="M3602" i="3"/>
  <c r="N3602" i="3" s="1"/>
  <c r="M3605" i="3"/>
  <c r="N3605" i="3" s="1"/>
  <c r="M3612" i="3"/>
  <c r="N3612" i="3" s="1"/>
  <c r="M3615" i="3"/>
  <c r="N3615" i="3" s="1"/>
  <c r="M3618" i="3"/>
  <c r="N3618" i="3" s="1"/>
  <c r="M3621" i="3"/>
  <c r="N3621" i="3" s="1"/>
  <c r="M3628" i="3"/>
  <c r="N3628" i="3" s="1"/>
  <c r="M3631" i="3"/>
  <c r="N3631" i="3" s="1"/>
  <c r="M3634" i="3"/>
  <c r="N3634" i="3" s="1"/>
  <c r="M3637" i="3"/>
  <c r="N3637" i="3" s="1"/>
  <c r="M3644" i="3"/>
  <c r="N3644" i="3" s="1"/>
  <c r="M3647" i="3"/>
  <c r="N3647" i="3" s="1"/>
  <c r="M3650" i="3"/>
  <c r="N3650" i="3" s="1"/>
  <c r="M3653" i="3"/>
  <c r="N3653" i="3" s="1"/>
  <c r="M3660" i="3"/>
  <c r="N3660" i="3" s="1"/>
  <c r="M3663" i="3"/>
  <c r="N3663" i="3" s="1"/>
  <c r="M3666" i="3"/>
  <c r="N3666" i="3" s="1"/>
  <c r="M3669" i="3"/>
  <c r="N3669" i="3" s="1"/>
  <c r="M3676" i="3"/>
  <c r="N3676" i="3" s="1"/>
  <c r="M3679" i="3"/>
  <c r="N3679" i="3" s="1"/>
  <c r="M3682" i="3"/>
  <c r="N3682" i="3" s="1"/>
  <c r="M3685" i="3"/>
  <c r="N3685" i="3" s="1"/>
  <c r="M3333" i="3"/>
  <c r="N3333" i="3" s="1"/>
  <c r="M3346" i="3"/>
  <c r="N3346" i="3" s="1"/>
  <c r="M3359" i="3"/>
  <c r="N3359" i="3" s="1"/>
  <c r="M3372" i="3"/>
  <c r="N3372" i="3" s="1"/>
  <c r="M3382" i="3"/>
  <c r="N3382" i="3" s="1"/>
  <c r="M3395" i="3"/>
  <c r="N3395" i="3" s="1"/>
  <c r="M3401" i="3"/>
  <c r="N3401" i="3" s="1"/>
  <c r="M3408" i="3"/>
  <c r="N3408" i="3" s="1"/>
  <c r="M3411" i="3"/>
  <c r="N3411" i="3" s="1"/>
  <c r="M3414" i="3"/>
  <c r="N3414" i="3" s="1"/>
  <c r="M3417" i="3"/>
  <c r="N3417" i="3" s="1"/>
  <c r="M3424" i="3"/>
  <c r="N3424" i="3" s="1"/>
  <c r="M3427" i="3"/>
  <c r="N3427" i="3" s="1"/>
  <c r="M3430" i="3"/>
  <c r="N3430" i="3" s="1"/>
  <c r="M3433" i="3"/>
  <c r="N3433" i="3" s="1"/>
  <c r="M3440" i="3"/>
  <c r="N3440" i="3" s="1"/>
  <c r="M3443" i="3"/>
  <c r="N3443" i="3" s="1"/>
  <c r="M3446" i="3"/>
  <c r="N3446" i="3" s="1"/>
  <c r="M3449" i="3"/>
  <c r="N3449" i="3" s="1"/>
  <c r="M3456" i="3"/>
  <c r="N3456" i="3" s="1"/>
  <c r="M3459" i="3"/>
  <c r="N3459" i="3" s="1"/>
  <c r="M3462" i="3"/>
  <c r="N3462" i="3" s="1"/>
  <c r="M3465" i="3"/>
  <c r="N3465" i="3" s="1"/>
  <c r="M3472" i="3"/>
  <c r="N3472" i="3" s="1"/>
  <c r="M3475" i="3"/>
  <c r="N3475" i="3" s="1"/>
  <c r="M3478" i="3"/>
  <c r="N3478" i="3" s="1"/>
  <c r="M3481" i="3"/>
  <c r="N3481" i="3" s="1"/>
  <c r="M3488" i="3"/>
  <c r="N3488" i="3" s="1"/>
  <c r="M3491" i="3"/>
  <c r="N3491" i="3" s="1"/>
  <c r="M3494" i="3"/>
  <c r="N3494" i="3" s="1"/>
  <c r="M3497" i="3"/>
  <c r="N3497" i="3" s="1"/>
  <c r="M3504" i="3"/>
  <c r="N3504" i="3" s="1"/>
  <c r="M3507" i="3"/>
  <c r="N3507" i="3" s="1"/>
  <c r="M3510" i="3"/>
  <c r="N3510" i="3" s="1"/>
  <c r="M3513" i="3"/>
  <c r="N3513" i="3" s="1"/>
  <c r="M3520" i="3"/>
  <c r="N3520" i="3" s="1"/>
  <c r="M3523" i="3"/>
  <c r="N3523" i="3" s="1"/>
  <c r="M3526" i="3"/>
  <c r="N3526" i="3" s="1"/>
  <c r="M3529" i="3"/>
  <c r="N3529" i="3" s="1"/>
  <c r="M3536" i="3"/>
  <c r="N3536" i="3" s="1"/>
  <c r="M3539" i="3"/>
  <c r="N3539" i="3" s="1"/>
  <c r="M3542" i="3"/>
  <c r="N3542" i="3" s="1"/>
  <c r="M3545" i="3"/>
  <c r="N3545" i="3" s="1"/>
  <c r="M3552" i="3"/>
  <c r="N3552" i="3" s="1"/>
  <c r="M3555" i="3"/>
  <c r="N3555" i="3" s="1"/>
  <c r="M3558" i="3"/>
  <c r="N3558" i="3" s="1"/>
  <c r="M3561" i="3"/>
  <c r="N3561" i="3" s="1"/>
  <c r="M3568" i="3"/>
  <c r="N3568" i="3" s="1"/>
  <c r="M3571" i="3"/>
  <c r="N3571" i="3" s="1"/>
  <c r="M3574" i="3"/>
  <c r="N3574" i="3" s="1"/>
  <c r="M3577" i="3"/>
  <c r="N3577" i="3" s="1"/>
  <c r="M3584" i="3"/>
  <c r="N3584" i="3" s="1"/>
  <c r="M3587" i="3"/>
  <c r="N3587" i="3" s="1"/>
  <c r="M3590" i="3"/>
  <c r="N3590" i="3" s="1"/>
  <c r="M3593" i="3"/>
  <c r="N3593" i="3" s="1"/>
  <c r="M3600" i="3"/>
  <c r="N3600" i="3" s="1"/>
  <c r="M3603" i="3"/>
  <c r="N3603" i="3" s="1"/>
  <c r="M3606" i="3"/>
  <c r="N3606" i="3" s="1"/>
  <c r="M3609" i="3"/>
  <c r="N3609" i="3" s="1"/>
  <c r="M3616" i="3"/>
  <c r="N3616" i="3" s="1"/>
  <c r="M3619" i="3"/>
  <c r="N3619" i="3" s="1"/>
  <c r="M3622" i="3"/>
  <c r="N3622" i="3" s="1"/>
  <c r="M3625" i="3"/>
  <c r="N3625" i="3" s="1"/>
  <c r="M3632" i="3"/>
  <c r="N3632" i="3" s="1"/>
  <c r="M3635" i="3"/>
  <c r="N3635" i="3" s="1"/>
  <c r="M3638" i="3"/>
  <c r="N3638" i="3" s="1"/>
  <c r="M3641" i="3"/>
  <c r="N3641" i="3" s="1"/>
  <c r="M3648" i="3"/>
  <c r="N3648" i="3" s="1"/>
  <c r="M3651" i="3"/>
  <c r="N3651" i="3" s="1"/>
  <c r="M3654" i="3"/>
  <c r="N3654" i="3" s="1"/>
  <c r="M3657" i="3"/>
  <c r="N3657" i="3" s="1"/>
  <c r="M3664" i="3"/>
  <c r="N3664" i="3" s="1"/>
  <c r="M3667" i="3"/>
  <c r="N3667" i="3" s="1"/>
  <c r="M3670" i="3"/>
  <c r="N3670" i="3" s="1"/>
  <c r="M3673" i="3"/>
  <c r="N3673" i="3" s="1"/>
  <c r="M3680" i="3"/>
  <c r="N3680" i="3" s="1"/>
  <c r="M3683" i="3"/>
  <c r="N3683" i="3" s="1"/>
  <c r="M3686" i="3"/>
  <c r="N3686" i="3" s="1"/>
  <c r="M3689" i="3"/>
  <c r="N3689" i="3" s="1"/>
  <c r="M3324" i="3"/>
  <c r="N3324" i="3" s="1"/>
  <c r="M3349" i="3"/>
  <c r="N3349" i="3" s="1"/>
  <c r="M3362" i="3"/>
  <c r="N3362" i="3" s="1"/>
  <c r="M3375" i="3"/>
  <c r="N3375" i="3" s="1"/>
  <c r="M3391" i="3"/>
  <c r="N3391" i="3" s="1"/>
  <c r="M3397" i="3"/>
  <c r="N3397" i="3" s="1"/>
  <c r="M3404" i="3"/>
  <c r="N3404" i="3" s="1"/>
  <c r="M3412" i="3"/>
  <c r="N3412" i="3" s="1"/>
  <c r="M3415" i="3"/>
  <c r="N3415" i="3" s="1"/>
  <c r="M3418" i="3"/>
  <c r="N3418" i="3" s="1"/>
  <c r="M3421" i="3"/>
  <c r="N3421" i="3" s="1"/>
  <c r="M3428" i="3"/>
  <c r="N3428" i="3" s="1"/>
  <c r="M3431" i="3"/>
  <c r="N3431" i="3" s="1"/>
  <c r="M3434" i="3"/>
  <c r="N3434" i="3" s="1"/>
  <c r="M3437" i="3"/>
  <c r="N3437" i="3" s="1"/>
  <c r="M3444" i="3"/>
  <c r="N3444" i="3" s="1"/>
  <c r="M3447" i="3"/>
  <c r="N3447" i="3" s="1"/>
  <c r="M3450" i="3"/>
  <c r="N3450" i="3" s="1"/>
  <c r="M3453" i="3"/>
  <c r="N3453" i="3" s="1"/>
  <c r="M3460" i="3"/>
  <c r="N3460" i="3" s="1"/>
  <c r="M3463" i="3"/>
  <c r="N3463" i="3" s="1"/>
  <c r="M3466" i="3"/>
  <c r="N3466" i="3" s="1"/>
  <c r="M3469" i="3"/>
  <c r="N3469" i="3" s="1"/>
  <c r="M3476" i="3"/>
  <c r="N3476" i="3" s="1"/>
  <c r="M3479" i="3"/>
  <c r="N3479" i="3" s="1"/>
  <c r="M3482" i="3"/>
  <c r="N3482" i="3" s="1"/>
  <c r="M3485" i="3"/>
  <c r="N3485" i="3" s="1"/>
  <c r="M3492" i="3"/>
  <c r="N3492" i="3" s="1"/>
  <c r="M3495" i="3"/>
  <c r="N3495" i="3" s="1"/>
  <c r="M3498" i="3"/>
  <c r="N3498" i="3" s="1"/>
  <c r="M3501" i="3"/>
  <c r="N3501" i="3" s="1"/>
  <c r="M3508" i="3"/>
  <c r="N3508" i="3" s="1"/>
  <c r="M3511" i="3"/>
  <c r="N3511" i="3" s="1"/>
  <c r="M3514" i="3"/>
  <c r="N3514" i="3" s="1"/>
  <c r="M3517" i="3"/>
  <c r="N3517" i="3" s="1"/>
  <c r="M3524" i="3"/>
  <c r="N3524" i="3" s="1"/>
  <c r="M3527" i="3"/>
  <c r="N3527" i="3" s="1"/>
  <c r="M3530" i="3"/>
  <c r="N3530" i="3" s="1"/>
  <c r="M3533" i="3"/>
  <c r="N3533" i="3" s="1"/>
  <c r="M3540" i="3"/>
  <c r="N3540" i="3" s="1"/>
  <c r="M3543" i="3"/>
  <c r="N3543" i="3" s="1"/>
  <c r="M3546" i="3"/>
  <c r="N3546" i="3" s="1"/>
  <c r="M3549" i="3"/>
  <c r="N3549" i="3" s="1"/>
  <c r="M3556" i="3"/>
  <c r="N3556" i="3" s="1"/>
  <c r="M3559" i="3"/>
  <c r="N3559" i="3" s="1"/>
  <c r="M3562" i="3"/>
  <c r="N3562" i="3" s="1"/>
  <c r="M3565" i="3"/>
  <c r="N3565" i="3" s="1"/>
  <c r="M3572" i="3"/>
  <c r="N3572" i="3" s="1"/>
  <c r="M3575" i="3"/>
  <c r="N3575" i="3" s="1"/>
  <c r="M3578" i="3"/>
  <c r="N3578" i="3" s="1"/>
  <c r="M3581" i="3"/>
  <c r="N3581" i="3" s="1"/>
  <c r="M3588" i="3"/>
  <c r="N3588" i="3" s="1"/>
  <c r="M3591" i="3"/>
  <c r="N3591" i="3" s="1"/>
  <c r="M3594" i="3"/>
  <c r="N3594" i="3" s="1"/>
  <c r="M3597" i="3"/>
  <c r="N3597" i="3" s="1"/>
  <c r="M3604" i="3"/>
  <c r="N3604" i="3" s="1"/>
  <c r="M3607" i="3"/>
  <c r="N3607" i="3" s="1"/>
  <c r="M3610" i="3"/>
  <c r="N3610" i="3" s="1"/>
  <c r="M3613" i="3"/>
  <c r="N3613" i="3" s="1"/>
  <c r="M3620" i="3"/>
  <c r="N3620" i="3" s="1"/>
  <c r="M3623" i="3"/>
  <c r="N3623" i="3" s="1"/>
  <c r="M3626" i="3"/>
  <c r="N3626" i="3" s="1"/>
  <c r="M3629" i="3"/>
  <c r="N3629" i="3" s="1"/>
  <c r="M3636" i="3"/>
  <c r="N3636" i="3" s="1"/>
  <c r="M3639" i="3"/>
  <c r="N3639" i="3" s="1"/>
  <c r="M3642" i="3"/>
  <c r="N3642" i="3" s="1"/>
  <c r="M3645" i="3"/>
  <c r="N3645" i="3" s="1"/>
  <c r="M3652" i="3"/>
  <c r="N3652" i="3" s="1"/>
  <c r="M3655" i="3"/>
  <c r="N3655" i="3" s="1"/>
  <c r="M3658" i="3"/>
  <c r="N3658" i="3" s="1"/>
  <c r="M3661" i="3"/>
  <c r="N3661" i="3" s="1"/>
  <c r="M3668" i="3"/>
  <c r="N3668" i="3" s="1"/>
  <c r="M3671" i="3"/>
  <c r="N3671" i="3" s="1"/>
  <c r="M3674" i="3"/>
  <c r="N3674" i="3" s="1"/>
  <c r="M3677" i="3"/>
  <c r="N3677" i="3" s="1"/>
  <c r="M3684" i="3"/>
  <c r="N3684" i="3" s="1"/>
  <c r="M3687" i="3"/>
  <c r="N3687" i="3" s="1"/>
  <c r="M3690" i="3"/>
  <c r="N3690" i="3" s="1"/>
  <c r="M3327" i="3"/>
  <c r="N3327" i="3" s="1"/>
  <c r="M3340" i="3"/>
  <c r="N3340" i="3" s="1"/>
  <c r="M3365" i="3"/>
  <c r="N3365" i="3" s="1"/>
  <c r="M3378" i="3"/>
  <c r="N3378" i="3" s="1"/>
  <c r="M3385" i="3"/>
  <c r="N3385" i="3" s="1"/>
  <c r="M3392" i="3"/>
  <c r="N3392" i="3" s="1"/>
  <c r="M3398" i="3"/>
  <c r="N3398" i="3" s="1"/>
  <c r="M3409" i="3"/>
  <c r="N3409" i="3" s="1"/>
  <c r="M3416" i="3"/>
  <c r="N3416" i="3" s="1"/>
  <c r="M3419" i="3"/>
  <c r="N3419" i="3" s="1"/>
  <c r="M3422" i="3"/>
  <c r="N3422" i="3" s="1"/>
  <c r="M3425" i="3"/>
  <c r="N3425" i="3" s="1"/>
  <c r="M3432" i="3"/>
  <c r="N3432" i="3" s="1"/>
  <c r="M3435" i="3"/>
  <c r="N3435" i="3" s="1"/>
  <c r="M3438" i="3"/>
  <c r="N3438" i="3" s="1"/>
  <c r="M3441" i="3"/>
  <c r="N3441" i="3" s="1"/>
  <c r="M3448" i="3"/>
  <c r="N3448" i="3" s="1"/>
  <c r="M3451" i="3"/>
  <c r="N3451" i="3" s="1"/>
  <c r="M3454" i="3"/>
  <c r="N3454" i="3" s="1"/>
  <c r="M3457" i="3"/>
  <c r="N3457" i="3" s="1"/>
  <c r="M3464" i="3"/>
  <c r="N3464" i="3" s="1"/>
  <c r="M3467" i="3"/>
  <c r="N3467" i="3" s="1"/>
  <c r="M3470" i="3"/>
  <c r="N3470" i="3" s="1"/>
  <c r="M3473" i="3"/>
  <c r="N3473" i="3" s="1"/>
  <c r="M3480" i="3"/>
  <c r="N3480" i="3" s="1"/>
  <c r="M3483" i="3"/>
  <c r="N3483" i="3" s="1"/>
  <c r="M3486" i="3"/>
  <c r="N3486" i="3" s="1"/>
  <c r="M3489" i="3"/>
  <c r="N3489" i="3" s="1"/>
  <c r="M3496" i="3"/>
  <c r="N3496" i="3" s="1"/>
  <c r="M3499" i="3"/>
  <c r="N3499" i="3" s="1"/>
  <c r="M3502" i="3"/>
  <c r="N3502" i="3" s="1"/>
  <c r="M3505" i="3"/>
  <c r="N3505" i="3" s="1"/>
  <c r="M3512" i="3"/>
  <c r="N3512" i="3" s="1"/>
  <c r="M3515" i="3"/>
  <c r="N3515" i="3" s="1"/>
  <c r="M3518" i="3"/>
  <c r="N3518" i="3" s="1"/>
  <c r="M3521" i="3"/>
  <c r="N3521" i="3" s="1"/>
  <c r="M3528" i="3"/>
  <c r="N3528" i="3" s="1"/>
  <c r="M3531" i="3"/>
  <c r="N3531" i="3" s="1"/>
  <c r="M3534" i="3"/>
  <c r="N3534" i="3" s="1"/>
  <c r="M3537" i="3"/>
  <c r="N3537" i="3" s="1"/>
  <c r="M3544" i="3"/>
  <c r="N3544" i="3" s="1"/>
  <c r="M3547" i="3"/>
  <c r="N3547" i="3" s="1"/>
  <c r="M3550" i="3"/>
  <c r="N3550" i="3" s="1"/>
  <c r="M3553" i="3"/>
  <c r="N3553" i="3" s="1"/>
  <c r="M3560" i="3"/>
  <c r="N3560" i="3" s="1"/>
  <c r="M3563" i="3"/>
  <c r="N3563" i="3" s="1"/>
  <c r="M3566" i="3"/>
  <c r="N3566" i="3" s="1"/>
  <c r="M3569" i="3"/>
  <c r="N3569" i="3" s="1"/>
  <c r="M3576" i="3"/>
  <c r="N3576" i="3" s="1"/>
  <c r="M3579" i="3"/>
  <c r="N3579" i="3" s="1"/>
  <c r="M3582" i="3"/>
  <c r="N3582" i="3" s="1"/>
  <c r="M3585" i="3"/>
  <c r="N3585" i="3" s="1"/>
  <c r="M3592" i="3"/>
  <c r="N3592" i="3" s="1"/>
  <c r="M3595" i="3"/>
  <c r="N3595" i="3" s="1"/>
  <c r="M3598" i="3"/>
  <c r="N3598" i="3" s="1"/>
  <c r="M3601" i="3"/>
  <c r="N3601" i="3" s="1"/>
  <c r="M3608" i="3"/>
  <c r="N3608" i="3" s="1"/>
  <c r="M3611" i="3"/>
  <c r="N3611" i="3" s="1"/>
  <c r="M3614" i="3"/>
  <c r="N3614" i="3" s="1"/>
  <c r="M3617" i="3"/>
  <c r="N3617" i="3" s="1"/>
  <c r="M3624" i="3"/>
  <c r="N3624" i="3" s="1"/>
  <c r="M3627" i="3"/>
  <c r="N3627" i="3" s="1"/>
  <c r="M3630" i="3"/>
  <c r="N3630" i="3" s="1"/>
  <c r="M3633" i="3"/>
  <c r="N3633" i="3" s="1"/>
  <c r="M3640" i="3"/>
  <c r="N3640" i="3" s="1"/>
  <c r="M3643" i="3"/>
  <c r="N3643" i="3" s="1"/>
  <c r="M3646" i="3"/>
  <c r="N3646" i="3" s="1"/>
  <c r="M3649" i="3"/>
  <c r="N3649" i="3" s="1"/>
  <c r="M3656" i="3"/>
  <c r="N3656" i="3" s="1"/>
  <c r="M3659" i="3"/>
  <c r="N3659" i="3" s="1"/>
  <c r="M3662" i="3"/>
  <c r="N3662" i="3" s="1"/>
  <c r="M3665" i="3"/>
  <c r="N3665" i="3" s="1"/>
  <c r="M3672" i="3"/>
  <c r="N3672" i="3" s="1"/>
  <c r="M3675" i="3"/>
  <c r="N3675" i="3" s="1"/>
  <c r="M3678" i="3"/>
  <c r="N3678" i="3" s="1"/>
  <c r="M3681" i="3"/>
  <c r="N3681" i="3" s="1"/>
  <c r="M3688" i="3"/>
  <c r="N3688" i="3" s="1"/>
  <c r="M3691" i="3"/>
  <c r="N3691" i="3" s="1"/>
  <c r="M2980" i="3"/>
  <c r="N2980" i="3" s="1"/>
  <c r="M2983" i="3"/>
  <c r="N2983" i="3" s="1"/>
  <c r="M2986" i="3"/>
  <c r="N2986" i="3" s="1"/>
  <c r="M2992" i="3"/>
  <c r="N2992" i="3" s="1"/>
  <c r="M2995" i="3"/>
  <c r="N2995" i="3" s="1"/>
  <c r="M2981" i="3"/>
  <c r="N2981" i="3" s="1"/>
  <c r="M2987" i="3"/>
  <c r="N2987" i="3" s="1"/>
  <c r="M2990" i="3"/>
  <c r="N2990" i="3" s="1"/>
  <c r="M2993" i="3"/>
  <c r="N2993" i="3" s="1"/>
  <c r="M2996" i="3"/>
  <c r="N2996" i="3" s="1"/>
  <c r="M2984" i="3"/>
  <c r="N2984" i="3" s="1"/>
  <c r="M2988" i="3"/>
  <c r="N2988" i="3" s="1"/>
  <c r="M2991" i="3"/>
  <c r="N2991" i="3" s="1"/>
  <c r="M2994" i="3"/>
  <c r="N2994" i="3" s="1"/>
  <c r="M2979" i="3"/>
  <c r="N2979" i="3" s="1"/>
  <c r="M2982" i="3"/>
  <c r="N2982" i="3" s="1"/>
  <c r="M2985" i="3"/>
  <c r="N2985" i="3" s="1"/>
  <c r="M2989" i="3"/>
  <c r="N2989" i="3" s="1"/>
  <c r="M2997" i="3"/>
  <c r="N2997" i="3" s="1"/>
  <c r="M2586" i="3"/>
  <c r="N2586" i="3" s="1"/>
  <c r="M2589" i="3"/>
  <c r="N2589" i="3" s="1"/>
  <c r="M2596" i="3"/>
  <c r="N2596" i="3" s="1"/>
  <c r="M2599" i="3"/>
  <c r="N2599" i="3" s="1"/>
  <c r="M2602" i="3"/>
  <c r="N2602" i="3" s="1"/>
  <c r="M2605" i="3"/>
  <c r="N2605" i="3" s="1"/>
  <c r="M2612" i="3"/>
  <c r="N2612" i="3" s="1"/>
  <c r="M2615" i="3"/>
  <c r="N2615" i="3" s="1"/>
  <c r="M2618" i="3"/>
  <c r="N2618" i="3" s="1"/>
  <c r="M2621" i="3"/>
  <c r="N2621" i="3" s="1"/>
  <c r="M2628" i="3"/>
  <c r="N2628" i="3" s="1"/>
  <c r="M2631" i="3"/>
  <c r="N2631" i="3" s="1"/>
  <c r="M2634" i="3"/>
  <c r="N2634" i="3" s="1"/>
  <c r="M2637" i="3"/>
  <c r="N2637" i="3" s="1"/>
  <c r="M2644" i="3"/>
  <c r="N2644" i="3" s="1"/>
  <c r="M2647" i="3"/>
  <c r="N2647" i="3" s="1"/>
  <c r="M2650" i="3"/>
  <c r="N2650" i="3" s="1"/>
  <c r="M2653" i="3"/>
  <c r="N2653" i="3" s="1"/>
  <c r="M2660" i="3"/>
  <c r="N2660" i="3" s="1"/>
  <c r="M2663" i="3"/>
  <c r="N2663" i="3" s="1"/>
  <c r="M2666" i="3"/>
  <c r="N2666" i="3" s="1"/>
  <c r="M2669" i="3"/>
  <c r="N2669" i="3" s="1"/>
  <c r="M2676" i="3"/>
  <c r="N2676" i="3" s="1"/>
  <c r="M2679" i="3"/>
  <c r="N2679" i="3" s="1"/>
  <c r="M2682" i="3"/>
  <c r="N2682" i="3" s="1"/>
  <c r="M2685" i="3"/>
  <c r="N2685" i="3" s="1"/>
  <c r="M2692" i="3"/>
  <c r="N2692" i="3" s="1"/>
  <c r="M2695" i="3"/>
  <c r="N2695" i="3" s="1"/>
  <c r="M2698" i="3"/>
  <c r="N2698" i="3" s="1"/>
  <c r="M2701" i="3"/>
  <c r="N2701" i="3" s="1"/>
  <c r="M2708" i="3"/>
  <c r="N2708" i="3" s="1"/>
  <c r="M2711" i="3"/>
  <c r="N2711" i="3" s="1"/>
  <c r="M2714" i="3"/>
  <c r="N2714" i="3" s="1"/>
  <c r="M2717" i="3"/>
  <c r="N2717" i="3" s="1"/>
  <c r="M2724" i="3"/>
  <c r="N2724" i="3" s="1"/>
  <c r="M2587" i="3"/>
  <c r="N2587" i="3" s="1"/>
  <c r="M2590" i="3"/>
  <c r="N2590" i="3" s="1"/>
  <c r="M2593" i="3"/>
  <c r="N2593" i="3" s="1"/>
  <c r="M2600" i="3"/>
  <c r="N2600" i="3" s="1"/>
  <c r="M2603" i="3"/>
  <c r="N2603" i="3" s="1"/>
  <c r="M2606" i="3"/>
  <c r="N2606" i="3" s="1"/>
  <c r="M2609" i="3"/>
  <c r="N2609" i="3" s="1"/>
  <c r="M2616" i="3"/>
  <c r="N2616" i="3" s="1"/>
  <c r="M2619" i="3"/>
  <c r="N2619" i="3" s="1"/>
  <c r="M2622" i="3"/>
  <c r="N2622" i="3" s="1"/>
  <c r="M2625" i="3"/>
  <c r="N2625" i="3" s="1"/>
  <c r="M2632" i="3"/>
  <c r="N2632" i="3" s="1"/>
  <c r="M2635" i="3"/>
  <c r="N2635" i="3" s="1"/>
  <c r="M2638" i="3"/>
  <c r="N2638" i="3" s="1"/>
  <c r="M2641" i="3"/>
  <c r="N2641" i="3" s="1"/>
  <c r="M2648" i="3"/>
  <c r="N2648" i="3" s="1"/>
  <c r="M2651" i="3"/>
  <c r="N2651" i="3" s="1"/>
  <c r="M2654" i="3"/>
  <c r="N2654" i="3" s="1"/>
  <c r="M2657" i="3"/>
  <c r="N2657" i="3" s="1"/>
  <c r="M2664" i="3"/>
  <c r="N2664" i="3" s="1"/>
  <c r="M2667" i="3"/>
  <c r="N2667" i="3" s="1"/>
  <c r="M2670" i="3"/>
  <c r="N2670" i="3" s="1"/>
  <c r="M2673" i="3"/>
  <c r="N2673" i="3" s="1"/>
  <c r="M2680" i="3"/>
  <c r="N2680" i="3" s="1"/>
  <c r="M2683" i="3"/>
  <c r="N2683" i="3" s="1"/>
  <c r="M2686" i="3"/>
  <c r="N2686" i="3" s="1"/>
  <c r="M2689" i="3"/>
  <c r="N2689" i="3" s="1"/>
  <c r="M2696" i="3"/>
  <c r="N2696" i="3" s="1"/>
  <c r="M2699" i="3"/>
  <c r="N2699" i="3" s="1"/>
  <c r="M2702" i="3"/>
  <c r="N2702" i="3" s="1"/>
  <c r="M2705" i="3"/>
  <c r="N2705" i="3" s="1"/>
  <c r="M2712" i="3"/>
  <c r="N2712" i="3" s="1"/>
  <c r="M2715" i="3"/>
  <c r="N2715" i="3" s="1"/>
  <c r="M2718" i="3"/>
  <c r="N2718" i="3" s="1"/>
  <c r="M2721" i="3"/>
  <c r="N2721" i="3" s="1"/>
  <c r="M2584" i="3"/>
  <c r="N2584" i="3" s="1"/>
  <c r="M2588" i="3"/>
  <c r="N2588" i="3" s="1"/>
  <c r="M2591" i="3"/>
  <c r="N2591" i="3" s="1"/>
  <c r="M2594" i="3"/>
  <c r="N2594" i="3" s="1"/>
  <c r="M2597" i="3"/>
  <c r="N2597" i="3" s="1"/>
  <c r="M2604" i="3"/>
  <c r="N2604" i="3" s="1"/>
  <c r="M2607" i="3"/>
  <c r="N2607" i="3" s="1"/>
  <c r="M2610" i="3"/>
  <c r="N2610" i="3" s="1"/>
  <c r="M2613" i="3"/>
  <c r="N2613" i="3" s="1"/>
  <c r="M2620" i="3"/>
  <c r="N2620" i="3" s="1"/>
  <c r="M2623" i="3"/>
  <c r="N2623" i="3" s="1"/>
  <c r="M2626" i="3"/>
  <c r="N2626" i="3" s="1"/>
  <c r="M2629" i="3"/>
  <c r="N2629" i="3" s="1"/>
  <c r="M2636" i="3"/>
  <c r="N2636" i="3" s="1"/>
  <c r="M2639" i="3"/>
  <c r="N2639" i="3" s="1"/>
  <c r="M2642" i="3"/>
  <c r="N2642" i="3" s="1"/>
  <c r="M2645" i="3"/>
  <c r="N2645" i="3" s="1"/>
  <c r="M2652" i="3"/>
  <c r="N2652" i="3" s="1"/>
  <c r="M2655" i="3"/>
  <c r="N2655" i="3" s="1"/>
  <c r="M2658" i="3"/>
  <c r="N2658" i="3" s="1"/>
  <c r="M2661" i="3"/>
  <c r="N2661" i="3" s="1"/>
  <c r="M2668" i="3"/>
  <c r="N2668" i="3" s="1"/>
  <c r="M2671" i="3"/>
  <c r="N2671" i="3" s="1"/>
  <c r="M2674" i="3"/>
  <c r="N2674" i="3" s="1"/>
  <c r="M2677" i="3"/>
  <c r="N2677" i="3" s="1"/>
  <c r="M2684" i="3"/>
  <c r="N2684" i="3" s="1"/>
  <c r="M2687" i="3"/>
  <c r="N2687" i="3" s="1"/>
  <c r="M2690" i="3"/>
  <c r="N2690" i="3" s="1"/>
  <c r="M2693" i="3"/>
  <c r="N2693" i="3" s="1"/>
  <c r="M2700" i="3"/>
  <c r="N2700" i="3" s="1"/>
  <c r="M2703" i="3"/>
  <c r="N2703" i="3" s="1"/>
  <c r="M2706" i="3"/>
  <c r="N2706" i="3" s="1"/>
  <c r="M2709" i="3"/>
  <c r="N2709" i="3" s="1"/>
  <c r="M2716" i="3"/>
  <c r="N2716" i="3" s="1"/>
  <c r="M2719" i="3"/>
  <c r="N2719" i="3" s="1"/>
  <c r="M2722" i="3"/>
  <c r="N2722" i="3" s="1"/>
  <c r="M2725" i="3"/>
  <c r="N2725" i="3" s="1"/>
  <c r="M2732" i="3"/>
  <c r="N2732" i="3" s="1"/>
  <c r="M2735" i="3"/>
  <c r="N2735" i="3" s="1"/>
  <c r="M2738" i="3"/>
  <c r="N2738" i="3" s="1"/>
  <c r="M2741" i="3"/>
  <c r="N2741" i="3" s="1"/>
  <c r="M2748" i="3"/>
  <c r="N2748" i="3" s="1"/>
  <c r="M2585" i="3"/>
  <c r="N2585" i="3" s="1"/>
  <c r="M2592" i="3"/>
  <c r="N2592" i="3" s="1"/>
  <c r="M2595" i="3"/>
  <c r="N2595" i="3" s="1"/>
  <c r="M2598" i="3"/>
  <c r="N2598" i="3" s="1"/>
  <c r="M2601" i="3"/>
  <c r="N2601" i="3" s="1"/>
  <c r="M2608" i="3"/>
  <c r="N2608" i="3" s="1"/>
  <c r="M2611" i="3"/>
  <c r="N2611" i="3" s="1"/>
  <c r="M2614" i="3"/>
  <c r="N2614" i="3" s="1"/>
  <c r="M2617" i="3"/>
  <c r="N2617" i="3" s="1"/>
  <c r="M2624" i="3"/>
  <c r="N2624" i="3" s="1"/>
  <c r="M2627" i="3"/>
  <c r="N2627" i="3" s="1"/>
  <c r="M2630" i="3"/>
  <c r="N2630" i="3" s="1"/>
  <c r="M2633" i="3"/>
  <c r="N2633" i="3" s="1"/>
  <c r="M2640" i="3"/>
  <c r="N2640" i="3" s="1"/>
  <c r="M2643" i="3"/>
  <c r="N2643" i="3" s="1"/>
  <c r="M2646" i="3"/>
  <c r="N2646" i="3" s="1"/>
  <c r="M2649" i="3"/>
  <c r="N2649" i="3" s="1"/>
  <c r="M2656" i="3"/>
  <c r="N2656" i="3" s="1"/>
  <c r="M2681" i="3"/>
  <c r="N2681" i="3" s="1"/>
  <c r="M2694" i="3"/>
  <c r="N2694" i="3" s="1"/>
  <c r="M2707" i="3"/>
  <c r="N2707" i="3" s="1"/>
  <c r="M2720" i="3"/>
  <c r="N2720" i="3" s="1"/>
  <c r="M2727" i="3"/>
  <c r="N2727" i="3" s="1"/>
  <c r="M2731" i="3"/>
  <c r="N2731" i="3" s="1"/>
  <c r="M2736" i="3"/>
  <c r="N2736" i="3" s="1"/>
  <c r="M2740" i="3"/>
  <c r="N2740" i="3" s="1"/>
  <c r="M2744" i="3"/>
  <c r="N2744" i="3" s="1"/>
  <c r="M2752" i="3"/>
  <c r="N2752" i="3" s="1"/>
  <c r="M2755" i="3"/>
  <c r="N2755" i="3" s="1"/>
  <c r="M2758" i="3"/>
  <c r="N2758" i="3" s="1"/>
  <c r="M2761" i="3"/>
  <c r="N2761" i="3" s="1"/>
  <c r="M2768" i="3"/>
  <c r="N2768" i="3" s="1"/>
  <c r="M2771" i="3"/>
  <c r="N2771" i="3" s="1"/>
  <c r="M2774" i="3"/>
  <c r="N2774" i="3" s="1"/>
  <c r="M2777" i="3"/>
  <c r="N2777" i="3" s="1"/>
  <c r="M2784" i="3"/>
  <c r="N2784" i="3" s="1"/>
  <c r="M2787" i="3"/>
  <c r="N2787" i="3" s="1"/>
  <c r="M2790" i="3"/>
  <c r="N2790" i="3" s="1"/>
  <c r="M2793" i="3"/>
  <c r="N2793" i="3" s="1"/>
  <c r="M2800" i="3"/>
  <c r="N2800" i="3" s="1"/>
  <c r="M2803" i="3"/>
  <c r="N2803" i="3" s="1"/>
  <c r="M2806" i="3"/>
  <c r="N2806" i="3" s="1"/>
  <c r="M2809" i="3"/>
  <c r="N2809" i="3" s="1"/>
  <c r="M2816" i="3"/>
  <c r="N2816" i="3" s="1"/>
  <c r="M2819" i="3"/>
  <c r="N2819" i="3" s="1"/>
  <c r="M2822" i="3"/>
  <c r="N2822" i="3" s="1"/>
  <c r="M2825" i="3"/>
  <c r="N2825" i="3" s="1"/>
  <c r="M2832" i="3"/>
  <c r="N2832" i="3" s="1"/>
  <c r="M2659" i="3"/>
  <c r="N2659" i="3" s="1"/>
  <c r="M2672" i="3"/>
  <c r="N2672" i="3" s="1"/>
  <c r="M2697" i="3"/>
  <c r="N2697" i="3" s="1"/>
  <c r="M2710" i="3"/>
  <c r="N2710" i="3" s="1"/>
  <c r="M2723" i="3"/>
  <c r="N2723" i="3" s="1"/>
  <c r="M2728" i="3"/>
  <c r="N2728" i="3" s="1"/>
  <c r="M2745" i="3"/>
  <c r="N2745" i="3" s="1"/>
  <c r="M2749" i="3"/>
  <c r="N2749" i="3" s="1"/>
  <c r="M2756" i="3"/>
  <c r="N2756" i="3" s="1"/>
  <c r="M2759" i="3"/>
  <c r="N2759" i="3" s="1"/>
  <c r="M2762" i="3"/>
  <c r="N2762" i="3" s="1"/>
  <c r="M2765" i="3"/>
  <c r="N2765" i="3" s="1"/>
  <c r="M2772" i="3"/>
  <c r="N2772" i="3" s="1"/>
  <c r="M2775" i="3"/>
  <c r="N2775" i="3" s="1"/>
  <c r="M2778" i="3"/>
  <c r="N2778" i="3" s="1"/>
  <c r="M2781" i="3"/>
  <c r="N2781" i="3" s="1"/>
  <c r="M2788" i="3"/>
  <c r="N2788" i="3" s="1"/>
  <c r="M2791" i="3"/>
  <c r="N2791" i="3" s="1"/>
  <c r="M2794" i="3"/>
  <c r="N2794" i="3" s="1"/>
  <c r="M2797" i="3"/>
  <c r="N2797" i="3" s="1"/>
  <c r="M2804" i="3"/>
  <c r="N2804" i="3" s="1"/>
  <c r="M2807" i="3"/>
  <c r="N2807" i="3" s="1"/>
  <c r="M2810" i="3"/>
  <c r="N2810" i="3" s="1"/>
  <c r="M2813" i="3"/>
  <c r="N2813" i="3" s="1"/>
  <c r="M2820" i="3"/>
  <c r="N2820" i="3" s="1"/>
  <c r="M2823" i="3"/>
  <c r="N2823" i="3" s="1"/>
  <c r="M2826" i="3"/>
  <c r="N2826" i="3" s="1"/>
  <c r="M2829" i="3"/>
  <c r="N2829" i="3" s="1"/>
  <c r="M2662" i="3"/>
  <c r="N2662" i="3" s="1"/>
  <c r="M2675" i="3"/>
  <c r="N2675" i="3" s="1"/>
  <c r="M2688" i="3"/>
  <c r="N2688" i="3" s="1"/>
  <c r="M2713" i="3"/>
  <c r="N2713" i="3" s="1"/>
  <c r="M2729" i="3"/>
  <c r="N2729" i="3" s="1"/>
  <c r="M2733" i="3"/>
  <c r="N2733" i="3" s="1"/>
  <c r="M2737" i="3"/>
  <c r="N2737" i="3" s="1"/>
  <c r="M2742" i="3"/>
  <c r="N2742" i="3" s="1"/>
  <c r="M2746" i="3"/>
  <c r="N2746" i="3" s="1"/>
  <c r="M2750" i="3"/>
  <c r="N2750" i="3" s="1"/>
  <c r="M2753" i="3"/>
  <c r="N2753" i="3" s="1"/>
  <c r="M2760" i="3"/>
  <c r="N2760" i="3" s="1"/>
  <c r="M2763" i="3"/>
  <c r="N2763" i="3" s="1"/>
  <c r="M2766" i="3"/>
  <c r="N2766" i="3" s="1"/>
  <c r="M2769" i="3"/>
  <c r="N2769" i="3" s="1"/>
  <c r="M2776" i="3"/>
  <c r="N2776" i="3" s="1"/>
  <c r="M2779" i="3"/>
  <c r="N2779" i="3" s="1"/>
  <c r="M2782" i="3"/>
  <c r="N2782" i="3" s="1"/>
  <c r="M2785" i="3"/>
  <c r="N2785" i="3" s="1"/>
  <c r="M2792" i="3"/>
  <c r="N2792" i="3" s="1"/>
  <c r="M2795" i="3"/>
  <c r="N2795" i="3" s="1"/>
  <c r="M2798" i="3"/>
  <c r="N2798" i="3" s="1"/>
  <c r="M2801" i="3"/>
  <c r="N2801" i="3" s="1"/>
  <c r="M2808" i="3"/>
  <c r="N2808" i="3" s="1"/>
  <c r="M2811" i="3"/>
  <c r="N2811" i="3" s="1"/>
  <c r="M2814" i="3"/>
  <c r="N2814" i="3" s="1"/>
  <c r="M2817" i="3"/>
  <c r="N2817" i="3" s="1"/>
  <c r="M2824" i="3"/>
  <c r="N2824" i="3" s="1"/>
  <c r="M2827" i="3"/>
  <c r="N2827" i="3" s="1"/>
  <c r="M2830" i="3"/>
  <c r="N2830" i="3" s="1"/>
  <c r="M2833" i="3"/>
  <c r="N2833" i="3" s="1"/>
  <c r="M2665" i="3"/>
  <c r="N2665" i="3" s="1"/>
  <c r="M2678" i="3"/>
  <c r="N2678" i="3" s="1"/>
  <c r="M2691" i="3"/>
  <c r="N2691" i="3" s="1"/>
  <c r="M2704" i="3"/>
  <c r="N2704" i="3" s="1"/>
  <c r="M2726" i="3"/>
  <c r="N2726" i="3" s="1"/>
  <c r="M2730" i="3"/>
  <c r="N2730" i="3" s="1"/>
  <c r="M2734" i="3"/>
  <c r="N2734" i="3" s="1"/>
  <c r="M2739" i="3"/>
  <c r="N2739" i="3" s="1"/>
  <c r="M2743" i="3"/>
  <c r="N2743" i="3" s="1"/>
  <c r="M2747" i="3"/>
  <c r="N2747" i="3" s="1"/>
  <c r="M2751" i="3"/>
  <c r="N2751" i="3" s="1"/>
  <c r="M2754" i="3"/>
  <c r="N2754" i="3" s="1"/>
  <c r="M2757" i="3"/>
  <c r="N2757" i="3" s="1"/>
  <c r="M2764" i="3"/>
  <c r="N2764" i="3" s="1"/>
  <c r="M2767" i="3"/>
  <c r="N2767" i="3" s="1"/>
  <c r="M2770" i="3"/>
  <c r="N2770" i="3" s="1"/>
  <c r="M2773" i="3"/>
  <c r="N2773" i="3" s="1"/>
  <c r="M2780" i="3"/>
  <c r="N2780" i="3" s="1"/>
  <c r="M2783" i="3"/>
  <c r="N2783" i="3" s="1"/>
  <c r="M2786" i="3"/>
  <c r="N2786" i="3" s="1"/>
  <c r="M2789" i="3"/>
  <c r="N2789" i="3" s="1"/>
  <c r="M2796" i="3"/>
  <c r="N2796" i="3" s="1"/>
  <c r="M2799" i="3"/>
  <c r="N2799" i="3" s="1"/>
  <c r="M2802" i="3"/>
  <c r="N2802" i="3" s="1"/>
  <c r="M2805" i="3"/>
  <c r="N2805" i="3" s="1"/>
  <c r="M2812" i="3"/>
  <c r="N2812" i="3" s="1"/>
  <c r="M2815" i="3"/>
  <c r="N2815" i="3" s="1"/>
  <c r="M2818" i="3"/>
  <c r="N2818" i="3" s="1"/>
  <c r="M2821" i="3"/>
  <c r="N2821" i="3" s="1"/>
  <c r="M2828" i="3"/>
  <c r="N2828" i="3" s="1"/>
  <c r="M2831" i="3"/>
  <c r="N2831" i="3" s="1"/>
  <c r="M2229" i="3"/>
  <c r="N2229" i="3" s="1"/>
  <c r="M2236" i="3"/>
  <c r="N2236" i="3" s="1"/>
  <c r="M2239" i="3"/>
  <c r="N2239" i="3" s="1"/>
  <c r="M2242" i="3"/>
  <c r="N2242" i="3" s="1"/>
  <c r="M2245" i="3"/>
  <c r="N2245" i="3" s="1"/>
  <c r="M2252" i="3"/>
  <c r="N2252" i="3" s="1"/>
  <c r="M2255" i="3"/>
  <c r="N2255" i="3" s="1"/>
  <c r="M2258" i="3"/>
  <c r="N2258" i="3" s="1"/>
  <c r="M2261" i="3"/>
  <c r="N2261" i="3" s="1"/>
  <c r="M2268" i="3"/>
  <c r="N2268" i="3" s="1"/>
  <c r="M2271" i="3"/>
  <c r="N2271" i="3" s="1"/>
  <c r="M2274" i="3"/>
  <c r="N2274" i="3" s="1"/>
  <c r="M2277" i="3"/>
  <c r="N2277" i="3" s="1"/>
  <c r="M2284" i="3"/>
  <c r="N2284" i="3" s="1"/>
  <c r="M2287" i="3"/>
  <c r="N2287" i="3" s="1"/>
  <c r="M2290" i="3"/>
  <c r="N2290" i="3" s="1"/>
  <c r="M2293" i="3"/>
  <c r="N2293" i="3" s="1"/>
  <c r="M2300" i="3"/>
  <c r="N2300" i="3" s="1"/>
  <c r="M2303" i="3"/>
  <c r="N2303" i="3" s="1"/>
  <c r="M2230" i="3"/>
  <c r="N2230" i="3" s="1"/>
  <c r="M2233" i="3"/>
  <c r="N2233" i="3" s="1"/>
  <c r="M2240" i="3"/>
  <c r="N2240" i="3" s="1"/>
  <c r="M2243" i="3"/>
  <c r="N2243" i="3" s="1"/>
  <c r="M2246" i="3"/>
  <c r="N2246" i="3" s="1"/>
  <c r="M2249" i="3"/>
  <c r="N2249" i="3" s="1"/>
  <c r="M2256" i="3"/>
  <c r="N2256" i="3" s="1"/>
  <c r="M2259" i="3"/>
  <c r="N2259" i="3" s="1"/>
  <c r="M2262" i="3"/>
  <c r="N2262" i="3" s="1"/>
  <c r="M2265" i="3"/>
  <c r="N2265" i="3" s="1"/>
  <c r="M2272" i="3"/>
  <c r="N2272" i="3" s="1"/>
  <c r="M2275" i="3"/>
  <c r="N2275" i="3" s="1"/>
  <c r="M2278" i="3"/>
  <c r="N2278" i="3" s="1"/>
  <c r="M2281" i="3"/>
  <c r="N2281" i="3" s="1"/>
  <c r="M2288" i="3"/>
  <c r="N2288" i="3" s="1"/>
  <c r="M2291" i="3"/>
  <c r="N2291" i="3" s="1"/>
  <c r="M2294" i="3"/>
  <c r="N2294" i="3" s="1"/>
  <c r="M2297" i="3"/>
  <c r="N2297" i="3" s="1"/>
  <c r="M2304" i="3"/>
  <c r="N2304" i="3" s="1"/>
  <c r="M2307" i="3"/>
  <c r="N2307" i="3" s="1"/>
  <c r="M2310" i="3"/>
  <c r="N2310" i="3" s="1"/>
  <c r="M2313" i="3"/>
  <c r="N2313" i="3" s="1"/>
  <c r="M2320" i="3"/>
  <c r="N2320" i="3" s="1"/>
  <c r="M2323" i="3"/>
  <c r="N2323" i="3" s="1"/>
  <c r="M2326" i="3"/>
  <c r="N2326" i="3" s="1"/>
  <c r="M2329" i="3"/>
  <c r="N2329" i="3" s="1"/>
  <c r="M2336" i="3"/>
  <c r="N2336" i="3" s="1"/>
  <c r="M2339" i="3"/>
  <c r="N2339" i="3" s="1"/>
  <c r="M2342" i="3"/>
  <c r="N2342" i="3" s="1"/>
  <c r="M2345" i="3"/>
  <c r="N2345" i="3" s="1"/>
  <c r="M2352" i="3"/>
  <c r="N2352" i="3" s="1"/>
  <c r="M2355" i="3"/>
  <c r="N2355" i="3" s="1"/>
  <c r="M2358" i="3"/>
  <c r="N2358" i="3" s="1"/>
  <c r="M2361" i="3"/>
  <c r="N2361" i="3" s="1"/>
  <c r="M2231" i="3"/>
  <c r="N2231" i="3" s="1"/>
  <c r="M2237" i="3"/>
  <c r="N2237" i="3" s="1"/>
  <c r="M2244" i="3"/>
  <c r="N2244" i="3" s="1"/>
  <c r="M2250" i="3"/>
  <c r="N2250" i="3" s="1"/>
  <c r="M2263" i="3"/>
  <c r="N2263" i="3" s="1"/>
  <c r="M2269" i="3"/>
  <c r="N2269" i="3" s="1"/>
  <c r="M2276" i="3"/>
  <c r="N2276" i="3" s="1"/>
  <c r="M2282" i="3"/>
  <c r="N2282" i="3" s="1"/>
  <c r="M2295" i="3"/>
  <c r="N2295" i="3" s="1"/>
  <c r="M2301" i="3"/>
  <c r="N2301" i="3" s="1"/>
  <c r="M2306" i="3"/>
  <c r="N2306" i="3" s="1"/>
  <c r="M2311" i="3"/>
  <c r="N2311" i="3" s="1"/>
  <c r="M2315" i="3"/>
  <c r="N2315" i="3" s="1"/>
  <c r="M2319" i="3"/>
  <c r="N2319" i="3" s="1"/>
  <c r="M2324" i="3"/>
  <c r="N2324" i="3" s="1"/>
  <c r="M2328" i="3"/>
  <c r="N2328" i="3" s="1"/>
  <c r="M2332" i="3"/>
  <c r="N2332" i="3" s="1"/>
  <c r="M2349" i="3"/>
  <c r="N2349" i="3" s="1"/>
  <c r="M2353" i="3"/>
  <c r="N2353" i="3" s="1"/>
  <c r="M2357" i="3"/>
  <c r="N2357" i="3" s="1"/>
  <c r="M2362" i="3"/>
  <c r="N2362" i="3" s="1"/>
  <c r="M2366" i="3"/>
  <c r="N2366" i="3" s="1"/>
  <c r="M2369" i="3"/>
  <c r="N2369" i="3" s="1"/>
  <c r="M2376" i="3"/>
  <c r="N2376" i="3" s="1"/>
  <c r="M2379" i="3"/>
  <c r="N2379" i="3" s="1"/>
  <c r="M2382" i="3"/>
  <c r="N2382" i="3" s="1"/>
  <c r="M2385" i="3"/>
  <c r="N2385" i="3" s="1"/>
  <c r="M2392" i="3"/>
  <c r="N2392" i="3" s="1"/>
  <c r="M2395" i="3"/>
  <c r="N2395" i="3" s="1"/>
  <c r="M2398" i="3"/>
  <c r="N2398" i="3" s="1"/>
  <c r="M2401" i="3"/>
  <c r="N2401" i="3" s="1"/>
  <c r="M2408" i="3"/>
  <c r="N2408" i="3" s="1"/>
  <c r="M2411" i="3"/>
  <c r="N2411" i="3" s="1"/>
  <c r="M2414" i="3"/>
  <c r="N2414" i="3" s="1"/>
  <c r="M2417" i="3"/>
  <c r="N2417" i="3" s="1"/>
  <c r="M2424" i="3"/>
  <c r="N2424" i="3" s="1"/>
  <c r="M2427" i="3"/>
  <c r="N2427" i="3" s="1"/>
  <c r="M2430" i="3"/>
  <c r="N2430" i="3" s="1"/>
  <c r="M2433" i="3"/>
  <c r="N2433" i="3" s="1"/>
  <c r="M2440" i="3"/>
  <c r="N2440" i="3" s="1"/>
  <c r="M2443" i="3"/>
  <c r="N2443" i="3" s="1"/>
  <c r="M2446" i="3"/>
  <c r="N2446" i="3" s="1"/>
  <c r="M2449" i="3"/>
  <c r="N2449" i="3" s="1"/>
  <c r="M2456" i="3"/>
  <c r="N2456" i="3" s="1"/>
  <c r="M2459" i="3"/>
  <c r="N2459" i="3" s="1"/>
  <c r="M2462" i="3"/>
  <c r="N2462" i="3" s="1"/>
  <c r="M2465" i="3"/>
  <c r="N2465" i="3" s="1"/>
  <c r="M2232" i="3"/>
  <c r="N2232" i="3" s="1"/>
  <c r="M2238" i="3"/>
  <c r="N2238" i="3" s="1"/>
  <c r="M2251" i="3"/>
  <c r="N2251" i="3" s="1"/>
  <c r="M2257" i="3"/>
  <c r="N2257" i="3" s="1"/>
  <c r="M2264" i="3"/>
  <c r="N2264" i="3" s="1"/>
  <c r="M2270" i="3"/>
  <c r="N2270" i="3" s="1"/>
  <c r="M2283" i="3"/>
  <c r="N2283" i="3" s="1"/>
  <c r="M2289" i="3"/>
  <c r="N2289" i="3" s="1"/>
  <c r="M2296" i="3"/>
  <c r="N2296" i="3" s="1"/>
  <c r="M2302" i="3"/>
  <c r="N2302" i="3" s="1"/>
  <c r="M2308" i="3"/>
  <c r="N2308" i="3" s="1"/>
  <c r="M2312" i="3"/>
  <c r="N2312" i="3" s="1"/>
  <c r="M2316" i="3"/>
  <c r="N2316" i="3" s="1"/>
  <c r="M2333" i="3"/>
  <c r="N2333" i="3" s="1"/>
  <c r="M2337" i="3"/>
  <c r="N2337" i="3" s="1"/>
  <c r="M2341" i="3"/>
  <c r="N2341" i="3" s="1"/>
  <c r="M2346" i="3"/>
  <c r="N2346" i="3" s="1"/>
  <c r="M2350" i="3"/>
  <c r="N2350" i="3" s="1"/>
  <c r="M2354" i="3"/>
  <c r="N2354" i="3" s="1"/>
  <c r="M2359" i="3"/>
  <c r="N2359" i="3" s="1"/>
  <c r="M2363" i="3"/>
  <c r="N2363" i="3" s="1"/>
  <c r="M2367" i="3"/>
  <c r="N2367" i="3" s="1"/>
  <c r="M2370" i="3"/>
  <c r="N2370" i="3" s="1"/>
  <c r="M2373" i="3"/>
  <c r="N2373" i="3" s="1"/>
  <c r="M2380" i="3"/>
  <c r="N2380" i="3" s="1"/>
  <c r="M2383" i="3"/>
  <c r="N2383" i="3" s="1"/>
  <c r="M2386" i="3"/>
  <c r="N2386" i="3" s="1"/>
  <c r="M2389" i="3"/>
  <c r="N2389" i="3" s="1"/>
  <c r="M2396" i="3"/>
  <c r="N2396" i="3" s="1"/>
  <c r="M2399" i="3"/>
  <c r="N2399" i="3" s="1"/>
  <c r="M2402" i="3"/>
  <c r="N2402" i="3" s="1"/>
  <c r="M2405" i="3"/>
  <c r="N2405" i="3" s="1"/>
  <c r="M2412" i="3"/>
  <c r="N2412" i="3" s="1"/>
  <c r="M2415" i="3"/>
  <c r="N2415" i="3" s="1"/>
  <c r="M2418" i="3"/>
  <c r="N2418" i="3" s="1"/>
  <c r="M2421" i="3"/>
  <c r="N2421" i="3" s="1"/>
  <c r="M2428" i="3"/>
  <c r="N2428" i="3" s="1"/>
  <c r="M2431" i="3"/>
  <c r="N2431" i="3" s="1"/>
  <c r="M2434" i="3"/>
  <c r="N2434" i="3" s="1"/>
  <c r="M2437" i="3"/>
  <c r="N2437" i="3" s="1"/>
  <c r="M2444" i="3"/>
  <c r="N2444" i="3" s="1"/>
  <c r="M2447" i="3"/>
  <c r="N2447" i="3" s="1"/>
  <c r="M2450" i="3"/>
  <c r="N2450" i="3" s="1"/>
  <c r="M2453" i="3"/>
  <c r="N2453" i="3" s="1"/>
  <c r="M2460" i="3"/>
  <c r="N2460" i="3" s="1"/>
  <c r="M2463" i="3"/>
  <c r="N2463" i="3" s="1"/>
  <c r="M2466" i="3"/>
  <c r="N2466" i="3" s="1"/>
  <c r="M2469" i="3"/>
  <c r="N2469" i="3" s="1"/>
  <c r="M2476" i="3"/>
  <c r="N2476" i="3" s="1"/>
  <c r="M2479" i="3"/>
  <c r="N2479" i="3" s="1"/>
  <c r="M2482" i="3"/>
  <c r="N2482" i="3" s="1"/>
  <c r="M2485" i="3"/>
  <c r="N2485" i="3" s="1"/>
  <c r="M2492" i="3"/>
  <c r="N2492" i="3" s="1"/>
  <c r="M2495" i="3"/>
  <c r="N2495" i="3" s="1"/>
  <c r="M2498" i="3"/>
  <c r="N2498" i="3" s="1"/>
  <c r="M2501" i="3"/>
  <c r="N2501" i="3" s="1"/>
  <c r="M2508" i="3"/>
  <c r="N2508" i="3" s="1"/>
  <c r="M2511" i="3"/>
  <c r="N2511" i="3" s="1"/>
  <c r="M2514" i="3"/>
  <c r="N2514" i="3" s="1"/>
  <c r="M2228" i="3"/>
  <c r="N2228" i="3" s="1"/>
  <c r="M2234" i="3"/>
  <c r="N2234" i="3" s="1"/>
  <c r="M2247" i="3"/>
  <c r="N2247" i="3" s="1"/>
  <c r="M2253" i="3"/>
  <c r="N2253" i="3" s="1"/>
  <c r="M2260" i="3"/>
  <c r="N2260" i="3" s="1"/>
  <c r="M2266" i="3"/>
  <c r="N2266" i="3" s="1"/>
  <c r="M2279" i="3"/>
  <c r="N2279" i="3" s="1"/>
  <c r="M2285" i="3"/>
  <c r="N2285" i="3" s="1"/>
  <c r="M2292" i="3"/>
  <c r="N2292" i="3" s="1"/>
  <c r="M2298" i="3"/>
  <c r="N2298" i="3" s="1"/>
  <c r="M2317" i="3"/>
  <c r="N2317" i="3" s="1"/>
  <c r="M2321" i="3"/>
  <c r="N2321" i="3" s="1"/>
  <c r="M2325" i="3"/>
  <c r="N2325" i="3" s="1"/>
  <c r="M2330" i="3"/>
  <c r="N2330" i="3" s="1"/>
  <c r="M2334" i="3"/>
  <c r="N2334" i="3" s="1"/>
  <c r="M2338" i="3"/>
  <c r="N2338" i="3" s="1"/>
  <c r="M2343" i="3"/>
  <c r="N2343" i="3" s="1"/>
  <c r="M2347" i="3"/>
  <c r="N2347" i="3" s="1"/>
  <c r="M2351" i="3"/>
  <c r="N2351" i="3" s="1"/>
  <c r="M2356" i="3"/>
  <c r="N2356" i="3" s="1"/>
  <c r="M2360" i="3"/>
  <c r="N2360" i="3" s="1"/>
  <c r="M2364" i="3"/>
  <c r="N2364" i="3" s="1"/>
  <c r="M2368" i="3"/>
  <c r="N2368" i="3" s="1"/>
  <c r="M2371" i="3"/>
  <c r="N2371" i="3" s="1"/>
  <c r="M2374" i="3"/>
  <c r="N2374" i="3" s="1"/>
  <c r="M2377" i="3"/>
  <c r="N2377" i="3" s="1"/>
  <c r="M2384" i="3"/>
  <c r="N2384" i="3" s="1"/>
  <c r="M2387" i="3"/>
  <c r="N2387" i="3" s="1"/>
  <c r="M2390" i="3"/>
  <c r="N2390" i="3" s="1"/>
  <c r="M2393" i="3"/>
  <c r="N2393" i="3" s="1"/>
  <c r="M2400" i="3"/>
  <c r="N2400" i="3" s="1"/>
  <c r="M2403" i="3"/>
  <c r="N2403" i="3" s="1"/>
  <c r="M2406" i="3"/>
  <c r="N2406" i="3" s="1"/>
  <c r="M2409" i="3"/>
  <c r="N2409" i="3" s="1"/>
  <c r="M2416" i="3"/>
  <c r="N2416" i="3" s="1"/>
  <c r="M2419" i="3"/>
  <c r="N2419" i="3" s="1"/>
  <c r="M2422" i="3"/>
  <c r="N2422" i="3" s="1"/>
  <c r="M2425" i="3"/>
  <c r="N2425" i="3" s="1"/>
  <c r="M2432" i="3"/>
  <c r="N2432" i="3" s="1"/>
  <c r="M2435" i="3"/>
  <c r="N2435" i="3" s="1"/>
  <c r="M2438" i="3"/>
  <c r="N2438" i="3" s="1"/>
  <c r="M2441" i="3"/>
  <c r="N2441" i="3" s="1"/>
  <c r="M2448" i="3"/>
  <c r="N2448" i="3" s="1"/>
  <c r="M2451" i="3"/>
  <c r="N2451" i="3" s="1"/>
  <c r="M2454" i="3"/>
  <c r="N2454" i="3" s="1"/>
  <c r="M2457" i="3"/>
  <c r="N2457" i="3" s="1"/>
  <c r="M2464" i="3"/>
  <c r="N2464" i="3" s="1"/>
  <c r="M2467" i="3"/>
  <c r="N2467" i="3" s="1"/>
  <c r="M2470" i="3"/>
  <c r="N2470" i="3" s="1"/>
  <c r="M2473" i="3"/>
  <c r="N2473" i="3" s="1"/>
  <c r="M2480" i="3"/>
  <c r="N2480" i="3" s="1"/>
  <c r="M2483" i="3"/>
  <c r="N2483" i="3" s="1"/>
  <c r="M2486" i="3"/>
  <c r="N2486" i="3" s="1"/>
  <c r="M2489" i="3"/>
  <c r="N2489" i="3" s="1"/>
  <c r="M2496" i="3"/>
  <c r="N2496" i="3" s="1"/>
  <c r="M2499" i="3"/>
  <c r="N2499" i="3" s="1"/>
  <c r="M2502" i="3"/>
  <c r="N2502" i="3" s="1"/>
  <c r="M2505" i="3"/>
  <c r="N2505" i="3" s="1"/>
  <c r="M2512" i="3"/>
  <c r="N2512" i="3" s="1"/>
  <c r="M2515" i="3"/>
  <c r="N2515" i="3" s="1"/>
  <c r="M2235" i="3"/>
  <c r="N2235" i="3" s="1"/>
  <c r="M2286" i="3"/>
  <c r="N2286" i="3" s="1"/>
  <c r="M2309" i="3"/>
  <c r="N2309" i="3" s="1"/>
  <c r="M2327" i="3"/>
  <c r="N2327" i="3" s="1"/>
  <c r="M2344" i="3"/>
  <c r="N2344" i="3" s="1"/>
  <c r="M2375" i="3"/>
  <c r="N2375" i="3" s="1"/>
  <c r="M2388" i="3"/>
  <c r="N2388" i="3" s="1"/>
  <c r="M2413" i="3"/>
  <c r="N2413" i="3" s="1"/>
  <c r="M2426" i="3"/>
  <c r="N2426" i="3" s="1"/>
  <c r="M2439" i="3"/>
  <c r="N2439" i="3" s="1"/>
  <c r="M2452" i="3"/>
  <c r="N2452" i="3" s="1"/>
  <c r="M2472" i="3"/>
  <c r="N2472" i="3" s="1"/>
  <c r="M2478" i="3"/>
  <c r="N2478" i="3" s="1"/>
  <c r="M2491" i="3"/>
  <c r="N2491" i="3" s="1"/>
  <c r="M2497" i="3"/>
  <c r="N2497" i="3" s="1"/>
  <c r="M2504" i="3"/>
  <c r="N2504" i="3" s="1"/>
  <c r="M2510" i="3"/>
  <c r="N2510" i="3" s="1"/>
  <c r="M2241" i="3"/>
  <c r="N2241" i="3" s="1"/>
  <c r="M2267" i="3"/>
  <c r="N2267" i="3" s="1"/>
  <c r="M2314" i="3"/>
  <c r="N2314" i="3" s="1"/>
  <c r="M2331" i="3"/>
  <c r="N2331" i="3" s="1"/>
  <c r="M2348" i="3"/>
  <c r="N2348" i="3" s="1"/>
  <c r="M2365" i="3"/>
  <c r="N2365" i="3" s="1"/>
  <c r="M2378" i="3"/>
  <c r="N2378" i="3" s="1"/>
  <c r="M2391" i="3"/>
  <c r="N2391" i="3" s="1"/>
  <c r="M2404" i="3"/>
  <c r="N2404" i="3" s="1"/>
  <c r="M2429" i="3"/>
  <c r="N2429" i="3" s="1"/>
  <c r="M2442" i="3"/>
  <c r="N2442" i="3" s="1"/>
  <c r="M2455" i="3"/>
  <c r="N2455" i="3" s="1"/>
  <c r="M2468" i="3"/>
  <c r="N2468" i="3" s="1"/>
  <c r="M2474" i="3"/>
  <c r="N2474" i="3" s="1"/>
  <c r="M2487" i="3"/>
  <c r="N2487" i="3" s="1"/>
  <c r="M2493" i="3"/>
  <c r="N2493" i="3" s="1"/>
  <c r="M2500" i="3"/>
  <c r="N2500" i="3" s="1"/>
  <c r="M2506" i="3"/>
  <c r="N2506" i="3" s="1"/>
  <c r="M2248" i="3"/>
  <c r="N2248" i="3" s="1"/>
  <c r="M2273" i="3"/>
  <c r="N2273" i="3" s="1"/>
  <c r="M2299" i="3"/>
  <c r="N2299" i="3" s="1"/>
  <c r="M2318" i="3"/>
  <c r="N2318" i="3" s="1"/>
  <c r="M2335" i="3"/>
  <c r="N2335" i="3" s="1"/>
  <c r="M2381" i="3"/>
  <c r="N2381" i="3" s="1"/>
  <c r="M2394" i="3"/>
  <c r="N2394" i="3" s="1"/>
  <c r="M2407" i="3"/>
  <c r="N2407" i="3" s="1"/>
  <c r="M2420" i="3"/>
  <c r="N2420" i="3" s="1"/>
  <c r="M2445" i="3"/>
  <c r="N2445" i="3" s="1"/>
  <c r="M2458" i="3"/>
  <c r="N2458" i="3" s="1"/>
  <c r="M2475" i="3"/>
  <c r="N2475" i="3" s="1"/>
  <c r="M2481" i="3"/>
  <c r="N2481" i="3" s="1"/>
  <c r="M2488" i="3"/>
  <c r="N2488" i="3" s="1"/>
  <c r="M2494" i="3"/>
  <c r="N2494" i="3" s="1"/>
  <c r="M2507" i="3"/>
  <c r="N2507" i="3" s="1"/>
  <c r="M2513" i="3"/>
  <c r="N2513" i="3" s="1"/>
  <c r="M2254" i="3"/>
  <c r="N2254" i="3" s="1"/>
  <c r="M2280" i="3"/>
  <c r="N2280" i="3" s="1"/>
  <c r="M2305" i="3"/>
  <c r="N2305" i="3" s="1"/>
  <c r="M2322" i="3"/>
  <c r="N2322" i="3" s="1"/>
  <c r="M2340" i="3"/>
  <c r="N2340" i="3" s="1"/>
  <c r="M2372" i="3"/>
  <c r="N2372" i="3" s="1"/>
  <c r="M2397" i="3"/>
  <c r="N2397" i="3" s="1"/>
  <c r="M2410" i="3"/>
  <c r="N2410" i="3" s="1"/>
  <c r="M2423" i="3"/>
  <c r="N2423" i="3" s="1"/>
  <c r="M2436" i="3"/>
  <c r="N2436" i="3" s="1"/>
  <c r="M2461" i="3"/>
  <c r="N2461" i="3" s="1"/>
  <c r="M2471" i="3"/>
  <c r="N2471" i="3" s="1"/>
  <c r="M2477" i="3"/>
  <c r="N2477" i="3" s="1"/>
  <c r="M2484" i="3"/>
  <c r="N2484" i="3" s="1"/>
  <c r="M2490" i="3"/>
  <c r="N2490" i="3" s="1"/>
  <c r="M2503" i="3"/>
  <c r="N2503" i="3" s="1"/>
  <c r="M2509" i="3"/>
  <c r="N2509" i="3" s="1"/>
  <c r="M2516" i="3"/>
  <c r="N2516" i="3" s="1"/>
  <c r="M1813" i="3"/>
  <c r="N1813" i="3" s="1"/>
  <c r="M1816" i="3"/>
  <c r="N1816" i="3" s="1"/>
  <c r="M1821" i="3"/>
  <c r="N1821" i="3" s="1"/>
  <c r="M1824" i="3"/>
  <c r="N1824" i="3" s="1"/>
  <c r="M1829" i="3"/>
  <c r="N1829" i="3" s="1"/>
  <c r="M1832" i="3"/>
  <c r="N1832" i="3" s="1"/>
  <c r="M1837" i="3"/>
  <c r="N1837" i="3" s="1"/>
  <c r="M1840" i="3"/>
  <c r="N1840" i="3" s="1"/>
  <c r="M1845" i="3"/>
  <c r="N1845" i="3" s="1"/>
  <c r="M1848" i="3"/>
  <c r="N1848" i="3" s="1"/>
  <c r="M1853" i="3"/>
  <c r="N1853" i="3" s="1"/>
  <c r="M1856" i="3"/>
  <c r="N1856" i="3" s="1"/>
  <c r="M1861" i="3"/>
  <c r="N1861" i="3" s="1"/>
  <c r="M1864" i="3"/>
  <c r="N1864" i="3" s="1"/>
  <c r="M1869" i="3"/>
  <c r="N1869" i="3" s="1"/>
  <c r="M1872" i="3"/>
  <c r="N1872" i="3" s="1"/>
  <c r="M1877" i="3"/>
  <c r="N1877" i="3" s="1"/>
  <c r="M1880" i="3"/>
  <c r="N1880" i="3" s="1"/>
  <c r="M1885" i="3"/>
  <c r="N1885" i="3" s="1"/>
  <c r="M1888" i="3"/>
  <c r="N1888" i="3" s="1"/>
  <c r="M1893" i="3"/>
  <c r="N1893" i="3" s="1"/>
  <c r="M1896" i="3"/>
  <c r="N1896" i="3" s="1"/>
  <c r="M1901" i="3"/>
  <c r="N1901" i="3" s="1"/>
  <c r="M1904" i="3"/>
  <c r="N1904" i="3" s="1"/>
  <c r="M1909" i="3"/>
  <c r="N1909" i="3" s="1"/>
  <c r="M1916" i="3"/>
  <c r="N1916" i="3" s="1"/>
  <c r="M1919" i="3"/>
  <c r="N1919" i="3" s="1"/>
  <c r="M1922" i="3"/>
  <c r="N1922" i="3" s="1"/>
  <c r="M1925" i="3"/>
  <c r="N1925" i="3" s="1"/>
  <c r="M1932" i="3"/>
  <c r="N1932" i="3" s="1"/>
  <c r="M1935" i="3"/>
  <c r="N1935" i="3" s="1"/>
  <c r="M1938" i="3"/>
  <c r="N1938" i="3" s="1"/>
  <c r="M1941" i="3"/>
  <c r="N1941" i="3" s="1"/>
  <c r="M1948" i="3"/>
  <c r="N1948" i="3" s="1"/>
  <c r="M1951" i="3"/>
  <c r="N1951" i="3" s="1"/>
  <c r="M1954" i="3"/>
  <c r="N1954" i="3" s="1"/>
  <c r="M1957" i="3"/>
  <c r="N1957" i="3" s="1"/>
  <c r="M1964" i="3"/>
  <c r="N1964" i="3" s="1"/>
  <c r="M1967" i="3"/>
  <c r="N1967" i="3" s="1"/>
  <c r="M1970" i="3"/>
  <c r="N1970" i="3" s="1"/>
  <c r="M1973" i="3"/>
  <c r="N1973" i="3" s="1"/>
  <c r="M1980" i="3"/>
  <c r="N1980" i="3" s="1"/>
  <c r="M1983" i="3"/>
  <c r="N1983" i="3" s="1"/>
  <c r="M1811" i="3"/>
  <c r="N1811" i="3" s="1"/>
  <c r="M1814" i="3"/>
  <c r="N1814" i="3" s="1"/>
  <c r="M1819" i="3"/>
  <c r="N1819" i="3" s="1"/>
  <c r="M1822" i="3"/>
  <c r="N1822" i="3" s="1"/>
  <c r="M1827" i="3"/>
  <c r="N1827" i="3" s="1"/>
  <c r="M1830" i="3"/>
  <c r="N1830" i="3" s="1"/>
  <c r="M1835" i="3"/>
  <c r="N1835" i="3" s="1"/>
  <c r="M1838" i="3"/>
  <c r="N1838" i="3" s="1"/>
  <c r="M1843" i="3"/>
  <c r="N1843" i="3" s="1"/>
  <c r="M1846" i="3"/>
  <c r="N1846" i="3" s="1"/>
  <c r="M1851" i="3"/>
  <c r="N1851" i="3" s="1"/>
  <c r="M1854" i="3"/>
  <c r="N1854" i="3" s="1"/>
  <c r="M1859" i="3"/>
  <c r="N1859" i="3" s="1"/>
  <c r="M1862" i="3"/>
  <c r="N1862" i="3" s="1"/>
  <c r="M1867" i="3"/>
  <c r="N1867" i="3" s="1"/>
  <c r="M1870" i="3"/>
  <c r="N1870" i="3" s="1"/>
  <c r="M1875" i="3"/>
  <c r="N1875" i="3" s="1"/>
  <c r="M1878" i="3"/>
  <c r="N1878" i="3" s="1"/>
  <c r="M1883" i="3"/>
  <c r="N1883" i="3" s="1"/>
  <c r="M1886" i="3"/>
  <c r="N1886" i="3" s="1"/>
  <c r="M1891" i="3"/>
  <c r="N1891" i="3" s="1"/>
  <c r="M1894" i="3"/>
  <c r="N1894" i="3" s="1"/>
  <c r="M1899" i="3"/>
  <c r="N1899" i="3" s="1"/>
  <c r="M1902" i="3"/>
  <c r="N1902" i="3" s="1"/>
  <c r="M1907" i="3"/>
  <c r="N1907" i="3" s="1"/>
  <c r="M1910" i="3"/>
  <c r="N1910" i="3" s="1"/>
  <c r="M1913" i="3"/>
  <c r="N1913" i="3" s="1"/>
  <c r="M1920" i="3"/>
  <c r="N1920" i="3" s="1"/>
  <c r="M1923" i="3"/>
  <c r="N1923" i="3" s="1"/>
  <c r="M1926" i="3"/>
  <c r="N1926" i="3" s="1"/>
  <c r="M1929" i="3"/>
  <c r="N1929" i="3" s="1"/>
  <c r="M1936" i="3"/>
  <c r="N1936" i="3" s="1"/>
  <c r="M1939" i="3"/>
  <c r="N1939" i="3" s="1"/>
  <c r="M1942" i="3"/>
  <c r="N1942" i="3" s="1"/>
  <c r="M1945" i="3"/>
  <c r="N1945" i="3" s="1"/>
  <c r="M1952" i="3"/>
  <c r="N1952" i="3" s="1"/>
  <c r="M1955" i="3"/>
  <c r="N1955" i="3" s="1"/>
  <c r="M1958" i="3"/>
  <c r="N1958" i="3" s="1"/>
  <c r="M1961" i="3"/>
  <c r="N1961" i="3" s="1"/>
  <c r="M1968" i="3"/>
  <c r="N1968" i="3" s="1"/>
  <c r="M1971" i="3"/>
  <c r="N1971" i="3" s="1"/>
  <c r="M1974" i="3"/>
  <c r="N1974" i="3" s="1"/>
  <c r="M1977" i="3"/>
  <c r="N1977" i="3" s="1"/>
  <c r="M1984" i="3"/>
  <c r="N1984" i="3" s="1"/>
  <c r="M1809" i="3"/>
  <c r="N1809" i="3" s="1"/>
  <c r="M1820" i="3"/>
  <c r="N1820" i="3" s="1"/>
  <c r="M1825" i="3"/>
  <c r="N1825" i="3" s="1"/>
  <c r="M1836" i="3"/>
  <c r="N1836" i="3" s="1"/>
  <c r="M1841" i="3"/>
  <c r="N1841" i="3" s="1"/>
  <c r="M1852" i="3"/>
  <c r="N1852" i="3" s="1"/>
  <c r="M1857" i="3"/>
  <c r="N1857" i="3" s="1"/>
  <c r="M1868" i="3"/>
  <c r="N1868" i="3" s="1"/>
  <c r="M1873" i="3"/>
  <c r="N1873" i="3" s="1"/>
  <c r="M1884" i="3"/>
  <c r="N1884" i="3" s="1"/>
  <c r="M1889" i="3"/>
  <c r="N1889" i="3" s="1"/>
  <c r="M1900" i="3"/>
  <c r="N1900" i="3" s="1"/>
  <c r="M1905" i="3"/>
  <c r="N1905" i="3" s="1"/>
  <c r="M1911" i="3"/>
  <c r="N1911" i="3" s="1"/>
  <c r="M1917" i="3"/>
  <c r="N1917" i="3" s="1"/>
  <c r="M1924" i="3"/>
  <c r="N1924" i="3" s="1"/>
  <c r="M1930" i="3"/>
  <c r="N1930" i="3" s="1"/>
  <c r="M1943" i="3"/>
  <c r="N1943" i="3" s="1"/>
  <c r="M1949" i="3"/>
  <c r="N1949" i="3" s="1"/>
  <c r="M1956" i="3"/>
  <c r="N1956" i="3" s="1"/>
  <c r="M1962" i="3"/>
  <c r="N1962" i="3" s="1"/>
  <c r="M1975" i="3"/>
  <c r="N1975" i="3" s="1"/>
  <c r="M1981" i="3"/>
  <c r="N1981" i="3" s="1"/>
  <c r="M1810" i="3"/>
  <c r="N1810" i="3" s="1"/>
  <c r="M1815" i="3"/>
  <c r="N1815" i="3" s="1"/>
  <c r="M1826" i="3"/>
  <c r="N1826" i="3" s="1"/>
  <c r="M1831" i="3"/>
  <c r="N1831" i="3" s="1"/>
  <c r="M1842" i="3"/>
  <c r="N1842" i="3" s="1"/>
  <c r="M1847" i="3"/>
  <c r="N1847" i="3" s="1"/>
  <c r="M1858" i="3"/>
  <c r="N1858" i="3" s="1"/>
  <c r="M1863" i="3"/>
  <c r="N1863" i="3" s="1"/>
  <c r="M1874" i="3"/>
  <c r="N1874" i="3" s="1"/>
  <c r="M1879" i="3"/>
  <c r="N1879" i="3" s="1"/>
  <c r="M1890" i="3"/>
  <c r="N1890" i="3" s="1"/>
  <c r="M1895" i="3"/>
  <c r="N1895" i="3" s="1"/>
  <c r="M1906" i="3"/>
  <c r="N1906" i="3" s="1"/>
  <c r="M1912" i="3"/>
  <c r="N1912" i="3" s="1"/>
  <c r="M1918" i="3"/>
  <c r="N1918" i="3" s="1"/>
  <c r="M1931" i="3"/>
  <c r="N1931" i="3" s="1"/>
  <c r="M1937" i="3"/>
  <c r="N1937" i="3" s="1"/>
  <c r="M1944" i="3"/>
  <c r="N1944" i="3" s="1"/>
  <c r="M1950" i="3"/>
  <c r="N1950" i="3" s="1"/>
  <c r="M1963" i="3"/>
  <c r="N1963" i="3" s="1"/>
  <c r="M1969" i="3"/>
  <c r="N1969" i="3" s="1"/>
  <c r="M1976" i="3"/>
  <c r="N1976" i="3" s="1"/>
  <c r="M1982" i="3"/>
  <c r="N1982" i="3" s="1"/>
  <c r="M1812" i="3"/>
  <c r="N1812" i="3" s="1"/>
  <c r="M1817" i="3"/>
  <c r="N1817" i="3" s="1"/>
  <c r="M1828" i="3"/>
  <c r="N1828" i="3" s="1"/>
  <c r="M1833" i="3"/>
  <c r="N1833" i="3" s="1"/>
  <c r="M1844" i="3"/>
  <c r="N1844" i="3" s="1"/>
  <c r="M1849" i="3"/>
  <c r="N1849" i="3" s="1"/>
  <c r="M1860" i="3"/>
  <c r="N1860" i="3" s="1"/>
  <c r="M1865" i="3"/>
  <c r="N1865" i="3" s="1"/>
  <c r="M1876" i="3"/>
  <c r="N1876" i="3" s="1"/>
  <c r="M1881" i="3"/>
  <c r="N1881" i="3" s="1"/>
  <c r="M1892" i="3"/>
  <c r="N1892" i="3" s="1"/>
  <c r="M1897" i="3"/>
  <c r="N1897" i="3" s="1"/>
  <c r="M1908" i="3"/>
  <c r="N1908" i="3" s="1"/>
  <c r="M1914" i="3"/>
  <c r="N1914" i="3" s="1"/>
  <c r="M1927" i="3"/>
  <c r="N1927" i="3" s="1"/>
  <c r="M1933" i="3"/>
  <c r="N1933" i="3" s="1"/>
  <c r="M1940" i="3"/>
  <c r="N1940" i="3" s="1"/>
  <c r="M1946" i="3"/>
  <c r="N1946" i="3" s="1"/>
  <c r="M1959" i="3"/>
  <c r="N1959" i="3" s="1"/>
  <c r="M1965" i="3"/>
  <c r="N1965" i="3" s="1"/>
  <c r="M1972" i="3"/>
  <c r="N1972" i="3" s="1"/>
  <c r="M1978" i="3"/>
  <c r="N1978" i="3" s="1"/>
  <c r="M1818" i="3"/>
  <c r="N1818" i="3" s="1"/>
  <c r="M1839" i="3"/>
  <c r="N1839" i="3" s="1"/>
  <c r="M1882" i="3"/>
  <c r="N1882" i="3" s="1"/>
  <c r="M1903" i="3"/>
  <c r="N1903" i="3" s="1"/>
  <c r="M1928" i="3"/>
  <c r="N1928" i="3" s="1"/>
  <c r="M1953" i="3"/>
  <c r="N1953" i="3" s="1"/>
  <c r="M1979" i="3"/>
  <c r="N1979" i="3" s="1"/>
  <c r="M1823" i="3"/>
  <c r="N1823" i="3" s="1"/>
  <c r="M1866" i="3"/>
  <c r="N1866" i="3" s="1"/>
  <c r="M1887" i="3"/>
  <c r="N1887" i="3" s="1"/>
  <c r="M1934" i="3"/>
  <c r="N1934" i="3" s="1"/>
  <c r="M1960" i="3"/>
  <c r="N1960" i="3" s="1"/>
  <c r="M1985" i="3"/>
  <c r="N1985" i="3" s="1"/>
  <c r="M1850" i="3"/>
  <c r="N1850" i="3" s="1"/>
  <c r="M1871" i="3"/>
  <c r="N1871" i="3" s="1"/>
  <c r="M1915" i="3"/>
  <c r="N1915" i="3" s="1"/>
  <c r="M1966" i="3"/>
  <c r="N1966" i="3" s="1"/>
  <c r="M1834" i="3"/>
  <c r="N1834" i="3" s="1"/>
  <c r="M1855" i="3"/>
  <c r="N1855" i="3" s="1"/>
  <c r="M1898" i="3"/>
  <c r="N1898" i="3" s="1"/>
  <c r="M1921" i="3"/>
  <c r="N1921" i="3" s="1"/>
  <c r="M1947" i="3"/>
  <c r="N1947" i="3" s="1"/>
  <c r="M1556" i="3"/>
  <c r="N1556" i="3" s="1"/>
  <c r="M1560" i="3"/>
  <c r="N1560" i="3" s="1"/>
  <c r="M1563" i="3"/>
  <c r="N1563" i="3" s="1"/>
  <c r="M1567" i="3"/>
  <c r="N1567" i="3" s="1"/>
  <c r="M1574" i="3"/>
  <c r="N1574" i="3" s="1"/>
  <c r="M1578" i="3"/>
  <c r="N1578" i="3" s="1"/>
  <c r="M1581" i="3"/>
  <c r="N1581" i="3" s="1"/>
  <c r="M1585" i="3"/>
  <c r="N1585" i="3" s="1"/>
  <c r="M1588" i="3"/>
  <c r="N1588" i="3" s="1"/>
  <c r="M1592" i="3"/>
  <c r="N1592" i="3" s="1"/>
  <c r="M1595" i="3"/>
  <c r="N1595" i="3" s="1"/>
  <c r="M1599" i="3"/>
  <c r="N1599" i="3" s="1"/>
  <c r="M1606" i="3"/>
  <c r="N1606" i="3" s="1"/>
  <c r="M1610" i="3"/>
  <c r="N1610" i="3" s="1"/>
  <c r="M1613" i="3"/>
  <c r="N1613" i="3" s="1"/>
  <c r="M1617" i="3"/>
  <c r="N1617" i="3" s="1"/>
  <c r="M1620" i="3"/>
  <c r="N1620" i="3" s="1"/>
  <c r="M1624" i="3"/>
  <c r="N1624" i="3" s="1"/>
  <c r="M1627" i="3"/>
  <c r="N1627" i="3" s="1"/>
  <c r="M1554" i="3"/>
  <c r="N1554" i="3" s="1"/>
  <c r="M1557" i="3"/>
  <c r="N1557" i="3" s="1"/>
  <c r="M1561" i="3"/>
  <c r="N1561" i="3" s="1"/>
  <c r="M1564" i="3"/>
  <c r="N1564" i="3" s="1"/>
  <c r="M1568" i="3"/>
  <c r="N1568" i="3" s="1"/>
  <c r="M1571" i="3"/>
  <c r="N1571" i="3" s="1"/>
  <c r="M1575" i="3"/>
  <c r="N1575" i="3" s="1"/>
  <c r="M1582" i="3"/>
  <c r="N1582" i="3" s="1"/>
  <c r="M1586" i="3"/>
  <c r="N1586" i="3" s="1"/>
  <c r="M1589" i="3"/>
  <c r="N1589" i="3" s="1"/>
  <c r="M1593" i="3"/>
  <c r="N1593" i="3" s="1"/>
  <c r="M1596" i="3"/>
  <c r="N1596" i="3" s="1"/>
  <c r="M1600" i="3"/>
  <c r="N1600" i="3" s="1"/>
  <c r="M1603" i="3"/>
  <c r="N1603" i="3" s="1"/>
  <c r="M1607" i="3"/>
  <c r="N1607" i="3" s="1"/>
  <c r="M1614" i="3"/>
  <c r="N1614" i="3" s="1"/>
  <c r="M1618" i="3"/>
  <c r="N1618" i="3" s="1"/>
  <c r="M1621" i="3"/>
  <c r="N1621" i="3" s="1"/>
  <c r="M1625" i="3"/>
  <c r="N1625" i="3" s="1"/>
  <c r="M1628" i="3"/>
  <c r="N1628" i="3" s="1"/>
  <c r="M1558" i="3"/>
  <c r="N1558" i="3" s="1"/>
  <c r="M1562" i="3"/>
  <c r="N1562" i="3" s="1"/>
  <c r="M1565" i="3"/>
  <c r="N1565" i="3" s="1"/>
  <c r="M1569" i="3"/>
  <c r="N1569" i="3" s="1"/>
  <c r="M1572" i="3"/>
  <c r="N1572" i="3" s="1"/>
  <c r="M1576" i="3"/>
  <c r="N1576" i="3" s="1"/>
  <c r="M1579" i="3"/>
  <c r="N1579" i="3" s="1"/>
  <c r="M1583" i="3"/>
  <c r="N1583" i="3" s="1"/>
  <c r="M1590" i="3"/>
  <c r="N1590" i="3" s="1"/>
  <c r="M1594" i="3"/>
  <c r="N1594" i="3" s="1"/>
  <c r="M1597" i="3"/>
  <c r="N1597" i="3" s="1"/>
  <c r="M1601" i="3"/>
  <c r="N1601" i="3" s="1"/>
  <c r="M1604" i="3"/>
  <c r="N1604" i="3" s="1"/>
  <c r="M1608" i="3"/>
  <c r="N1608" i="3" s="1"/>
  <c r="M1611" i="3"/>
  <c r="N1611" i="3" s="1"/>
  <c r="M1615" i="3"/>
  <c r="N1615" i="3" s="1"/>
  <c r="M1622" i="3"/>
  <c r="N1622" i="3" s="1"/>
  <c r="M1626" i="3"/>
  <c r="N1626" i="3" s="1"/>
  <c r="M1555" i="3"/>
  <c r="N1555" i="3" s="1"/>
  <c r="M1570" i="3"/>
  <c r="N1570" i="3" s="1"/>
  <c r="M1584" i="3"/>
  <c r="N1584" i="3" s="1"/>
  <c r="M1598" i="3"/>
  <c r="N1598" i="3" s="1"/>
  <c r="M1612" i="3"/>
  <c r="N1612" i="3" s="1"/>
  <c r="M1559" i="3"/>
  <c r="N1559" i="3" s="1"/>
  <c r="M1573" i="3"/>
  <c r="N1573" i="3" s="1"/>
  <c r="M1587" i="3"/>
  <c r="N1587" i="3" s="1"/>
  <c r="M1602" i="3"/>
  <c r="N1602" i="3" s="1"/>
  <c r="M1616" i="3"/>
  <c r="N1616" i="3" s="1"/>
  <c r="M1577" i="3"/>
  <c r="N1577" i="3" s="1"/>
  <c r="M1591" i="3"/>
  <c r="N1591" i="3" s="1"/>
  <c r="M1605" i="3"/>
  <c r="N1605" i="3" s="1"/>
  <c r="M1619" i="3"/>
  <c r="N1619" i="3" s="1"/>
  <c r="M1580" i="3"/>
  <c r="N1580" i="3" s="1"/>
  <c r="M1609" i="3"/>
  <c r="N1609" i="3" s="1"/>
  <c r="M1566" i="3"/>
  <c r="N1566" i="3" s="1"/>
  <c r="M1623" i="3"/>
  <c r="N1623" i="3" s="1"/>
  <c r="M1359" i="3"/>
  <c r="N1359" i="3" s="1"/>
  <c r="M1366" i="3"/>
  <c r="N1366" i="3" s="1"/>
  <c r="M1360" i="3"/>
  <c r="N1360" i="3" s="1"/>
  <c r="M1363" i="3"/>
  <c r="N1363" i="3" s="1"/>
  <c r="M1361" i="3"/>
  <c r="N1361" i="3" s="1"/>
  <c r="M1364" i="3"/>
  <c r="N1364" i="3" s="1"/>
  <c r="M1362" i="3"/>
  <c r="N1362" i="3" s="1"/>
  <c r="M1365" i="3"/>
  <c r="N1365" i="3" s="1"/>
  <c r="M1014" i="3"/>
  <c r="N1014" i="3" s="1"/>
  <c r="M1019" i="3"/>
  <c r="N1019" i="3" s="1"/>
  <c r="M1022" i="3"/>
  <c r="N1022" i="3" s="1"/>
  <c r="M1027" i="3"/>
  <c r="N1027" i="3" s="1"/>
  <c r="M1030" i="3"/>
  <c r="N1030" i="3" s="1"/>
  <c r="M1035" i="3"/>
  <c r="N1035" i="3" s="1"/>
  <c r="M1038" i="3"/>
  <c r="N1038" i="3" s="1"/>
  <c r="M1043" i="3"/>
  <c r="N1043" i="3" s="1"/>
  <c r="M1046" i="3"/>
  <c r="N1046" i="3" s="1"/>
  <c r="M1051" i="3"/>
  <c r="N1051" i="3" s="1"/>
  <c r="M1054" i="3"/>
  <c r="N1054" i="3" s="1"/>
  <c r="M1017" i="3"/>
  <c r="N1017" i="3" s="1"/>
  <c r="M1020" i="3"/>
  <c r="N1020" i="3" s="1"/>
  <c r="M1025" i="3"/>
  <c r="N1025" i="3" s="1"/>
  <c r="M1028" i="3"/>
  <c r="N1028" i="3" s="1"/>
  <c r="M1018" i="3"/>
  <c r="N1018" i="3" s="1"/>
  <c r="M1023" i="3"/>
  <c r="N1023" i="3" s="1"/>
  <c r="M1032" i="3"/>
  <c r="N1032" i="3" s="1"/>
  <c r="M1036" i="3"/>
  <c r="N1036" i="3" s="1"/>
  <c r="M1039" i="3"/>
  <c r="N1039" i="3" s="1"/>
  <c r="M1050" i="3"/>
  <c r="N1050" i="3" s="1"/>
  <c r="M1053" i="3"/>
  <c r="N1053" i="3" s="1"/>
  <c r="M1057" i="3"/>
  <c r="N1057" i="3" s="1"/>
  <c r="M1060" i="3"/>
  <c r="N1060" i="3" s="1"/>
  <c r="M1065" i="3"/>
  <c r="N1065" i="3" s="1"/>
  <c r="M1068" i="3"/>
  <c r="N1068" i="3" s="1"/>
  <c r="M1073" i="3"/>
  <c r="N1073" i="3" s="1"/>
  <c r="M1076" i="3"/>
  <c r="N1076" i="3" s="1"/>
  <c r="M1081" i="3"/>
  <c r="N1081" i="3" s="1"/>
  <c r="M1084" i="3"/>
  <c r="N1084" i="3" s="1"/>
  <c r="M1013" i="3"/>
  <c r="N1013" i="3" s="1"/>
  <c r="M1024" i="3"/>
  <c r="N1024" i="3" s="1"/>
  <c r="M1029" i="3"/>
  <c r="N1029" i="3" s="1"/>
  <c r="M1033" i="3"/>
  <c r="N1033" i="3" s="1"/>
  <c r="M1040" i="3"/>
  <c r="N1040" i="3" s="1"/>
  <c r="M1044" i="3"/>
  <c r="N1044" i="3" s="1"/>
  <c r="M1047" i="3"/>
  <c r="N1047" i="3" s="1"/>
  <c r="M1058" i="3"/>
  <c r="N1058" i="3" s="1"/>
  <c r="M1063" i="3"/>
  <c r="N1063" i="3" s="1"/>
  <c r="M1066" i="3"/>
  <c r="N1066" i="3" s="1"/>
  <c r="M1071" i="3"/>
  <c r="N1071" i="3" s="1"/>
  <c r="M1074" i="3"/>
  <c r="N1074" i="3" s="1"/>
  <c r="M1079" i="3"/>
  <c r="N1079" i="3" s="1"/>
  <c r="M1082" i="3"/>
  <c r="N1082" i="3" s="1"/>
  <c r="M1087" i="3"/>
  <c r="N1087" i="3" s="1"/>
  <c r="M1015" i="3"/>
  <c r="N1015" i="3" s="1"/>
  <c r="M1026" i="3"/>
  <c r="N1026" i="3" s="1"/>
  <c r="M1034" i="3"/>
  <c r="N1034" i="3" s="1"/>
  <c r="M1037" i="3"/>
  <c r="N1037" i="3" s="1"/>
  <c r="M1041" i="3"/>
  <c r="N1041" i="3" s="1"/>
  <c r="M1048" i="3"/>
  <c r="N1048" i="3" s="1"/>
  <c r="M1052" i="3"/>
  <c r="N1052" i="3" s="1"/>
  <c r="M1055" i="3"/>
  <c r="N1055" i="3" s="1"/>
  <c r="M1061" i="3"/>
  <c r="N1061" i="3" s="1"/>
  <c r="M1064" i="3"/>
  <c r="N1064" i="3" s="1"/>
  <c r="M1069" i="3"/>
  <c r="N1069" i="3" s="1"/>
  <c r="M1072" i="3"/>
  <c r="N1072" i="3" s="1"/>
  <c r="M1077" i="3"/>
  <c r="N1077" i="3" s="1"/>
  <c r="M1080" i="3"/>
  <c r="N1080" i="3" s="1"/>
  <c r="M1085" i="3"/>
  <c r="N1085" i="3" s="1"/>
  <c r="M1042" i="3"/>
  <c r="N1042" i="3" s="1"/>
  <c r="M1056" i="3"/>
  <c r="N1056" i="3" s="1"/>
  <c r="M1067" i="3"/>
  <c r="N1067" i="3" s="1"/>
  <c r="M1078" i="3"/>
  <c r="N1078" i="3" s="1"/>
  <c r="M1031" i="3"/>
  <c r="N1031" i="3" s="1"/>
  <c r="M1045" i="3"/>
  <c r="N1045" i="3" s="1"/>
  <c r="M1059" i="3"/>
  <c r="N1059" i="3" s="1"/>
  <c r="M1070" i="3"/>
  <c r="N1070" i="3" s="1"/>
  <c r="M1016" i="3"/>
  <c r="N1016" i="3" s="1"/>
  <c r="M1049" i="3"/>
  <c r="N1049" i="3" s="1"/>
  <c r="M1062" i="3"/>
  <c r="N1062" i="3" s="1"/>
  <c r="M1083" i="3"/>
  <c r="N1083" i="3" s="1"/>
  <c r="M1086" i="3"/>
  <c r="N1086" i="3" s="1"/>
  <c r="M1021" i="3"/>
  <c r="N1021" i="3" s="1"/>
  <c r="M1075" i="3"/>
  <c r="N1075" i="3" s="1"/>
  <c r="M565" i="3"/>
  <c r="N565" i="3" s="1"/>
  <c r="M570" i="3"/>
  <c r="N570" i="3" s="1"/>
  <c r="M573" i="3"/>
  <c r="N573" i="3" s="1"/>
  <c r="M578" i="3"/>
  <c r="N578" i="3" s="1"/>
  <c r="M581" i="3"/>
  <c r="N581" i="3" s="1"/>
  <c r="M586" i="3"/>
  <c r="N586" i="3" s="1"/>
  <c r="M589" i="3"/>
  <c r="N589" i="3" s="1"/>
  <c r="M594" i="3"/>
  <c r="N594" i="3" s="1"/>
  <c r="M597" i="3"/>
  <c r="N597" i="3" s="1"/>
  <c r="M602" i="3"/>
  <c r="N602" i="3" s="1"/>
  <c r="M605" i="3"/>
  <c r="N605" i="3" s="1"/>
  <c r="M610" i="3"/>
  <c r="N610" i="3" s="1"/>
  <c r="M613" i="3"/>
  <c r="N613" i="3" s="1"/>
  <c r="M618" i="3"/>
  <c r="N618" i="3" s="1"/>
  <c r="M621" i="3"/>
  <c r="N621" i="3" s="1"/>
  <c r="M626" i="3"/>
  <c r="N626" i="3" s="1"/>
  <c r="M629" i="3"/>
  <c r="N629" i="3" s="1"/>
  <c r="M568" i="3"/>
  <c r="N568" i="3" s="1"/>
  <c r="M571" i="3"/>
  <c r="N571" i="3" s="1"/>
  <c r="M576" i="3"/>
  <c r="N576" i="3" s="1"/>
  <c r="M579" i="3"/>
  <c r="N579" i="3" s="1"/>
  <c r="M584" i="3"/>
  <c r="N584" i="3" s="1"/>
  <c r="M587" i="3"/>
  <c r="N587" i="3" s="1"/>
  <c r="M592" i="3"/>
  <c r="N592" i="3" s="1"/>
  <c r="M595" i="3"/>
  <c r="N595" i="3" s="1"/>
  <c r="M600" i="3"/>
  <c r="N600" i="3" s="1"/>
  <c r="M603" i="3"/>
  <c r="N603" i="3" s="1"/>
  <c r="M608" i="3"/>
  <c r="N608" i="3" s="1"/>
  <c r="M611" i="3"/>
  <c r="N611" i="3" s="1"/>
  <c r="M616" i="3"/>
  <c r="N616" i="3" s="1"/>
  <c r="M619" i="3"/>
  <c r="N619" i="3" s="1"/>
  <c r="M624" i="3"/>
  <c r="N624" i="3" s="1"/>
  <c r="M627" i="3"/>
  <c r="N627" i="3" s="1"/>
  <c r="M632" i="3"/>
  <c r="N632" i="3" s="1"/>
  <c r="M635" i="3"/>
  <c r="N635" i="3" s="1"/>
  <c r="M640" i="3"/>
  <c r="N640" i="3" s="1"/>
  <c r="M643" i="3"/>
  <c r="N643" i="3" s="1"/>
  <c r="M648" i="3"/>
  <c r="N648" i="3" s="1"/>
  <c r="M651" i="3"/>
  <c r="N651" i="3" s="1"/>
  <c r="M656" i="3"/>
  <c r="N656" i="3" s="1"/>
  <c r="M659" i="3"/>
  <c r="N659" i="3" s="1"/>
  <c r="M664" i="3"/>
  <c r="N664" i="3" s="1"/>
  <c r="M667" i="3"/>
  <c r="N667" i="3" s="1"/>
  <c r="M672" i="3"/>
  <c r="N672" i="3" s="1"/>
  <c r="M675" i="3"/>
  <c r="N675" i="3" s="1"/>
  <c r="M678" i="3"/>
  <c r="N678" i="3" s="1"/>
  <c r="M685" i="3"/>
  <c r="N685" i="3" s="1"/>
  <c r="M688" i="3"/>
  <c r="N688" i="3" s="1"/>
  <c r="M691" i="3"/>
  <c r="N691" i="3" s="1"/>
  <c r="M694" i="3"/>
  <c r="N694" i="3" s="1"/>
  <c r="M566" i="3"/>
  <c r="N566" i="3" s="1"/>
  <c r="M569" i="3"/>
  <c r="N569" i="3" s="1"/>
  <c r="M574" i="3"/>
  <c r="N574" i="3" s="1"/>
  <c r="M577" i="3"/>
  <c r="N577" i="3" s="1"/>
  <c r="M582" i="3"/>
  <c r="N582" i="3" s="1"/>
  <c r="M585" i="3"/>
  <c r="N585" i="3" s="1"/>
  <c r="M590" i="3"/>
  <c r="N590" i="3" s="1"/>
  <c r="M593" i="3"/>
  <c r="N593" i="3" s="1"/>
  <c r="M598" i="3"/>
  <c r="N598" i="3" s="1"/>
  <c r="M601" i="3"/>
  <c r="N601" i="3" s="1"/>
  <c r="M606" i="3"/>
  <c r="N606" i="3" s="1"/>
  <c r="M609" i="3"/>
  <c r="N609" i="3" s="1"/>
  <c r="M614" i="3"/>
  <c r="N614" i="3" s="1"/>
  <c r="M617" i="3"/>
  <c r="N617" i="3" s="1"/>
  <c r="M622" i="3"/>
  <c r="N622" i="3" s="1"/>
  <c r="M625" i="3"/>
  <c r="N625" i="3" s="1"/>
  <c r="M630" i="3"/>
  <c r="N630" i="3" s="1"/>
  <c r="M633" i="3"/>
  <c r="N633" i="3" s="1"/>
  <c r="M638" i="3"/>
  <c r="N638" i="3" s="1"/>
  <c r="M641" i="3"/>
  <c r="N641" i="3" s="1"/>
  <c r="M646" i="3"/>
  <c r="N646" i="3" s="1"/>
  <c r="M649" i="3"/>
  <c r="N649" i="3" s="1"/>
  <c r="M654" i="3"/>
  <c r="N654" i="3" s="1"/>
  <c r="M657" i="3"/>
  <c r="N657" i="3" s="1"/>
  <c r="M662" i="3"/>
  <c r="N662" i="3" s="1"/>
  <c r="M665" i="3"/>
  <c r="N665" i="3" s="1"/>
  <c r="M670" i="3"/>
  <c r="N670" i="3" s="1"/>
  <c r="M673" i="3"/>
  <c r="N673" i="3" s="1"/>
  <c r="M676" i="3"/>
  <c r="N676" i="3" s="1"/>
  <c r="M679" i="3"/>
  <c r="N679" i="3" s="1"/>
  <c r="M682" i="3"/>
  <c r="N682" i="3" s="1"/>
  <c r="M689" i="3"/>
  <c r="N689" i="3" s="1"/>
  <c r="M692" i="3"/>
  <c r="N692" i="3" s="1"/>
  <c r="M695" i="3"/>
  <c r="N695" i="3" s="1"/>
  <c r="M567" i="3"/>
  <c r="N567" i="3" s="1"/>
  <c r="M588" i="3"/>
  <c r="N588" i="3" s="1"/>
  <c r="M599" i="3"/>
  <c r="N599" i="3" s="1"/>
  <c r="M620" i="3"/>
  <c r="N620" i="3" s="1"/>
  <c r="M631" i="3"/>
  <c r="N631" i="3" s="1"/>
  <c r="M636" i="3"/>
  <c r="N636" i="3" s="1"/>
  <c r="M647" i="3"/>
  <c r="N647" i="3" s="1"/>
  <c r="M652" i="3"/>
  <c r="N652" i="3" s="1"/>
  <c r="M663" i="3"/>
  <c r="N663" i="3" s="1"/>
  <c r="M668" i="3"/>
  <c r="N668" i="3" s="1"/>
  <c r="M680" i="3"/>
  <c r="N680" i="3" s="1"/>
  <c r="M686" i="3"/>
  <c r="N686" i="3" s="1"/>
  <c r="M693" i="3"/>
  <c r="N693" i="3" s="1"/>
  <c r="M580" i="3"/>
  <c r="N580" i="3" s="1"/>
  <c r="M591" i="3"/>
  <c r="N591" i="3" s="1"/>
  <c r="M612" i="3"/>
  <c r="N612" i="3" s="1"/>
  <c r="M623" i="3"/>
  <c r="N623" i="3" s="1"/>
  <c r="M637" i="3"/>
  <c r="N637" i="3" s="1"/>
  <c r="M642" i="3"/>
  <c r="N642" i="3" s="1"/>
  <c r="M653" i="3"/>
  <c r="N653" i="3" s="1"/>
  <c r="M658" i="3"/>
  <c r="N658" i="3" s="1"/>
  <c r="M669" i="3"/>
  <c r="N669" i="3" s="1"/>
  <c r="M674" i="3"/>
  <c r="N674" i="3" s="1"/>
  <c r="M681" i="3"/>
  <c r="N681" i="3" s="1"/>
  <c r="M687" i="3"/>
  <c r="N687" i="3" s="1"/>
  <c r="M572" i="3"/>
  <c r="N572" i="3" s="1"/>
  <c r="M583" i="3"/>
  <c r="N583" i="3" s="1"/>
  <c r="M604" i="3"/>
  <c r="N604" i="3" s="1"/>
  <c r="M615" i="3"/>
  <c r="N615" i="3" s="1"/>
  <c r="M639" i="3"/>
  <c r="N639" i="3" s="1"/>
  <c r="M644" i="3"/>
  <c r="N644" i="3" s="1"/>
  <c r="M655" i="3"/>
  <c r="N655" i="3" s="1"/>
  <c r="M660" i="3"/>
  <c r="N660" i="3" s="1"/>
  <c r="M671" i="3"/>
  <c r="N671" i="3" s="1"/>
  <c r="M677" i="3"/>
  <c r="N677" i="3" s="1"/>
  <c r="M683" i="3"/>
  <c r="N683" i="3" s="1"/>
  <c r="M628" i="3"/>
  <c r="N628" i="3" s="1"/>
  <c r="M650" i="3"/>
  <c r="N650" i="3" s="1"/>
  <c r="M596" i="3"/>
  <c r="N596" i="3" s="1"/>
  <c r="M634" i="3"/>
  <c r="N634" i="3" s="1"/>
  <c r="M564" i="3"/>
  <c r="N564" i="3" s="1"/>
  <c r="M607" i="3"/>
  <c r="N607" i="3" s="1"/>
  <c r="M661" i="3"/>
  <c r="N661" i="3" s="1"/>
  <c r="M684" i="3"/>
  <c r="N684" i="3" s="1"/>
  <c r="M645" i="3"/>
  <c r="N645" i="3" s="1"/>
  <c r="M666" i="3"/>
  <c r="N666" i="3" s="1"/>
  <c r="M575" i="3"/>
  <c r="N575" i="3" s="1"/>
  <c r="M690" i="3"/>
  <c r="N690" i="3" s="1"/>
  <c r="M385" i="3"/>
  <c r="N385" i="3" s="1"/>
  <c r="M389" i="3"/>
  <c r="N389" i="3" s="1"/>
  <c r="M393" i="3"/>
  <c r="N393" i="3" s="1"/>
  <c r="M397" i="3"/>
  <c r="N397" i="3" s="1"/>
  <c r="M401" i="3"/>
  <c r="N401" i="3" s="1"/>
  <c r="M405" i="3"/>
  <c r="N405" i="3" s="1"/>
  <c r="M409" i="3"/>
  <c r="N409" i="3" s="1"/>
  <c r="M413" i="3"/>
  <c r="N413" i="3" s="1"/>
  <c r="M387" i="3"/>
  <c r="N387" i="3" s="1"/>
  <c r="M391" i="3"/>
  <c r="N391" i="3" s="1"/>
  <c r="M395" i="3"/>
  <c r="N395" i="3" s="1"/>
  <c r="M399" i="3"/>
  <c r="N399" i="3" s="1"/>
  <c r="M403" i="3"/>
  <c r="N403" i="3" s="1"/>
  <c r="M407" i="3"/>
  <c r="N407" i="3" s="1"/>
  <c r="M411" i="3"/>
  <c r="N411" i="3" s="1"/>
  <c r="M415" i="3"/>
  <c r="N415" i="3" s="1"/>
  <c r="M419" i="3"/>
  <c r="N419" i="3" s="1"/>
  <c r="M423" i="3"/>
  <c r="N423" i="3" s="1"/>
  <c r="M427" i="3"/>
  <c r="N427" i="3" s="1"/>
  <c r="M431" i="3"/>
  <c r="N431" i="3" s="1"/>
  <c r="M435" i="3"/>
  <c r="N435" i="3" s="1"/>
  <c r="M439" i="3"/>
  <c r="N439" i="3" s="1"/>
  <c r="M443" i="3"/>
  <c r="N443" i="3" s="1"/>
  <c r="M392" i="3"/>
  <c r="N392" i="3" s="1"/>
  <c r="M400" i="3"/>
  <c r="N400" i="3" s="1"/>
  <c r="M408" i="3"/>
  <c r="N408" i="3" s="1"/>
  <c r="M416" i="3"/>
  <c r="N416" i="3" s="1"/>
  <c r="M421" i="3"/>
  <c r="N421" i="3" s="1"/>
  <c r="M426" i="3"/>
  <c r="N426" i="3" s="1"/>
  <c r="M432" i="3"/>
  <c r="N432" i="3" s="1"/>
  <c r="M437" i="3"/>
  <c r="N437" i="3" s="1"/>
  <c r="M442" i="3"/>
  <c r="N442" i="3" s="1"/>
  <c r="M386" i="3"/>
  <c r="N386" i="3" s="1"/>
  <c r="M394" i="3"/>
  <c r="N394" i="3" s="1"/>
  <c r="M402" i="3"/>
  <c r="N402" i="3" s="1"/>
  <c r="M410" i="3"/>
  <c r="N410" i="3" s="1"/>
  <c r="M417" i="3"/>
  <c r="N417" i="3" s="1"/>
  <c r="M422" i="3"/>
  <c r="N422" i="3" s="1"/>
  <c r="M428" i="3"/>
  <c r="N428" i="3" s="1"/>
  <c r="M433" i="3"/>
  <c r="N433" i="3" s="1"/>
  <c r="M438" i="3"/>
  <c r="N438" i="3" s="1"/>
  <c r="M388" i="3"/>
  <c r="N388" i="3" s="1"/>
  <c r="M396" i="3"/>
  <c r="N396" i="3" s="1"/>
  <c r="M404" i="3"/>
  <c r="N404" i="3" s="1"/>
  <c r="M412" i="3"/>
  <c r="N412" i="3" s="1"/>
  <c r="M418" i="3"/>
  <c r="N418" i="3" s="1"/>
  <c r="M424" i="3"/>
  <c r="N424" i="3" s="1"/>
  <c r="M429" i="3"/>
  <c r="N429" i="3" s="1"/>
  <c r="M434" i="3"/>
  <c r="N434" i="3" s="1"/>
  <c r="M440" i="3"/>
  <c r="N440" i="3" s="1"/>
  <c r="M414" i="3"/>
  <c r="N414" i="3" s="1"/>
  <c r="M436" i="3"/>
  <c r="N436" i="3" s="1"/>
  <c r="M390" i="3"/>
  <c r="N390" i="3" s="1"/>
  <c r="M420" i="3"/>
  <c r="N420" i="3" s="1"/>
  <c r="M441" i="3"/>
  <c r="N441" i="3" s="1"/>
  <c r="M398" i="3"/>
  <c r="N398" i="3" s="1"/>
  <c r="M425" i="3"/>
  <c r="N425" i="3" s="1"/>
  <c r="M406" i="3"/>
  <c r="N406" i="3" s="1"/>
  <c r="M430" i="3"/>
  <c r="N430" i="3" s="1"/>
  <c r="M230" i="3"/>
  <c r="N230" i="3" s="1"/>
  <c r="M234" i="3"/>
  <c r="N234" i="3" s="1"/>
  <c r="M238" i="3"/>
  <c r="N238" i="3" s="1"/>
  <c r="M242" i="3"/>
  <c r="N242" i="3" s="1"/>
  <c r="M246" i="3"/>
  <c r="N246" i="3" s="1"/>
  <c r="M227" i="3"/>
  <c r="N227" i="3" s="1"/>
  <c r="M231" i="3"/>
  <c r="N231" i="3" s="1"/>
  <c r="M235" i="3"/>
  <c r="N235" i="3" s="1"/>
  <c r="M239" i="3"/>
  <c r="N239" i="3" s="1"/>
  <c r="M243" i="3"/>
  <c r="N243" i="3" s="1"/>
  <c r="M233" i="3"/>
  <c r="N233" i="3" s="1"/>
  <c r="M241" i="3"/>
  <c r="N241" i="3" s="1"/>
  <c r="M228" i="3"/>
  <c r="N228" i="3" s="1"/>
  <c r="M236" i="3"/>
  <c r="N236" i="3" s="1"/>
  <c r="M244" i="3"/>
  <c r="N244" i="3" s="1"/>
  <c r="M229" i="3"/>
  <c r="N229" i="3" s="1"/>
  <c r="M237" i="3"/>
  <c r="N237" i="3" s="1"/>
  <c r="M245" i="3"/>
  <c r="N245" i="3" s="1"/>
  <c r="M232" i="3"/>
  <c r="N232" i="3" s="1"/>
  <c r="M240" i="3"/>
  <c r="N240" i="3" s="1"/>
  <c r="M6" i="3"/>
  <c r="N6" i="3" s="1"/>
  <c r="M7339" i="3"/>
  <c r="N7339" i="3" s="1"/>
  <c r="M7334" i="3"/>
  <c r="N7334" i="3" s="1"/>
  <c r="M7331" i="3"/>
  <c r="N7331" i="3" s="1"/>
  <c r="M7326" i="3"/>
  <c r="N7326" i="3" s="1"/>
  <c r="M7323" i="3"/>
  <c r="N7323" i="3" s="1"/>
  <c r="M7318" i="3"/>
  <c r="N7318" i="3" s="1"/>
  <c r="M7315" i="3"/>
  <c r="N7315" i="3" s="1"/>
  <c r="M7310" i="3"/>
  <c r="N7310" i="3" s="1"/>
  <c r="M7307" i="3"/>
  <c r="N7307" i="3" s="1"/>
  <c r="M7302" i="3"/>
  <c r="N7302" i="3" s="1"/>
  <c r="M7299" i="3"/>
  <c r="N7299" i="3" s="1"/>
  <c r="M7294" i="3"/>
  <c r="N7294" i="3" s="1"/>
  <c r="M7291" i="3"/>
  <c r="N7291" i="3" s="1"/>
  <c r="M7286" i="3"/>
  <c r="N7286" i="3" s="1"/>
  <c r="M7283" i="3"/>
  <c r="N7283" i="3" s="1"/>
  <c r="M7278" i="3"/>
  <c r="N7278" i="3" s="1"/>
  <c r="M7275" i="3"/>
  <c r="N7275" i="3" s="1"/>
  <c r="M7270" i="3"/>
  <c r="N7270" i="3" s="1"/>
  <c r="M7267" i="3"/>
  <c r="N7267" i="3" s="1"/>
  <c r="M7262" i="3"/>
  <c r="N7262" i="3" s="1"/>
  <c r="M7259" i="3"/>
  <c r="N7259" i="3" s="1"/>
  <c r="M7254" i="3"/>
  <c r="N7254" i="3" s="1"/>
  <c r="M7251" i="3"/>
  <c r="N7251" i="3" s="1"/>
  <c r="M7246" i="3"/>
  <c r="N7246" i="3" s="1"/>
  <c r="M7243" i="3"/>
  <c r="N7243" i="3" s="1"/>
  <c r="M7238" i="3"/>
  <c r="N7238" i="3" s="1"/>
  <c r="M7235" i="3"/>
  <c r="N7235" i="3" s="1"/>
  <c r="M7230" i="3"/>
  <c r="N7230" i="3" s="1"/>
  <c r="M7222" i="3"/>
  <c r="N7222" i="3" s="1"/>
  <c r="M7219" i="3"/>
  <c r="N7219" i="3" s="1"/>
  <c r="M7214" i="3"/>
  <c r="N7214" i="3" s="1"/>
  <c r="M7211" i="3"/>
  <c r="N7211" i="3" s="1"/>
  <c r="M7206" i="3"/>
  <c r="N7206" i="3" s="1"/>
  <c r="M7203" i="3"/>
  <c r="N7203" i="3" s="1"/>
  <c r="M7198" i="3"/>
  <c r="N7198" i="3" s="1"/>
  <c r="M7195" i="3"/>
  <c r="N7195" i="3" s="1"/>
  <c r="M7190" i="3"/>
  <c r="N7190" i="3" s="1"/>
  <c r="M7187" i="3"/>
  <c r="N7187" i="3" s="1"/>
  <c r="M7182" i="3"/>
  <c r="N7182" i="3" s="1"/>
  <c r="M7179" i="3"/>
  <c r="N7179" i="3" s="1"/>
  <c r="M7174" i="3"/>
  <c r="N7174" i="3" s="1"/>
  <c r="M7166" i="3"/>
  <c r="N7166" i="3" s="1"/>
  <c r="M7163" i="3"/>
  <c r="N7163" i="3" s="1"/>
  <c r="M7158" i="3"/>
  <c r="N7158" i="3" s="1"/>
  <c r="M7155" i="3"/>
  <c r="N7155" i="3" s="1"/>
  <c r="M7150" i="3"/>
  <c r="N7150" i="3" s="1"/>
  <c r="M7147" i="3"/>
  <c r="N7147" i="3" s="1"/>
  <c r="M7142" i="3"/>
  <c r="N7142" i="3" s="1"/>
  <c r="M7139" i="3"/>
  <c r="N7139" i="3" s="1"/>
  <c r="M7134" i="3"/>
  <c r="N7134" i="3" s="1"/>
  <c r="M7131" i="3"/>
  <c r="N7131" i="3" s="1"/>
  <c r="M7126" i="3"/>
  <c r="N7126" i="3" s="1"/>
  <c r="M7118" i="3"/>
  <c r="N7118" i="3" s="1"/>
  <c r="M7115" i="3"/>
  <c r="N7115" i="3" s="1"/>
  <c r="M7110" i="3"/>
  <c r="N7110" i="3" s="1"/>
  <c r="M7107" i="3"/>
  <c r="N7107" i="3" s="1"/>
  <c r="M7102" i="3"/>
  <c r="N7102" i="3" s="1"/>
  <c r="M7099" i="3"/>
  <c r="N7099" i="3" s="1"/>
  <c r="M7094" i="3"/>
  <c r="N7094" i="3" s="1"/>
  <c r="M7091" i="3"/>
  <c r="N7091" i="3" s="1"/>
  <c r="M7086" i="3"/>
  <c r="N7086" i="3" s="1"/>
  <c r="M7083" i="3"/>
  <c r="N7083" i="3" s="1"/>
  <c r="M7078" i="3"/>
  <c r="N7078" i="3" s="1"/>
  <c r="M7075" i="3"/>
  <c r="N7075" i="3" s="1"/>
  <c r="M7070" i="3"/>
  <c r="N7070" i="3" s="1"/>
  <c r="M7067" i="3"/>
  <c r="N7067" i="3" s="1"/>
  <c r="M7062" i="3"/>
  <c r="N7062" i="3" s="1"/>
  <c r="M7059" i="3"/>
  <c r="N7059" i="3" s="1"/>
  <c r="M7054" i="3"/>
  <c r="N7054" i="3" s="1"/>
  <c r="M7051" i="3"/>
  <c r="N7051" i="3" s="1"/>
  <c r="M7046" i="3"/>
  <c r="N7046" i="3" s="1"/>
  <c r="M7038" i="3"/>
  <c r="N7038" i="3" s="1"/>
  <c r="M7035" i="3"/>
  <c r="N7035" i="3" s="1"/>
  <c r="M7030" i="3"/>
  <c r="N7030" i="3" s="1"/>
  <c r="M7027" i="3"/>
  <c r="N7027" i="3" s="1"/>
  <c r="M7022" i="3"/>
  <c r="N7022" i="3" s="1"/>
  <c r="M7019" i="3"/>
  <c r="N7019" i="3" s="1"/>
  <c r="M7014" i="3"/>
  <c r="N7014" i="3" s="1"/>
  <c r="M7011" i="3"/>
  <c r="N7011" i="3" s="1"/>
  <c r="M7006" i="3"/>
  <c r="N7006" i="3" s="1"/>
  <c r="M7003" i="3"/>
  <c r="N7003" i="3" s="1"/>
  <c r="M6998" i="3"/>
  <c r="N6998" i="3" s="1"/>
  <c r="M6995" i="3"/>
  <c r="N6995" i="3" s="1"/>
  <c r="M6990" i="3"/>
  <c r="N6990" i="3" s="1"/>
  <c r="M6987" i="3"/>
  <c r="N6987" i="3" s="1"/>
  <c r="M6982" i="3"/>
  <c r="N6982" i="3" s="1"/>
  <c r="M6979" i="3"/>
  <c r="N6979" i="3" s="1"/>
  <c r="M6974" i="3"/>
  <c r="N6974" i="3" s="1"/>
  <c r="M6971" i="3"/>
  <c r="N6971" i="3" s="1"/>
  <c r="M6966" i="3"/>
  <c r="N6966" i="3" s="1"/>
  <c r="M6963" i="3"/>
  <c r="N6963" i="3" s="1"/>
  <c r="M6958" i="3"/>
  <c r="N6958" i="3" s="1"/>
  <c r="M6955" i="3"/>
  <c r="N6955" i="3" s="1"/>
  <c r="M6950" i="3"/>
  <c r="N6950" i="3" s="1"/>
  <c r="M6947" i="3"/>
  <c r="N6947" i="3" s="1"/>
  <c r="M6942" i="3"/>
  <c r="N6942" i="3" s="1"/>
  <c r="M6934" i="3"/>
  <c r="N6934" i="3" s="1"/>
  <c r="M6931" i="3"/>
  <c r="N6931" i="3" s="1"/>
  <c r="M6926" i="3"/>
  <c r="N6926" i="3" s="1"/>
  <c r="M6923" i="3"/>
  <c r="N6923" i="3" s="1"/>
  <c r="M6918" i="3"/>
  <c r="N6918" i="3" s="1"/>
  <c r="M6915" i="3"/>
  <c r="N6915" i="3" s="1"/>
  <c r="M6910" i="3"/>
  <c r="N6910" i="3" s="1"/>
  <c r="M6907" i="3"/>
  <c r="N6907" i="3" s="1"/>
  <c r="M6902" i="3"/>
  <c r="N6902" i="3" s="1"/>
  <c r="M6899" i="3"/>
  <c r="N6899" i="3" s="1"/>
  <c r="M6894" i="3"/>
  <c r="N6894" i="3" s="1"/>
  <c r="M6891" i="3"/>
  <c r="N6891" i="3" s="1"/>
  <c r="M6886" i="3"/>
  <c r="N6886" i="3" s="1"/>
  <c r="M6883" i="3"/>
  <c r="N6883" i="3" s="1"/>
  <c r="M6878" i="3"/>
  <c r="N6878" i="3" s="1"/>
  <c r="M6875" i="3"/>
  <c r="N6875" i="3" s="1"/>
  <c r="M6870" i="3"/>
  <c r="N6870" i="3" s="1"/>
  <c r="M6867" i="3"/>
  <c r="N6867" i="3" s="1"/>
  <c r="M6862" i="3"/>
  <c r="N6862" i="3" s="1"/>
  <c r="M6854" i="3"/>
  <c r="N6854" i="3" s="1"/>
  <c r="M6851" i="3"/>
  <c r="N6851" i="3" s="1"/>
  <c r="M6846" i="3"/>
  <c r="N6846" i="3" s="1"/>
  <c r="M6843" i="3"/>
  <c r="N6843" i="3" s="1"/>
  <c r="M6838" i="3"/>
  <c r="N6838" i="3" s="1"/>
  <c r="M6835" i="3"/>
  <c r="N6835" i="3" s="1"/>
  <c r="M6830" i="3"/>
  <c r="N6830" i="3" s="1"/>
  <c r="M6827" i="3"/>
  <c r="N6827" i="3" s="1"/>
  <c r="M6822" i="3"/>
  <c r="N6822" i="3" s="1"/>
  <c r="M6819" i="3"/>
  <c r="N6819" i="3" s="1"/>
  <c r="M6814" i="3"/>
  <c r="N6814" i="3" s="1"/>
  <c r="M6803" i="3"/>
  <c r="N6803" i="3" s="1"/>
  <c r="M6798" i="3"/>
  <c r="N6798" i="3" s="1"/>
  <c r="M6795" i="3"/>
  <c r="N6795" i="3" s="1"/>
  <c r="M6790" i="3"/>
  <c r="N6790" i="3" s="1"/>
  <c r="M6787" i="3"/>
  <c r="N6787" i="3" s="1"/>
  <c r="M6782" i="3"/>
  <c r="N6782" i="3" s="1"/>
  <c r="M6779" i="3"/>
  <c r="N6779" i="3" s="1"/>
  <c r="M6774" i="3"/>
  <c r="N6774" i="3" s="1"/>
  <c r="M6771" i="3"/>
  <c r="N6771" i="3" s="1"/>
  <c r="M6766" i="3"/>
  <c r="N6766" i="3" s="1"/>
  <c r="M6763" i="3"/>
  <c r="N6763" i="3" s="1"/>
  <c r="M6758" i="3"/>
  <c r="N6758" i="3" s="1"/>
  <c r="M6755" i="3"/>
  <c r="N6755" i="3" s="1"/>
  <c r="M6750" i="3"/>
  <c r="N6750" i="3" s="1"/>
  <c r="M6747" i="3"/>
  <c r="N6747" i="3" s="1"/>
  <c r="M6742" i="3"/>
  <c r="N6742" i="3" s="1"/>
  <c r="M6739" i="3"/>
  <c r="N6739" i="3" s="1"/>
  <c r="M6734" i="3"/>
  <c r="N6734" i="3" s="1"/>
  <c r="M6731" i="3"/>
  <c r="N6731" i="3" s="1"/>
  <c r="M6726" i="3"/>
  <c r="N6726" i="3" s="1"/>
  <c r="M6723" i="3"/>
  <c r="N6723" i="3" s="1"/>
  <c r="M6718" i="3"/>
  <c r="N6718" i="3" s="1"/>
  <c r="M6715" i="3"/>
  <c r="N6715" i="3" s="1"/>
  <c r="M6710" i="3"/>
  <c r="N6710" i="3" s="1"/>
  <c r="M6707" i="3"/>
  <c r="N6707" i="3" s="1"/>
  <c r="M6702" i="3"/>
  <c r="N6702" i="3" s="1"/>
  <c r="M6699" i="3"/>
  <c r="N6699" i="3" s="1"/>
  <c r="M6694" i="3"/>
  <c r="N6694" i="3" s="1"/>
  <c r="M6691" i="3"/>
  <c r="N6691" i="3" s="1"/>
  <c r="M6686" i="3"/>
  <c r="N6686" i="3" s="1"/>
  <c r="M6683" i="3"/>
  <c r="N6683" i="3" s="1"/>
  <c r="M6678" i="3"/>
  <c r="N6678" i="3" s="1"/>
  <c r="M6675" i="3"/>
  <c r="N6675" i="3" s="1"/>
  <c r="M6670" i="3"/>
  <c r="N6670" i="3" s="1"/>
  <c r="M6662" i="3"/>
  <c r="N6662" i="3" s="1"/>
  <c r="M6659" i="3"/>
  <c r="N6659" i="3" s="1"/>
  <c r="M6651" i="3"/>
  <c r="N6651" i="3" s="1"/>
  <c r="M6646" i="3"/>
  <c r="N6646" i="3" s="1"/>
  <c r="M6643" i="3"/>
  <c r="N6643" i="3" s="1"/>
  <c r="M6638" i="3"/>
  <c r="N6638" i="3" s="1"/>
  <c r="M6635" i="3"/>
  <c r="N6635" i="3" s="1"/>
  <c r="M6630" i="3"/>
  <c r="N6630" i="3" s="1"/>
  <c r="M6627" i="3"/>
  <c r="N6627" i="3" s="1"/>
  <c r="M6622" i="3"/>
  <c r="N6622" i="3" s="1"/>
  <c r="M6614" i="3"/>
  <c r="N6614" i="3" s="1"/>
  <c r="M6611" i="3"/>
  <c r="N6611" i="3" s="1"/>
  <c r="M6606" i="3"/>
  <c r="N6606" i="3" s="1"/>
  <c r="M6603" i="3"/>
  <c r="N6603" i="3" s="1"/>
  <c r="M6598" i="3"/>
  <c r="N6598" i="3" s="1"/>
  <c r="M6595" i="3"/>
  <c r="N6595" i="3" s="1"/>
  <c r="M6590" i="3"/>
  <c r="N6590" i="3" s="1"/>
  <c r="M6587" i="3"/>
  <c r="N6587" i="3" s="1"/>
  <c r="M6582" i="3"/>
  <c r="N6582" i="3" s="1"/>
  <c r="M6579" i="3"/>
  <c r="N6579" i="3" s="1"/>
  <c r="M6574" i="3"/>
  <c r="N6574" i="3" s="1"/>
  <c r="M6571" i="3"/>
  <c r="N6571" i="3" s="1"/>
  <c r="M6566" i="3"/>
  <c r="N6566" i="3" s="1"/>
  <c r="M6563" i="3"/>
  <c r="N6563" i="3" s="1"/>
  <c r="M6558" i="3"/>
  <c r="N6558" i="3" s="1"/>
  <c r="M6555" i="3"/>
  <c r="N6555" i="3" s="1"/>
  <c r="M6550" i="3"/>
  <c r="N6550" i="3" s="1"/>
  <c r="M6547" i="3"/>
  <c r="N6547" i="3" s="1"/>
  <c r="M6542" i="3"/>
  <c r="N6542" i="3" s="1"/>
  <c r="M6539" i="3"/>
  <c r="N6539" i="3" s="1"/>
  <c r="M6534" i="3"/>
  <c r="N6534" i="3" s="1"/>
  <c r="M6531" i="3"/>
  <c r="N6531" i="3" s="1"/>
  <c r="M6526" i="3"/>
  <c r="N6526" i="3" s="1"/>
  <c r="M6523" i="3"/>
  <c r="N6523" i="3" s="1"/>
  <c r="M6518" i="3"/>
  <c r="N6518" i="3" s="1"/>
  <c r="M6515" i="3"/>
  <c r="N6515" i="3" s="1"/>
  <c r="M6510" i="3"/>
  <c r="N6510" i="3" s="1"/>
  <c r="M6507" i="3"/>
  <c r="N6507" i="3" s="1"/>
  <c r="M6502" i="3"/>
  <c r="N6502" i="3" s="1"/>
  <c r="M6499" i="3"/>
  <c r="N6499" i="3" s="1"/>
  <c r="M6494" i="3"/>
  <c r="N6494" i="3" s="1"/>
  <c r="M6491" i="3"/>
  <c r="N6491" i="3" s="1"/>
  <c r="M6486" i="3"/>
  <c r="N6486" i="3" s="1"/>
  <c r="M6483" i="3"/>
  <c r="N6483" i="3" s="1"/>
  <c r="M6478" i="3"/>
  <c r="N6478" i="3" s="1"/>
  <c r="M6475" i="3"/>
  <c r="N6475" i="3" s="1"/>
  <c r="M6470" i="3"/>
  <c r="N6470" i="3" s="1"/>
  <c r="M6450" i="3"/>
  <c r="N6450" i="3" s="1"/>
  <c r="M6439" i="3"/>
  <c r="N6439" i="3" s="1"/>
  <c r="M6418" i="3"/>
  <c r="N6418" i="3" s="1"/>
  <c r="P3958" i="3"/>
  <c r="P3959" i="3"/>
  <c r="P3960" i="3"/>
  <c r="P3961" i="3"/>
  <c r="P3962" i="3"/>
  <c r="P3963" i="3"/>
  <c r="P3964" i="3"/>
  <c r="P3965" i="3"/>
  <c r="P3966" i="3"/>
  <c r="P3967" i="3"/>
  <c r="P3968" i="3"/>
  <c r="P3969" i="3"/>
  <c r="P3970" i="3"/>
  <c r="P3971" i="3"/>
  <c r="P3972" i="3"/>
  <c r="P3973" i="3"/>
  <c r="P3974" i="3"/>
  <c r="P3975" i="3"/>
  <c r="P3976" i="3"/>
  <c r="P3977" i="3"/>
  <c r="P3978" i="3"/>
  <c r="P3979" i="3"/>
  <c r="P3980" i="3"/>
  <c r="P3981" i="3"/>
  <c r="P3982" i="3"/>
  <c r="P3983" i="3"/>
  <c r="P3984" i="3"/>
  <c r="P3985" i="3"/>
  <c r="P3986" i="3"/>
  <c r="P3987" i="3"/>
  <c r="P3988" i="3"/>
  <c r="P3989" i="3"/>
  <c r="P3990" i="3"/>
  <c r="P3991" i="3"/>
  <c r="P3992" i="3"/>
  <c r="P3993" i="3"/>
  <c r="P3994" i="3"/>
  <c r="P3995" i="3"/>
  <c r="P3996" i="3"/>
  <c r="P3997" i="3"/>
  <c r="P3998" i="3"/>
  <c r="P3999" i="3"/>
  <c r="P4000" i="3"/>
  <c r="P4001" i="3"/>
  <c r="P4002" i="3"/>
  <c r="P4003" i="3"/>
  <c r="P4004" i="3"/>
  <c r="P4005" i="3"/>
  <c r="P4006" i="3"/>
  <c r="P4007" i="3"/>
  <c r="P4008" i="3"/>
  <c r="P4009" i="3"/>
  <c r="P4010" i="3"/>
  <c r="P4011" i="3"/>
  <c r="P4012" i="3"/>
  <c r="P4013" i="3"/>
  <c r="P4014" i="3"/>
  <c r="P4015" i="3"/>
  <c r="P4016" i="3"/>
  <c r="P4017" i="3"/>
  <c r="P4018" i="3"/>
  <c r="P4019" i="3"/>
  <c r="P4020" i="3"/>
  <c r="P4021" i="3"/>
  <c r="P4022" i="3"/>
  <c r="P4023" i="3"/>
  <c r="P4024" i="3"/>
  <c r="P4025" i="3"/>
  <c r="P4026" i="3"/>
  <c r="P4027" i="3"/>
  <c r="P4028" i="3"/>
  <c r="P4029" i="3"/>
  <c r="P4030" i="3"/>
  <c r="P4031" i="3"/>
  <c r="P4032" i="3"/>
  <c r="P4033" i="3"/>
  <c r="P4034" i="3"/>
  <c r="P4035" i="3"/>
  <c r="P4036" i="3"/>
  <c r="P4037" i="3"/>
  <c r="P4038" i="3"/>
  <c r="P4039" i="3"/>
  <c r="P4040" i="3"/>
  <c r="P4041" i="3"/>
  <c r="P4042" i="3"/>
  <c r="P4043" i="3"/>
  <c r="P4044" i="3"/>
  <c r="P4045" i="3"/>
  <c r="P4046" i="3"/>
  <c r="P4047" i="3"/>
  <c r="P4048" i="3"/>
  <c r="P4049" i="3"/>
  <c r="P4050" i="3"/>
  <c r="P4051" i="3"/>
  <c r="P4052" i="3"/>
  <c r="P4053" i="3"/>
  <c r="P4054" i="3"/>
  <c r="P4055" i="3"/>
  <c r="P4056" i="3"/>
  <c r="P4057" i="3"/>
  <c r="P4058" i="3"/>
  <c r="P4059" i="3"/>
  <c r="P4060" i="3"/>
  <c r="P4061" i="3"/>
  <c r="P4062" i="3"/>
  <c r="P4063" i="3"/>
  <c r="P4064" i="3"/>
  <c r="P4065" i="3"/>
  <c r="P4066" i="3"/>
  <c r="P4067" i="3"/>
  <c r="P4068" i="3"/>
  <c r="P4069" i="3"/>
  <c r="P4070" i="3"/>
  <c r="P4071" i="3"/>
  <c r="P4072" i="3"/>
  <c r="P4073" i="3"/>
  <c r="P4074" i="3"/>
  <c r="P4075" i="3"/>
  <c r="P4076" i="3"/>
  <c r="P4077" i="3"/>
  <c r="P4078" i="3"/>
  <c r="P4079" i="3"/>
  <c r="P4080" i="3"/>
  <c r="P4081" i="3"/>
  <c r="P4082" i="3"/>
  <c r="P4083" i="3"/>
  <c r="P4084" i="3"/>
  <c r="P4085" i="3"/>
  <c r="P4086" i="3"/>
  <c r="P4087" i="3"/>
  <c r="P4088" i="3"/>
  <c r="P4089" i="3"/>
  <c r="P4090" i="3"/>
  <c r="P4091" i="3"/>
  <c r="P4092" i="3"/>
  <c r="P4093" i="3"/>
  <c r="P4094" i="3"/>
  <c r="P4095" i="3"/>
  <c r="P4096" i="3"/>
  <c r="P4097" i="3"/>
  <c r="P4098" i="3"/>
  <c r="P4099" i="3"/>
  <c r="P4100" i="3"/>
  <c r="P4101" i="3"/>
  <c r="P4102" i="3"/>
  <c r="P4103" i="3"/>
  <c r="P4104" i="3"/>
  <c r="P4105" i="3"/>
  <c r="P4106" i="3"/>
  <c r="P4107" i="3"/>
  <c r="P4108" i="3"/>
  <c r="P4109" i="3"/>
  <c r="P4110" i="3"/>
  <c r="P4111" i="3"/>
  <c r="P4112" i="3"/>
  <c r="P4113" i="3"/>
  <c r="P4114" i="3"/>
  <c r="P4115" i="3"/>
  <c r="P4116" i="3"/>
  <c r="P4117" i="3"/>
  <c r="P4118" i="3"/>
  <c r="P4119" i="3"/>
  <c r="P4120" i="3"/>
  <c r="P4121" i="3"/>
  <c r="P4122" i="3"/>
  <c r="P4123" i="3"/>
  <c r="P4124" i="3"/>
  <c r="P4125" i="3"/>
  <c r="P4126" i="3"/>
  <c r="P4127" i="3"/>
  <c r="P4128" i="3"/>
  <c r="P4129" i="3"/>
  <c r="P4130" i="3"/>
  <c r="P4131" i="3"/>
  <c r="P4132" i="3"/>
  <c r="P4133" i="3"/>
  <c r="P4134" i="3"/>
  <c r="P4135" i="3"/>
  <c r="P4136" i="3"/>
  <c r="P4137" i="3"/>
  <c r="P4138" i="3"/>
  <c r="P4139" i="3"/>
  <c r="P4140" i="3"/>
  <c r="P4141" i="3"/>
  <c r="P4142" i="3"/>
  <c r="P4143" i="3"/>
  <c r="P4144" i="3"/>
  <c r="P4145" i="3"/>
  <c r="P4146" i="3"/>
  <c r="P4147" i="3"/>
  <c r="P4148" i="3"/>
  <c r="P4149" i="3"/>
  <c r="P4150" i="3"/>
  <c r="P4151" i="3"/>
  <c r="P4152" i="3"/>
  <c r="P4153" i="3"/>
  <c r="P4154" i="3"/>
  <c r="P4155" i="3"/>
  <c r="P4156" i="3"/>
  <c r="P4157" i="3"/>
  <c r="P4158" i="3"/>
  <c r="P4159" i="3"/>
  <c r="P4160" i="3"/>
  <c r="P4161" i="3"/>
  <c r="P4162" i="3"/>
  <c r="P4163" i="3"/>
  <c r="P4164" i="3"/>
  <c r="P4165" i="3"/>
  <c r="P4166" i="3"/>
  <c r="P4167" i="3"/>
  <c r="P4168" i="3"/>
  <c r="P4169" i="3"/>
  <c r="P4170" i="3"/>
  <c r="P4171" i="3"/>
  <c r="P4172" i="3"/>
  <c r="P4173" i="3"/>
  <c r="P4174" i="3"/>
  <c r="P4175" i="3"/>
  <c r="P4176" i="3"/>
  <c r="P4177" i="3"/>
  <c r="P4178" i="3"/>
  <c r="P4179" i="3"/>
  <c r="P4180" i="3"/>
  <c r="P4181" i="3"/>
  <c r="P4182" i="3"/>
  <c r="P4183" i="3"/>
  <c r="P4184" i="3"/>
  <c r="P4185" i="3"/>
  <c r="P4186" i="3"/>
  <c r="P4187" i="3"/>
  <c r="P4188" i="3"/>
  <c r="P4189" i="3"/>
  <c r="P4190" i="3"/>
  <c r="P4191" i="3"/>
  <c r="P4192" i="3"/>
  <c r="P4193" i="3"/>
  <c r="P4194" i="3"/>
  <c r="P4195" i="3"/>
  <c r="P4196" i="3"/>
  <c r="P4197" i="3"/>
  <c r="P4198" i="3"/>
  <c r="P4199" i="3"/>
  <c r="P4200" i="3"/>
  <c r="P4201" i="3"/>
  <c r="P4202" i="3"/>
  <c r="P4203" i="3"/>
  <c r="P4204" i="3"/>
  <c r="P4205" i="3"/>
  <c r="P4206" i="3"/>
  <c r="P4207" i="3"/>
  <c r="P4208" i="3"/>
  <c r="P4209" i="3"/>
  <c r="P4210" i="3"/>
  <c r="P4211" i="3"/>
  <c r="P4212" i="3"/>
  <c r="P4213" i="3"/>
  <c r="P4214" i="3"/>
  <c r="P4215" i="3"/>
  <c r="P4216" i="3"/>
  <c r="P4217" i="3"/>
  <c r="P4218" i="3"/>
  <c r="P4219" i="3"/>
  <c r="P4220" i="3"/>
  <c r="P4221" i="3"/>
  <c r="P4222" i="3"/>
  <c r="P4223" i="3"/>
  <c r="P4224" i="3"/>
  <c r="P4225" i="3"/>
  <c r="P4226" i="3"/>
  <c r="P4227" i="3"/>
  <c r="P4228" i="3"/>
  <c r="P4229" i="3"/>
  <c r="P4230" i="3"/>
  <c r="P4231" i="3"/>
  <c r="P4232" i="3"/>
  <c r="P4233" i="3"/>
  <c r="P4234" i="3"/>
  <c r="P4235" i="3"/>
  <c r="P4236" i="3"/>
  <c r="P4237" i="3"/>
  <c r="P4238" i="3"/>
  <c r="P4239" i="3"/>
  <c r="P4240" i="3"/>
  <c r="P4241" i="3"/>
  <c r="P4242" i="3"/>
  <c r="P4243" i="3"/>
  <c r="P4244" i="3"/>
  <c r="P4245" i="3"/>
  <c r="P4246" i="3"/>
  <c r="P4247" i="3"/>
  <c r="P4248" i="3"/>
  <c r="P4249" i="3"/>
  <c r="P4250" i="3"/>
  <c r="P4251" i="3"/>
  <c r="P4252" i="3"/>
  <c r="P4253" i="3"/>
  <c r="P4254" i="3"/>
  <c r="P4255" i="3"/>
  <c r="P4256" i="3"/>
  <c r="P4257" i="3"/>
  <c r="P4258" i="3"/>
  <c r="P4259" i="3"/>
  <c r="P4260" i="3"/>
  <c r="P4261" i="3"/>
  <c r="P4262" i="3"/>
  <c r="P4263" i="3"/>
  <c r="P4264" i="3"/>
  <c r="P4265" i="3"/>
  <c r="P4266" i="3"/>
  <c r="P4267" i="3"/>
  <c r="P4268" i="3"/>
  <c r="P4269" i="3"/>
  <c r="P4270" i="3"/>
  <c r="P4271" i="3"/>
  <c r="P4272" i="3"/>
  <c r="P4273" i="3"/>
  <c r="P4274" i="3"/>
  <c r="P4275" i="3"/>
  <c r="P4276" i="3"/>
  <c r="P4277" i="3"/>
  <c r="P4278" i="3"/>
  <c r="P4279" i="3"/>
  <c r="P4280" i="3"/>
  <c r="P4281" i="3"/>
  <c r="P4282" i="3"/>
  <c r="P4283" i="3"/>
  <c r="P4284" i="3"/>
  <c r="P4285" i="3"/>
  <c r="P4286" i="3"/>
  <c r="P4287" i="3"/>
  <c r="P4288" i="3"/>
  <c r="P4289" i="3"/>
  <c r="P4290" i="3"/>
  <c r="P4291" i="3"/>
  <c r="P4292" i="3"/>
  <c r="P4293" i="3"/>
  <c r="P4294" i="3"/>
  <c r="P4295" i="3"/>
  <c r="P4296" i="3"/>
  <c r="P4297" i="3"/>
  <c r="P4298" i="3"/>
  <c r="P4299" i="3"/>
  <c r="P4300" i="3"/>
  <c r="P4301" i="3"/>
  <c r="P4302" i="3"/>
  <c r="P4303" i="3"/>
  <c r="P4304" i="3"/>
  <c r="P4305" i="3"/>
  <c r="P4306" i="3"/>
  <c r="P4307" i="3"/>
  <c r="P4308" i="3"/>
  <c r="P4309" i="3"/>
  <c r="P4310" i="3"/>
  <c r="P4311" i="3"/>
  <c r="P4312" i="3"/>
  <c r="P4313" i="3"/>
  <c r="P4314" i="3"/>
  <c r="P4315" i="3"/>
  <c r="P4316" i="3"/>
  <c r="P4317" i="3"/>
  <c r="P4318" i="3"/>
  <c r="P4319" i="3"/>
  <c r="P4320" i="3"/>
  <c r="P4321" i="3"/>
  <c r="P4322" i="3"/>
  <c r="P4323" i="3"/>
  <c r="P4324" i="3"/>
  <c r="P4325" i="3"/>
  <c r="P4326" i="3"/>
  <c r="P4327" i="3"/>
  <c r="P4328" i="3"/>
  <c r="P4329" i="3"/>
  <c r="P4330" i="3"/>
  <c r="P4331" i="3"/>
  <c r="P4332" i="3"/>
  <c r="P4333" i="3"/>
  <c r="P4334" i="3"/>
  <c r="P4335" i="3"/>
  <c r="P4336" i="3"/>
  <c r="P4337" i="3"/>
  <c r="P4338" i="3"/>
  <c r="P4339" i="3"/>
  <c r="P4340" i="3"/>
  <c r="P4341" i="3"/>
  <c r="P4342" i="3"/>
  <c r="P4343" i="3"/>
  <c r="P4344" i="3"/>
  <c r="P4345" i="3"/>
  <c r="P4346" i="3"/>
  <c r="P4347" i="3"/>
  <c r="P4348" i="3"/>
  <c r="P4349" i="3"/>
  <c r="P4350" i="3"/>
  <c r="P4351" i="3"/>
  <c r="P4352" i="3"/>
  <c r="P4353" i="3"/>
  <c r="P4354" i="3"/>
  <c r="P4355" i="3"/>
  <c r="P4356" i="3"/>
  <c r="P4357" i="3"/>
  <c r="P4358" i="3"/>
  <c r="P4359" i="3"/>
  <c r="P4360" i="3"/>
  <c r="P4361" i="3"/>
  <c r="P4362" i="3"/>
  <c r="P4363" i="3"/>
  <c r="P4364" i="3"/>
  <c r="P4365" i="3"/>
  <c r="P4366" i="3"/>
  <c r="P4367" i="3"/>
  <c r="P4368" i="3"/>
  <c r="P4369" i="3"/>
  <c r="P4370" i="3"/>
  <c r="P4371" i="3"/>
  <c r="P4372" i="3"/>
  <c r="P4373" i="3"/>
  <c r="P4374" i="3"/>
  <c r="P4375" i="3"/>
  <c r="P4376" i="3"/>
  <c r="P4377" i="3"/>
  <c r="P4378" i="3"/>
  <c r="P4379" i="3"/>
  <c r="P4380" i="3"/>
  <c r="P4381" i="3"/>
  <c r="P4382" i="3"/>
  <c r="P4383" i="3"/>
  <c r="P4384" i="3"/>
  <c r="P4385" i="3"/>
  <c r="P4386" i="3"/>
  <c r="P4387" i="3"/>
  <c r="P4388" i="3"/>
  <c r="P4389" i="3"/>
  <c r="P4390" i="3"/>
  <c r="P4391" i="3"/>
  <c r="P4392" i="3"/>
  <c r="P4393" i="3"/>
  <c r="P4394" i="3"/>
  <c r="P4395" i="3"/>
  <c r="P4396" i="3"/>
  <c r="P4397" i="3"/>
  <c r="P4398" i="3"/>
  <c r="P4399" i="3"/>
  <c r="P4400" i="3"/>
  <c r="P4401" i="3"/>
  <c r="P4402" i="3"/>
  <c r="P4403" i="3"/>
  <c r="P4404" i="3"/>
  <c r="P4405" i="3"/>
  <c r="P4406" i="3"/>
  <c r="P4407" i="3"/>
  <c r="P4408" i="3"/>
  <c r="P4409" i="3"/>
  <c r="P4410" i="3"/>
  <c r="P4411" i="3"/>
  <c r="P4412" i="3"/>
  <c r="P4413" i="3"/>
  <c r="P4414" i="3"/>
  <c r="P4415" i="3"/>
  <c r="P4416" i="3"/>
  <c r="P4417" i="3"/>
  <c r="P4418" i="3"/>
  <c r="P4419" i="3"/>
  <c r="P4420" i="3"/>
  <c r="P4421" i="3"/>
  <c r="P4422" i="3"/>
  <c r="P4423" i="3"/>
  <c r="P4424" i="3"/>
  <c r="P4425" i="3"/>
  <c r="P4426" i="3"/>
  <c r="P4427" i="3"/>
  <c r="P4428" i="3"/>
  <c r="P4429" i="3"/>
  <c r="P4430" i="3"/>
  <c r="P4431" i="3"/>
  <c r="P4432" i="3"/>
  <c r="P4433" i="3"/>
  <c r="P4434" i="3"/>
  <c r="P4435" i="3"/>
  <c r="P4436" i="3"/>
  <c r="P4437" i="3"/>
  <c r="P4438" i="3"/>
  <c r="P4439" i="3"/>
  <c r="P4440" i="3"/>
  <c r="P4441" i="3"/>
  <c r="P4442" i="3"/>
  <c r="P4443" i="3"/>
  <c r="P4444" i="3"/>
  <c r="P4445" i="3"/>
  <c r="P4446" i="3"/>
  <c r="P4447" i="3"/>
  <c r="P4448" i="3"/>
  <c r="P4449" i="3"/>
  <c r="P4450" i="3"/>
  <c r="P4451" i="3"/>
  <c r="P4452" i="3"/>
  <c r="P4453" i="3"/>
  <c r="P4454" i="3"/>
  <c r="P4455" i="3"/>
  <c r="P4456" i="3"/>
  <c r="P4457" i="3"/>
  <c r="P4458" i="3"/>
  <c r="P4459" i="3"/>
  <c r="P4460" i="3"/>
  <c r="P4461" i="3"/>
  <c r="P4462" i="3"/>
  <c r="P4463" i="3"/>
  <c r="P4464" i="3"/>
  <c r="P4465" i="3"/>
  <c r="P4466" i="3"/>
  <c r="P4467" i="3"/>
  <c r="P4468" i="3"/>
  <c r="P4469" i="3"/>
  <c r="P4470" i="3"/>
  <c r="P4471" i="3"/>
  <c r="P4472" i="3"/>
  <c r="P4473" i="3"/>
  <c r="P4474" i="3"/>
  <c r="P4475" i="3"/>
  <c r="P4476" i="3"/>
  <c r="P4477" i="3"/>
  <c r="P4478" i="3"/>
  <c r="P4479" i="3"/>
  <c r="P4480" i="3"/>
  <c r="P4481" i="3"/>
  <c r="P4482" i="3"/>
  <c r="P4483" i="3"/>
  <c r="P4484" i="3"/>
  <c r="P4485" i="3"/>
  <c r="P4486" i="3"/>
  <c r="P4487" i="3"/>
  <c r="P4488" i="3"/>
  <c r="P4489" i="3"/>
  <c r="P4490" i="3"/>
  <c r="P4491" i="3"/>
  <c r="P4492" i="3"/>
  <c r="P4493" i="3"/>
  <c r="P4494" i="3"/>
  <c r="P4495" i="3"/>
  <c r="P4496" i="3"/>
  <c r="P4497" i="3"/>
  <c r="P4498" i="3"/>
  <c r="P4499" i="3"/>
  <c r="P4500" i="3"/>
  <c r="P4501" i="3"/>
  <c r="P4502" i="3"/>
  <c r="P4503" i="3"/>
  <c r="P4504" i="3"/>
  <c r="P4505" i="3"/>
  <c r="P4506" i="3"/>
  <c r="P4507" i="3"/>
  <c r="P4508" i="3"/>
  <c r="P4509" i="3"/>
  <c r="P4510" i="3"/>
  <c r="P4511" i="3"/>
  <c r="P4512" i="3"/>
  <c r="P4513" i="3"/>
  <c r="P4514" i="3"/>
  <c r="P4515" i="3"/>
  <c r="P4516" i="3"/>
  <c r="P4517" i="3"/>
  <c r="P4518" i="3"/>
  <c r="P4519" i="3"/>
  <c r="P4520" i="3"/>
  <c r="P4521" i="3"/>
  <c r="P4522" i="3"/>
  <c r="P4523" i="3"/>
  <c r="P4524" i="3"/>
  <c r="P4525" i="3"/>
  <c r="P4526" i="3"/>
  <c r="P4527" i="3"/>
  <c r="P4528" i="3"/>
  <c r="P4529" i="3"/>
  <c r="P4530" i="3"/>
  <c r="P4531" i="3"/>
  <c r="P4532" i="3"/>
  <c r="P4533" i="3"/>
  <c r="P4534" i="3"/>
  <c r="P4535" i="3"/>
  <c r="P4536" i="3"/>
  <c r="P4537" i="3"/>
  <c r="P4538" i="3"/>
  <c r="P4539" i="3"/>
  <c r="P4540" i="3"/>
  <c r="P4541" i="3"/>
  <c r="P4542" i="3"/>
  <c r="P4543" i="3"/>
  <c r="P4544" i="3"/>
  <c r="P4545" i="3"/>
  <c r="P4546" i="3"/>
  <c r="P4547" i="3"/>
  <c r="P4548" i="3"/>
  <c r="P4549" i="3"/>
  <c r="P4550" i="3"/>
  <c r="P4551" i="3"/>
  <c r="P4552" i="3"/>
  <c r="P4553" i="3"/>
  <c r="P4554" i="3"/>
  <c r="P4555" i="3"/>
  <c r="P4556" i="3"/>
  <c r="P4557" i="3"/>
  <c r="P4558" i="3"/>
  <c r="P4559" i="3"/>
  <c r="P4560" i="3"/>
  <c r="P4561" i="3"/>
  <c r="P4562" i="3"/>
  <c r="P4563" i="3"/>
  <c r="P4564" i="3"/>
  <c r="P4565" i="3"/>
  <c r="P4566" i="3"/>
  <c r="P4567" i="3"/>
  <c r="P4568" i="3"/>
  <c r="P4569" i="3"/>
  <c r="P4570" i="3"/>
  <c r="P4571" i="3"/>
  <c r="P4572" i="3"/>
  <c r="P4573" i="3"/>
  <c r="P4574" i="3"/>
  <c r="P4575" i="3"/>
  <c r="P4576" i="3"/>
  <c r="P4577" i="3"/>
  <c r="P4578" i="3"/>
  <c r="P4579" i="3"/>
  <c r="P4580" i="3"/>
  <c r="P4581" i="3"/>
  <c r="P4582" i="3"/>
  <c r="P4583" i="3"/>
  <c r="P4584" i="3"/>
  <c r="P4585" i="3"/>
  <c r="P4586" i="3"/>
  <c r="P4587" i="3"/>
  <c r="P4588" i="3"/>
  <c r="P4589" i="3"/>
  <c r="P4590" i="3"/>
  <c r="P4591" i="3"/>
  <c r="P4592" i="3"/>
  <c r="P4593" i="3"/>
  <c r="P4594" i="3"/>
  <c r="P4595" i="3"/>
  <c r="P4596" i="3"/>
  <c r="P4597" i="3"/>
  <c r="P4598" i="3"/>
  <c r="P4599" i="3"/>
  <c r="P4600" i="3"/>
  <c r="P4601" i="3"/>
  <c r="P4602" i="3"/>
  <c r="P4603" i="3"/>
  <c r="P4604" i="3"/>
  <c r="P4605" i="3"/>
  <c r="P4606" i="3"/>
  <c r="P4607" i="3"/>
  <c r="P4608" i="3"/>
  <c r="P4609" i="3"/>
  <c r="P4610" i="3"/>
  <c r="P4611" i="3"/>
  <c r="P4612" i="3"/>
  <c r="P4613" i="3"/>
  <c r="P4614" i="3"/>
  <c r="P4615" i="3"/>
  <c r="P4616" i="3"/>
  <c r="P4617" i="3"/>
  <c r="P4618" i="3"/>
  <c r="P4619" i="3"/>
  <c r="P4620" i="3"/>
  <c r="P4621" i="3"/>
  <c r="P4622" i="3"/>
  <c r="P4623" i="3"/>
  <c r="P4624" i="3"/>
  <c r="P4625" i="3"/>
  <c r="P4626" i="3"/>
  <c r="P4627" i="3"/>
  <c r="P4628" i="3"/>
  <c r="P4629" i="3"/>
  <c r="P4630" i="3"/>
  <c r="P4631" i="3"/>
  <c r="P4632" i="3"/>
  <c r="P4633" i="3"/>
  <c r="P4634" i="3"/>
  <c r="P4635" i="3"/>
  <c r="P4636" i="3"/>
  <c r="P4637" i="3"/>
  <c r="P4638" i="3"/>
  <c r="P4639" i="3"/>
  <c r="P4640" i="3"/>
  <c r="P4641" i="3"/>
  <c r="P4642" i="3"/>
  <c r="P4643" i="3"/>
  <c r="P4644" i="3"/>
  <c r="P4645" i="3"/>
  <c r="P4646" i="3"/>
  <c r="P4647" i="3"/>
  <c r="P4648" i="3"/>
  <c r="P4649" i="3"/>
  <c r="P4650" i="3"/>
  <c r="P4651" i="3"/>
  <c r="P4652" i="3"/>
  <c r="P4653" i="3"/>
  <c r="P4654" i="3"/>
  <c r="P4655" i="3"/>
  <c r="P4656" i="3"/>
  <c r="P4657" i="3"/>
  <c r="P4658" i="3"/>
  <c r="P4659" i="3"/>
  <c r="P4660" i="3"/>
  <c r="P4661" i="3"/>
  <c r="P4662" i="3"/>
  <c r="P4663" i="3"/>
  <c r="P4664" i="3"/>
  <c r="P4665" i="3"/>
  <c r="P4666" i="3"/>
  <c r="P4667" i="3"/>
  <c r="P4668" i="3"/>
  <c r="P4669" i="3"/>
  <c r="P4670" i="3"/>
  <c r="P4671" i="3"/>
  <c r="P4672" i="3"/>
  <c r="P4673" i="3"/>
  <c r="P4674" i="3"/>
  <c r="P4675" i="3"/>
  <c r="P4676" i="3"/>
  <c r="P4677" i="3"/>
  <c r="P4678" i="3"/>
  <c r="P4679" i="3"/>
  <c r="P4680" i="3"/>
  <c r="P4681" i="3"/>
  <c r="P4682" i="3"/>
  <c r="P4683" i="3"/>
  <c r="P4684" i="3"/>
  <c r="P4685" i="3"/>
  <c r="P4686" i="3"/>
  <c r="P4687" i="3"/>
  <c r="P4688" i="3"/>
  <c r="P4689" i="3"/>
  <c r="P4690" i="3"/>
  <c r="P4691" i="3"/>
  <c r="P4692" i="3"/>
  <c r="P4693" i="3"/>
  <c r="P4694" i="3"/>
  <c r="P4695" i="3"/>
  <c r="P4696" i="3"/>
  <c r="P4697" i="3"/>
  <c r="P4698" i="3"/>
  <c r="P4699" i="3"/>
  <c r="P4700" i="3"/>
  <c r="P4701" i="3"/>
  <c r="P4702" i="3"/>
  <c r="P4703" i="3"/>
  <c r="P4704" i="3"/>
  <c r="P4705" i="3"/>
  <c r="P4706" i="3"/>
  <c r="P4707" i="3"/>
  <c r="P4708" i="3"/>
  <c r="P4709" i="3"/>
  <c r="P4710" i="3"/>
  <c r="P4711" i="3"/>
  <c r="P4712" i="3"/>
  <c r="P4713" i="3"/>
  <c r="P4714" i="3"/>
  <c r="P4715" i="3"/>
  <c r="P4716" i="3"/>
  <c r="P4717" i="3"/>
  <c r="P4718" i="3"/>
  <c r="P4719" i="3"/>
  <c r="P4720" i="3"/>
  <c r="P4721" i="3"/>
  <c r="P4722" i="3"/>
  <c r="P4723" i="3"/>
  <c r="P4724" i="3"/>
  <c r="P4725" i="3"/>
  <c r="P4726" i="3"/>
  <c r="P4727" i="3"/>
  <c r="P4728" i="3"/>
  <c r="P4729" i="3"/>
  <c r="P4730" i="3"/>
  <c r="P4731" i="3"/>
  <c r="P4732" i="3"/>
  <c r="P4733" i="3"/>
  <c r="P4734" i="3"/>
  <c r="P4735" i="3"/>
  <c r="P4736" i="3"/>
  <c r="P4737" i="3"/>
  <c r="P4738" i="3"/>
  <c r="P4739" i="3"/>
  <c r="P4740" i="3"/>
  <c r="P4741" i="3"/>
  <c r="P4742" i="3"/>
  <c r="P4743" i="3"/>
  <c r="P4744" i="3"/>
  <c r="P4745" i="3"/>
  <c r="P4746" i="3"/>
  <c r="P4747" i="3"/>
  <c r="P4748" i="3"/>
  <c r="P4749" i="3"/>
  <c r="P4750" i="3"/>
  <c r="P4751" i="3"/>
  <c r="P4752" i="3"/>
  <c r="P4753" i="3"/>
  <c r="P4754" i="3"/>
  <c r="P4755" i="3"/>
  <c r="P4756" i="3"/>
  <c r="P4757" i="3"/>
  <c r="P4758" i="3"/>
  <c r="P4759" i="3"/>
  <c r="P4760" i="3"/>
  <c r="P4761" i="3"/>
  <c r="P4762" i="3"/>
  <c r="P4763" i="3"/>
  <c r="P4764" i="3"/>
  <c r="P4765" i="3"/>
  <c r="P4766" i="3"/>
  <c r="P4767" i="3"/>
  <c r="P4768" i="3"/>
  <c r="P4769" i="3"/>
  <c r="P4770" i="3"/>
  <c r="P4771" i="3"/>
  <c r="P4772" i="3"/>
  <c r="P4773" i="3"/>
  <c r="P4774" i="3"/>
  <c r="P4775" i="3"/>
  <c r="P4776" i="3"/>
  <c r="P4777" i="3"/>
  <c r="P4778" i="3"/>
  <c r="P4779" i="3"/>
  <c r="P4780" i="3"/>
  <c r="P4781" i="3"/>
  <c r="P4782" i="3"/>
  <c r="P4783" i="3"/>
  <c r="P4784" i="3"/>
  <c r="P4785" i="3"/>
  <c r="P4786" i="3"/>
  <c r="P4787" i="3"/>
  <c r="P4788" i="3"/>
  <c r="P4789" i="3"/>
  <c r="P4790" i="3"/>
  <c r="P4791" i="3"/>
  <c r="P4792" i="3"/>
  <c r="P4793" i="3"/>
  <c r="P4794" i="3"/>
  <c r="P4795" i="3"/>
  <c r="P4796" i="3"/>
  <c r="P4797" i="3"/>
  <c r="P4798" i="3"/>
  <c r="P4799" i="3"/>
  <c r="P4800" i="3"/>
  <c r="P4801" i="3"/>
  <c r="P4802" i="3"/>
  <c r="P4803" i="3"/>
  <c r="P4804" i="3"/>
  <c r="P4805" i="3"/>
  <c r="P4806" i="3"/>
  <c r="P4807" i="3"/>
  <c r="P4808" i="3"/>
  <c r="P4809" i="3"/>
  <c r="P4810" i="3"/>
  <c r="P4811" i="3"/>
  <c r="P4812" i="3"/>
  <c r="P4813" i="3"/>
  <c r="P4814" i="3"/>
  <c r="P4815" i="3"/>
  <c r="P4816" i="3"/>
  <c r="P4817" i="3"/>
  <c r="P4818" i="3"/>
  <c r="P4819" i="3"/>
  <c r="P4820" i="3"/>
  <c r="P4821" i="3"/>
  <c r="P4822" i="3"/>
  <c r="P4823" i="3"/>
  <c r="P4824" i="3"/>
  <c r="P4825" i="3"/>
  <c r="P4826" i="3"/>
  <c r="P4827" i="3"/>
  <c r="P4828" i="3"/>
  <c r="P4829" i="3"/>
  <c r="P4830" i="3"/>
  <c r="P4831" i="3"/>
  <c r="P4832" i="3"/>
  <c r="P4833" i="3"/>
  <c r="P4834" i="3"/>
  <c r="P4835" i="3"/>
  <c r="P4836" i="3"/>
  <c r="P4837" i="3"/>
  <c r="P4838" i="3"/>
  <c r="P4839" i="3"/>
  <c r="P4840" i="3"/>
  <c r="P4841" i="3"/>
  <c r="P4842" i="3"/>
  <c r="P4843" i="3"/>
  <c r="P4844" i="3"/>
  <c r="P4845" i="3"/>
  <c r="P4846" i="3"/>
  <c r="P4847" i="3"/>
  <c r="P4848" i="3"/>
  <c r="P4849" i="3"/>
  <c r="P4850" i="3"/>
  <c r="P4851" i="3"/>
  <c r="P4852" i="3"/>
  <c r="P4853" i="3"/>
  <c r="P4854" i="3"/>
  <c r="P4855" i="3"/>
  <c r="P4856" i="3"/>
  <c r="P4857" i="3"/>
  <c r="P4858" i="3"/>
  <c r="P4859" i="3"/>
  <c r="P4860" i="3"/>
  <c r="P4861" i="3"/>
  <c r="P4862" i="3"/>
  <c r="P4863" i="3"/>
  <c r="P4864" i="3"/>
  <c r="P4865" i="3"/>
  <c r="P4866" i="3"/>
  <c r="P4867" i="3"/>
  <c r="P4868" i="3"/>
  <c r="P4869" i="3"/>
  <c r="P4870" i="3"/>
  <c r="P4871" i="3"/>
  <c r="P4872" i="3"/>
  <c r="P4873" i="3"/>
  <c r="P4874" i="3"/>
  <c r="P4875" i="3"/>
  <c r="P4876" i="3"/>
  <c r="P4877" i="3"/>
  <c r="P4878" i="3"/>
  <c r="P4879" i="3"/>
  <c r="P4880" i="3"/>
  <c r="P4881" i="3"/>
  <c r="P4882" i="3"/>
  <c r="P4883" i="3"/>
  <c r="P4884" i="3"/>
  <c r="P4885" i="3"/>
  <c r="P4886" i="3"/>
  <c r="P4887" i="3"/>
  <c r="P4888" i="3"/>
  <c r="P4889" i="3"/>
  <c r="P4890" i="3"/>
  <c r="P4891" i="3"/>
  <c r="P4892" i="3"/>
  <c r="P4893" i="3"/>
  <c r="P4894" i="3"/>
  <c r="P4895" i="3"/>
  <c r="P4896" i="3"/>
  <c r="P4897" i="3"/>
  <c r="P4898" i="3"/>
  <c r="P4899" i="3"/>
  <c r="P4900" i="3"/>
  <c r="P4901" i="3"/>
  <c r="P4902" i="3"/>
  <c r="P4903" i="3"/>
  <c r="P4904" i="3"/>
  <c r="P4905" i="3"/>
  <c r="P4906" i="3"/>
  <c r="P4907" i="3"/>
  <c r="P4908" i="3"/>
  <c r="P4909" i="3"/>
  <c r="P4910" i="3"/>
  <c r="P4911" i="3"/>
  <c r="P4912" i="3"/>
  <c r="P4913" i="3"/>
  <c r="P4914" i="3"/>
  <c r="P4915" i="3"/>
  <c r="P4916" i="3"/>
  <c r="P4917" i="3"/>
  <c r="P4918" i="3"/>
  <c r="P4919" i="3"/>
  <c r="P4920" i="3"/>
  <c r="P4921" i="3"/>
  <c r="P4922" i="3"/>
  <c r="P4923" i="3"/>
  <c r="P4924" i="3"/>
  <c r="P4925" i="3"/>
  <c r="P4926" i="3"/>
  <c r="P4927" i="3"/>
  <c r="P4928" i="3"/>
  <c r="P4929" i="3"/>
  <c r="P4930" i="3"/>
  <c r="P4931" i="3"/>
  <c r="P4932" i="3"/>
  <c r="P4933" i="3"/>
  <c r="P4934" i="3"/>
  <c r="P4935" i="3"/>
  <c r="P4936" i="3"/>
  <c r="P4937" i="3"/>
  <c r="P4938" i="3"/>
  <c r="P4939" i="3"/>
  <c r="P4940" i="3"/>
  <c r="P4941" i="3"/>
  <c r="P4942" i="3"/>
  <c r="P4943" i="3"/>
  <c r="P4944" i="3"/>
  <c r="P4945" i="3"/>
  <c r="P4946" i="3"/>
  <c r="P4947" i="3"/>
  <c r="P4948" i="3"/>
  <c r="P4949" i="3"/>
  <c r="P4950" i="3"/>
  <c r="P4951" i="3"/>
  <c r="P4952" i="3"/>
  <c r="P4953" i="3"/>
  <c r="P4954" i="3"/>
  <c r="P4955" i="3"/>
  <c r="P4956" i="3"/>
  <c r="P4957" i="3"/>
  <c r="P4958" i="3"/>
  <c r="P4959" i="3"/>
  <c r="P4960" i="3"/>
  <c r="P4961" i="3"/>
  <c r="P4962" i="3"/>
  <c r="P4963" i="3"/>
  <c r="P4964" i="3"/>
  <c r="P4965" i="3"/>
  <c r="P4966" i="3"/>
  <c r="P4967" i="3"/>
  <c r="P4968" i="3"/>
  <c r="P4969" i="3"/>
  <c r="P4970" i="3"/>
  <c r="P4971" i="3"/>
  <c r="P4972" i="3"/>
  <c r="P4973" i="3"/>
  <c r="P4974" i="3"/>
  <c r="P4975" i="3"/>
  <c r="P4976" i="3"/>
  <c r="P4977" i="3"/>
  <c r="P4978" i="3"/>
  <c r="P4979" i="3"/>
  <c r="P4980" i="3"/>
  <c r="P4981" i="3"/>
  <c r="P4982" i="3"/>
  <c r="P4983" i="3"/>
  <c r="P4984" i="3"/>
  <c r="P4985" i="3"/>
  <c r="P4986" i="3"/>
  <c r="P4987" i="3"/>
  <c r="P4988" i="3"/>
  <c r="P4989" i="3"/>
  <c r="P4990" i="3"/>
  <c r="P4991" i="3"/>
  <c r="P4992" i="3"/>
  <c r="P4993" i="3"/>
  <c r="P4994" i="3"/>
  <c r="P4995" i="3"/>
  <c r="P4996" i="3"/>
  <c r="P4997" i="3"/>
  <c r="P4998" i="3"/>
  <c r="P4999" i="3"/>
  <c r="P5000" i="3"/>
  <c r="P5001" i="3"/>
  <c r="P5002" i="3"/>
  <c r="P5003" i="3"/>
  <c r="P5004" i="3"/>
  <c r="P5005" i="3"/>
  <c r="P5006" i="3"/>
  <c r="P5007" i="3"/>
  <c r="P5008" i="3"/>
  <c r="P5009" i="3"/>
  <c r="P5010" i="3"/>
  <c r="P5011" i="3"/>
  <c r="P5012" i="3"/>
  <c r="P5013" i="3"/>
  <c r="P5014" i="3"/>
  <c r="P5015" i="3"/>
  <c r="P5016" i="3"/>
  <c r="P5017" i="3"/>
  <c r="P5018" i="3"/>
  <c r="P5019" i="3"/>
  <c r="P5020" i="3"/>
  <c r="P5021" i="3"/>
  <c r="P5022" i="3"/>
  <c r="P5023" i="3"/>
  <c r="P5024" i="3"/>
  <c r="P5025" i="3"/>
  <c r="P5026" i="3"/>
  <c r="P5027" i="3"/>
  <c r="P5028" i="3"/>
  <c r="P5029" i="3"/>
  <c r="P5030" i="3"/>
  <c r="P5031" i="3"/>
  <c r="P5032" i="3"/>
  <c r="P5033" i="3"/>
  <c r="P5034" i="3"/>
  <c r="P5035" i="3"/>
  <c r="P5036" i="3"/>
  <c r="P5037" i="3"/>
  <c r="P5038" i="3"/>
  <c r="P5039" i="3"/>
  <c r="P5040" i="3"/>
  <c r="P5041" i="3"/>
  <c r="P5042" i="3"/>
  <c r="P5043" i="3"/>
  <c r="P5044" i="3"/>
  <c r="P5045" i="3"/>
  <c r="P5046" i="3"/>
  <c r="P5047" i="3"/>
  <c r="P5048" i="3"/>
  <c r="P5049" i="3"/>
  <c r="P5050" i="3"/>
  <c r="P5051" i="3"/>
  <c r="P5052" i="3"/>
  <c r="P5053" i="3"/>
  <c r="P5054" i="3"/>
  <c r="P5055" i="3"/>
  <c r="P5056" i="3"/>
  <c r="P5057" i="3"/>
  <c r="P5058" i="3"/>
  <c r="P5059" i="3"/>
  <c r="P5060" i="3"/>
  <c r="P5061" i="3"/>
  <c r="P5062" i="3"/>
  <c r="P5063" i="3"/>
  <c r="P5064" i="3"/>
  <c r="P5065" i="3"/>
  <c r="P5066" i="3"/>
  <c r="P5067" i="3"/>
  <c r="P5068" i="3"/>
  <c r="P5069" i="3"/>
  <c r="P5070" i="3"/>
  <c r="P5071" i="3"/>
  <c r="P5072" i="3"/>
  <c r="P5073" i="3"/>
  <c r="P5074" i="3"/>
  <c r="P5075" i="3"/>
  <c r="P5076" i="3"/>
  <c r="P5077" i="3"/>
  <c r="P5078" i="3"/>
  <c r="P5079" i="3"/>
  <c r="P5080" i="3"/>
  <c r="P5081" i="3"/>
  <c r="P5082" i="3"/>
  <c r="P5083" i="3"/>
  <c r="P5084" i="3"/>
  <c r="P5085" i="3"/>
  <c r="P5086" i="3"/>
  <c r="P5087" i="3"/>
  <c r="P5088" i="3"/>
  <c r="P5089" i="3"/>
  <c r="P5090" i="3"/>
  <c r="P5091" i="3"/>
  <c r="P5092" i="3"/>
  <c r="P5093" i="3"/>
  <c r="P5094" i="3"/>
  <c r="P5095" i="3"/>
  <c r="P5096" i="3"/>
  <c r="P5097" i="3"/>
  <c r="P5098" i="3"/>
  <c r="P5099" i="3"/>
  <c r="P5100" i="3"/>
  <c r="P5101" i="3"/>
  <c r="P5102" i="3"/>
  <c r="P5103" i="3"/>
  <c r="P5104" i="3"/>
  <c r="P5105" i="3"/>
  <c r="P5106" i="3"/>
  <c r="P5107" i="3"/>
  <c r="P5108" i="3"/>
  <c r="P5109" i="3"/>
  <c r="P5110" i="3"/>
  <c r="P5111" i="3"/>
  <c r="P5112" i="3"/>
  <c r="P5113" i="3"/>
  <c r="P5114" i="3"/>
  <c r="P5115" i="3"/>
  <c r="P5116" i="3"/>
  <c r="P5117" i="3"/>
  <c r="P5118" i="3"/>
  <c r="P5119" i="3"/>
  <c r="P5120" i="3"/>
  <c r="P5121" i="3"/>
  <c r="P5122" i="3"/>
  <c r="P5123" i="3"/>
  <c r="P5124" i="3"/>
  <c r="P5125" i="3"/>
  <c r="P5126" i="3"/>
  <c r="P5127" i="3"/>
  <c r="P5128" i="3"/>
  <c r="P5129" i="3"/>
  <c r="P5130" i="3"/>
  <c r="P5131" i="3"/>
  <c r="P5132" i="3"/>
  <c r="P5133" i="3"/>
  <c r="P5134" i="3"/>
  <c r="P5135" i="3"/>
  <c r="P5136" i="3"/>
  <c r="P5137" i="3"/>
  <c r="P5138" i="3"/>
  <c r="P5139" i="3"/>
  <c r="P5140" i="3"/>
  <c r="P5141" i="3"/>
  <c r="P5142" i="3"/>
  <c r="P5143" i="3"/>
  <c r="P5144" i="3"/>
  <c r="P5145" i="3"/>
  <c r="P5146" i="3"/>
  <c r="P5147" i="3"/>
  <c r="P5148" i="3"/>
  <c r="P5149" i="3"/>
  <c r="P5150" i="3"/>
  <c r="P5151" i="3"/>
  <c r="P5152" i="3"/>
  <c r="P5153" i="3"/>
  <c r="P5154" i="3"/>
  <c r="P5155" i="3"/>
  <c r="P5156" i="3"/>
  <c r="P5157" i="3"/>
  <c r="P5158" i="3"/>
  <c r="P5159" i="3"/>
  <c r="P5160" i="3"/>
  <c r="P5161" i="3"/>
  <c r="P5162" i="3"/>
  <c r="P5163" i="3"/>
  <c r="P5164" i="3"/>
  <c r="P5165" i="3"/>
  <c r="P5166" i="3"/>
  <c r="P5167" i="3"/>
  <c r="P5168" i="3"/>
  <c r="P5169" i="3"/>
  <c r="P5170" i="3"/>
  <c r="P5171" i="3"/>
  <c r="P5172" i="3"/>
  <c r="P5173" i="3"/>
  <c r="P5174" i="3"/>
  <c r="P5175" i="3"/>
  <c r="P5176" i="3"/>
  <c r="P5177" i="3"/>
  <c r="P5178" i="3"/>
  <c r="P5179" i="3"/>
  <c r="P5180" i="3"/>
  <c r="P5181" i="3"/>
  <c r="P5182" i="3"/>
  <c r="P5183" i="3"/>
  <c r="P5184" i="3"/>
  <c r="P5185" i="3"/>
  <c r="P5186" i="3"/>
  <c r="P5187" i="3"/>
  <c r="P5188" i="3"/>
  <c r="P5189" i="3"/>
  <c r="P5190" i="3"/>
  <c r="P5191" i="3"/>
  <c r="P5192" i="3"/>
  <c r="P5193" i="3"/>
  <c r="P5194" i="3"/>
  <c r="P5195" i="3"/>
  <c r="P5196" i="3"/>
  <c r="P5197" i="3"/>
  <c r="P5198" i="3"/>
  <c r="P5199" i="3"/>
  <c r="P5200" i="3"/>
  <c r="P5201" i="3"/>
  <c r="P5202" i="3"/>
  <c r="P5203" i="3"/>
  <c r="P5204" i="3"/>
  <c r="P5205" i="3"/>
  <c r="P5206" i="3"/>
  <c r="P5207" i="3"/>
  <c r="P5208" i="3"/>
  <c r="P5209" i="3"/>
  <c r="P5210" i="3"/>
  <c r="P5211" i="3"/>
  <c r="P5212" i="3"/>
  <c r="P5213" i="3"/>
  <c r="P5214" i="3"/>
  <c r="P5215" i="3"/>
  <c r="P5216" i="3"/>
  <c r="P5217" i="3"/>
  <c r="P5218" i="3"/>
  <c r="P5219" i="3"/>
  <c r="P5220" i="3"/>
  <c r="P5221" i="3"/>
  <c r="P5222" i="3"/>
  <c r="P5223" i="3"/>
  <c r="P5224" i="3"/>
  <c r="P5225" i="3"/>
  <c r="P5226" i="3"/>
  <c r="P5227" i="3"/>
  <c r="P5228" i="3"/>
  <c r="P5229" i="3"/>
  <c r="P5230" i="3"/>
  <c r="P5231" i="3"/>
  <c r="P5232" i="3"/>
  <c r="P5233" i="3"/>
  <c r="P5234" i="3"/>
  <c r="P5235" i="3"/>
  <c r="P5236" i="3"/>
  <c r="P5237" i="3"/>
  <c r="P5238" i="3"/>
  <c r="P5239" i="3"/>
  <c r="P5240" i="3"/>
  <c r="P5241" i="3"/>
  <c r="P5242" i="3"/>
  <c r="P5243" i="3"/>
  <c r="P5244" i="3"/>
  <c r="P5245" i="3"/>
  <c r="P5246" i="3"/>
  <c r="P5247" i="3"/>
  <c r="P5248" i="3"/>
  <c r="P5249" i="3"/>
  <c r="P5250" i="3"/>
  <c r="P5251" i="3"/>
  <c r="P5252" i="3"/>
  <c r="P5253" i="3"/>
  <c r="P5254" i="3"/>
  <c r="P5255" i="3"/>
  <c r="P5256" i="3"/>
  <c r="P5257" i="3"/>
  <c r="P5258" i="3"/>
  <c r="P5259" i="3"/>
  <c r="P5260" i="3"/>
  <c r="P5261" i="3"/>
  <c r="P5262" i="3"/>
  <c r="P5263" i="3"/>
  <c r="P5264" i="3"/>
  <c r="P5265" i="3"/>
  <c r="P5266" i="3"/>
  <c r="P5267" i="3"/>
  <c r="P5268" i="3"/>
  <c r="P5269" i="3"/>
  <c r="P5270" i="3"/>
  <c r="P5271" i="3"/>
  <c r="P5272" i="3"/>
  <c r="P5273" i="3"/>
  <c r="P5274" i="3"/>
  <c r="P5275" i="3"/>
  <c r="P5276" i="3"/>
  <c r="P5277" i="3"/>
  <c r="P5278" i="3"/>
  <c r="P5279" i="3"/>
  <c r="P5280" i="3"/>
  <c r="P5281" i="3"/>
  <c r="P5282" i="3"/>
  <c r="P5283" i="3"/>
  <c r="P5284" i="3"/>
  <c r="P5285" i="3"/>
  <c r="P5286" i="3"/>
  <c r="P5287" i="3"/>
  <c r="P5288" i="3"/>
  <c r="P5289" i="3"/>
  <c r="P5290" i="3"/>
  <c r="P5291" i="3"/>
  <c r="P5292" i="3"/>
  <c r="P5293" i="3"/>
  <c r="P5294" i="3"/>
  <c r="P5295" i="3"/>
  <c r="P5296" i="3"/>
  <c r="P5297" i="3"/>
  <c r="P5298" i="3"/>
  <c r="P5299" i="3"/>
  <c r="P5300" i="3"/>
  <c r="P5301" i="3"/>
  <c r="P5302" i="3"/>
  <c r="P5303" i="3"/>
  <c r="P5304" i="3"/>
  <c r="P5305" i="3"/>
  <c r="P5306" i="3"/>
  <c r="P5307" i="3"/>
  <c r="P5308" i="3"/>
  <c r="P5309" i="3"/>
  <c r="P5310" i="3"/>
  <c r="P5311" i="3"/>
  <c r="P5312" i="3"/>
  <c r="P5313" i="3"/>
  <c r="P5314" i="3"/>
  <c r="P5315" i="3"/>
  <c r="P5316" i="3"/>
  <c r="P5317" i="3"/>
  <c r="P5318" i="3"/>
  <c r="P5319" i="3"/>
  <c r="P5320" i="3"/>
  <c r="P5321" i="3"/>
  <c r="P5322" i="3"/>
  <c r="P5323" i="3"/>
  <c r="P5324" i="3"/>
  <c r="P5325" i="3"/>
  <c r="P5326" i="3"/>
  <c r="P5327" i="3"/>
  <c r="P5328" i="3"/>
  <c r="P5329" i="3"/>
  <c r="P5330" i="3"/>
  <c r="P5331" i="3"/>
  <c r="P5332" i="3"/>
  <c r="P5333" i="3"/>
  <c r="P5334" i="3"/>
  <c r="P5335" i="3"/>
  <c r="P5336" i="3"/>
  <c r="P5337" i="3"/>
  <c r="P5338" i="3"/>
  <c r="P5339" i="3"/>
  <c r="P5340" i="3"/>
  <c r="P5341" i="3"/>
  <c r="P5342" i="3"/>
  <c r="P5343" i="3"/>
  <c r="P5344" i="3"/>
  <c r="P5345" i="3"/>
  <c r="P5346" i="3"/>
  <c r="P5347" i="3"/>
  <c r="P5348" i="3"/>
  <c r="P5349" i="3"/>
  <c r="P5350" i="3"/>
  <c r="P5351" i="3"/>
  <c r="P5352" i="3"/>
  <c r="P5353" i="3"/>
  <c r="P5354" i="3"/>
  <c r="P5355" i="3"/>
  <c r="P5356" i="3"/>
  <c r="P5357" i="3"/>
  <c r="P5358" i="3"/>
  <c r="P5359" i="3"/>
  <c r="P5360" i="3"/>
  <c r="P5361" i="3"/>
  <c r="P5362" i="3"/>
  <c r="P5363" i="3"/>
  <c r="P5364" i="3"/>
  <c r="P5365" i="3"/>
  <c r="P5366" i="3"/>
  <c r="P5367" i="3"/>
  <c r="P5368" i="3"/>
  <c r="P5369" i="3"/>
  <c r="P5370" i="3"/>
  <c r="P5371" i="3"/>
  <c r="P5372" i="3"/>
  <c r="P5373" i="3"/>
  <c r="P5374" i="3"/>
  <c r="P5375" i="3"/>
  <c r="P5376" i="3"/>
  <c r="P5377" i="3"/>
  <c r="P5378" i="3"/>
  <c r="P5379" i="3"/>
  <c r="P5380" i="3"/>
  <c r="P5381" i="3"/>
  <c r="P5382" i="3"/>
  <c r="P5383" i="3"/>
  <c r="P5384" i="3"/>
  <c r="P5385" i="3"/>
  <c r="P5386" i="3"/>
  <c r="P5387" i="3"/>
  <c r="P5388" i="3"/>
  <c r="P5389" i="3"/>
  <c r="P5390" i="3"/>
  <c r="P5391" i="3"/>
  <c r="P5392" i="3"/>
  <c r="P5393" i="3"/>
  <c r="P5394" i="3"/>
  <c r="P5395" i="3"/>
  <c r="P5396" i="3"/>
  <c r="P5397" i="3"/>
  <c r="P5398" i="3"/>
  <c r="P5399" i="3"/>
  <c r="P5400" i="3"/>
  <c r="P5401" i="3"/>
  <c r="P5402" i="3"/>
  <c r="P5403" i="3"/>
  <c r="P5404" i="3"/>
  <c r="P5405" i="3"/>
  <c r="P5406" i="3"/>
  <c r="P5407" i="3"/>
  <c r="P5408" i="3"/>
  <c r="P5409" i="3"/>
  <c r="P5410" i="3"/>
  <c r="P5411" i="3"/>
  <c r="P5412" i="3"/>
  <c r="P5413" i="3"/>
  <c r="P5414" i="3"/>
  <c r="P5415" i="3"/>
  <c r="P5416" i="3"/>
  <c r="P5417" i="3"/>
  <c r="P5418" i="3"/>
  <c r="P5419" i="3"/>
  <c r="P5420" i="3"/>
  <c r="P5421" i="3"/>
  <c r="P5422" i="3"/>
  <c r="P5423" i="3"/>
  <c r="P5424" i="3"/>
  <c r="P5425" i="3"/>
  <c r="P5426" i="3"/>
  <c r="P5427" i="3"/>
  <c r="P5428" i="3"/>
  <c r="P5429" i="3"/>
  <c r="P5430" i="3"/>
  <c r="P5431" i="3"/>
  <c r="P5432" i="3"/>
  <c r="P5433" i="3"/>
  <c r="P5434" i="3"/>
  <c r="P5435" i="3"/>
  <c r="P5436" i="3"/>
  <c r="P5437" i="3"/>
  <c r="P5438" i="3"/>
  <c r="P5439" i="3"/>
  <c r="P5440" i="3"/>
  <c r="P5441" i="3"/>
  <c r="P5442" i="3"/>
  <c r="P5443" i="3"/>
  <c r="P5444" i="3"/>
  <c r="P5445" i="3"/>
  <c r="P5446" i="3"/>
  <c r="P5447" i="3"/>
  <c r="P5448" i="3"/>
  <c r="P5449" i="3"/>
  <c r="P5450" i="3"/>
  <c r="P5451" i="3"/>
  <c r="P5452" i="3"/>
  <c r="P5453" i="3"/>
  <c r="P5454" i="3"/>
  <c r="P5455" i="3"/>
  <c r="P5456" i="3"/>
  <c r="P5457" i="3"/>
  <c r="P5458" i="3"/>
  <c r="P5459" i="3"/>
  <c r="P5460" i="3"/>
  <c r="P5461" i="3"/>
  <c r="P5462" i="3"/>
  <c r="P5463" i="3"/>
  <c r="P5464" i="3"/>
  <c r="P5465" i="3"/>
  <c r="P5466" i="3"/>
  <c r="P5467" i="3"/>
  <c r="P5468" i="3"/>
  <c r="P5469" i="3"/>
  <c r="P5470" i="3"/>
  <c r="P5471" i="3"/>
  <c r="P5472" i="3"/>
  <c r="P5473" i="3"/>
  <c r="P5474" i="3"/>
  <c r="P5475" i="3"/>
  <c r="P5476" i="3"/>
  <c r="P5477" i="3"/>
  <c r="P5478" i="3"/>
  <c r="P5479" i="3"/>
  <c r="P5480" i="3"/>
  <c r="P5481" i="3"/>
  <c r="P5482" i="3"/>
  <c r="P5483" i="3"/>
  <c r="P5484" i="3"/>
  <c r="P5485" i="3"/>
  <c r="P5486" i="3"/>
  <c r="P5487" i="3"/>
  <c r="P5488" i="3"/>
  <c r="P5489" i="3"/>
  <c r="P5490" i="3"/>
  <c r="P5491" i="3"/>
  <c r="P5492" i="3"/>
  <c r="P5493" i="3"/>
  <c r="P5494" i="3"/>
  <c r="P5495" i="3"/>
  <c r="P5496" i="3"/>
  <c r="P5497" i="3"/>
  <c r="P5498" i="3"/>
  <c r="P5499" i="3"/>
  <c r="P5500" i="3"/>
  <c r="P5501" i="3"/>
  <c r="P5502" i="3"/>
  <c r="P5503" i="3"/>
  <c r="P5504" i="3"/>
  <c r="P5505" i="3"/>
  <c r="P5506" i="3"/>
  <c r="P5507" i="3"/>
  <c r="P5508" i="3"/>
  <c r="P5509" i="3"/>
  <c r="P5510" i="3"/>
  <c r="P5511" i="3"/>
  <c r="P5512" i="3"/>
  <c r="P5513" i="3"/>
  <c r="P5514" i="3"/>
  <c r="P5515" i="3"/>
  <c r="P5516" i="3"/>
  <c r="P5517" i="3"/>
  <c r="P5518" i="3"/>
  <c r="P5519" i="3"/>
  <c r="P5520" i="3"/>
  <c r="P5521" i="3"/>
  <c r="P5522" i="3"/>
  <c r="P5523" i="3"/>
  <c r="P5524" i="3"/>
  <c r="P5525" i="3"/>
  <c r="P5526" i="3"/>
  <c r="P5527" i="3"/>
  <c r="P5528" i="3"/>
  <c r="P5529" i="3"/>
  <c r="P5530" i="3"/>
  <c r="P5531" i="3"/>
  <c r="P5532" i="3"/>
  <c r="P5533" i="3"/>
  <c r="P5534" i="3"/>
  <c r="P5535" i="3"/>
  <c r="P5536" i="3"/>
  <c r="P5537" i="3"/>
  <c r="P5538" i="3"/>
  <c r="P5539" i="3"/>
  <c r="P5540" i="3"/>
  <c r="P5541" i="3"/>
  <c r="P5542" i="3"/>
  <c r="P5543" i="3"/>
  <c r="P5544" i="3"/>
  <c r="P5545" i="3"/>
  <c r="P5546" i="3"/>
  <c r="P5547" i="3"/>
  <c r="P5548" i="3"/>
  <c r="P5549" i="3"/>
  <c r="P5550" i="3"/>
  <c r="P5551" i="3"/>
  <c r="P5552" i="3"/>
  <c r="P5553" i="3"/>
  <c r="P5554" i="3"/>
  <c r="P5555" i="3"/>
  <c r="P5556" i="3"/>
  <c r="P5557" i="3"/>
  <c r="P5558" i="3"/>
  <c r="P5559" i="3"/>
  <c r="P5560" i="3"/>
  <c r="P5561" i="3"/>
  <c r="P5562" i="3"/>
  <c r="P5563" i="3"/>
  <c r="P5564" i="3"/>
  <c r="P5565" i="3"/>
  <c r="P5566" i="3"/>
  <c r="P5567" i="3"/>
  <c r="P5568" i="3"/>
  <c r="P5569" i="3"/>
  <c r="P5570" i="3"/>
  <c r="P5571" i="3"/>
  <c r="P5572" i="3"/>
  <c r="P5573" i="3"/>
  <c r="P5574" i="3"/>
  <c r="P5575" i="3"/>
  <c r="P5576" i="3"/>
  <c r="P5577" i="3"/>
  <c r="P5578" i="3"/>
  <c r="P5579" i="3"/>
  <c r="P5580" i="3"/>
  <c r="P5581" i="3"/>
  <c r="P5582" i="3"/>
  <c r="P5583" i="3"/>
  <c r="P5584" i="3"/>
  <c r="P5585" i="3"/>
  <c r="P5586" i="3"/>
  <c r="P5587" i="3"/>
  <c r="P5588" i="3"/>
  <c r="P5589" i="3"/>
  <c r="P5590" i="3"/>
  <c r="P5591" i="3"/>
  <c r="P5592" i="3"/>
  <c r="P5593" i="3"/>
  <c r="P5594" i="3"/>
  <c r="P5595" i="3"/>
  <c r="P5596" i="3"/>
  <c r="P5597" i="3"/>
  <c r="P5598" i="3"/>
  <c r="P5599" i="3"/>
  <c r="P5600" i="3"/>
  <c r="P5601" i="3"/>
  <c r="P5602" i="3"/>
  <c r="P5603" i="3"/>
  <c r="P5604" i="3"/>
  <c r="P5605" i="3"/>
  <c r="P5606" i="3"/>
  <c r="P5607" i="3"/>
  <c r="P5608" i="3"/>
  <c r="P5609" i="3"/>
  <c r="P5610" i="3"/>
  <c r="P5611" i="3"/>
  <c r="P5612" i="3"/>
  <c r="P5613" i="3"/>
  <c r="P5614" i="3"/>
  <c r="P5615" i="3"/>
  <c r="P5616" i="3"/>
  <c r="P5617" i="3"/>
  <c r="P5618" i="3"/>
  <c r="P5619" i="3"/>
  <c r="P5620" i="3"/>
  <c r="P5621" i="3"/>
  <c r="P5622" i="3"/>
  <c r="P5623" i="3"/>
  <c r="P5624" i="3"/>
  <c r="P5625" i="3"/>
  <c r="P5626" i="3"/>
  <c r="P5627" i="3"/>
  <c r="P5628" i="3"/>
  <c r="P5629" i="3"/>
  <c r="P5630" i="3"/>
  <c r="P5631" i="3"/>
  <c r="P5632" i="3"/>
  <c r="P5633" i="3"/>
  <c r="P5634" i="3"/>
  <c r="P5635" i="3"/>
  <c r="P5636" i="3"/>
  <c r="P5637" i="3"/>
  <c r="P5638" i="3"/>
  <c r="P5639" i="3"/>
  <c r="P5640" i="3"/>
  <c r="P5641" i="3"/>
  <c r="P5642" i="3"/>
  <c r="P5643" i="3"/>
  <c r="P5644" i="3"/>
  <c r="P5645" i="3"/>
  <c r="P5646" i="3"/>
  <c r="P5647" i="3"/>
  <c r="P5648" i="3"/>
  <c r="P5649" i="3"/>
  <c r="P5650" i="3"/>
  <c r="P5651" i="3"/>
  <c r="P5652" i="3"/>
  <c r="P5653" i="3"/>
  <c r="P5654" i="3"/>
  <c r="P5655" i="3"/>
  <c r="P5656" i="3"/>
  <c r="P5657" i="3"/>
  <c r="P5658" i="3"/>
  <c r="P5659" i="3"/>
  <c r="P5660" i="3"/>
  <c r="P5661" i="3"/>
  <c r="P5662" i="3"/>
  <c r="P5663" i="3"/>
  <c r="P5664" i="3"/>
  <c r="P5665" i="3"/>
  <c r="P5666" i="3"/>
  <c r="P5667" i="3"/>
  <c r="P5668" i="3"/>
  <c r="P5669" i="3"/>
  <c r="P5670" i="3"/>
  <c r="P5671" i="3"/>
  <c r="P5672" i="3"/>
  <c r="P5673" i="3"/>
  <c r="P5674" i="3"/>
  <c r="P5675" i="3"/>
  <c r="P5676" i="3"/>
  <c r="P5677" i="3"/>
  <c r="P5678" i="3"/>
  <c r="P5679" i="3"/>
  <c r="P5680" i="3"/>
  <c r="P5681" i="3"/>
  <c r="P5682" i="3"/>
  <c r="P5683" i="3"/>
  <c r="P5684" i="3"/>
  <c r="P5685" i="3"/>
  <c r="P5686" i="3"/>
  <c r="P5687" i="3"/>
  <c r="P5688" i="3"/>
  <c r="P5689" i="3"/>
  <c r="P5690" i="3"/>
  <c r="P5691" i="3"/>
  <c r="P5692" i="3"/>
  <c r="P5693" i="3"/>
  <c r="P5694" i="3"/>
  <c r="P5695" i="3"/>
  <c r="P5696" i="3"/>
  <c r="P5697" i="3"/>
  <c r="P5698" i="3"/>
  <c r="P5699" i="3"/>
  <c r="P5700" i="3"/>
  <c r="P5701" i="3"/>
  <c r="P5702" i="3"/>
  <c r="P5703" i="3"/>
  <c r="P5704" i="3"/>
  <c r="P5705" i="3"/>
  <c r="P5706" i="3"/>
  <c r="P5707" i="3"/>
  <c r="P5708" i="3"/>
  <c r="P5709" i="3"/>
  <c r="P5710" i="3"/>
  <c r="P5711" i="3"/>
  <c r="P5712" i="3"/>
  <c r="P5713" i="3"/>
  <c r="P5714" i="3"/>
  <c r="P5715" i="3"/>
  <c r="P5716" i="3"/>
  <c r="P5717" i="3"/>
  <c r="P5718" i="3"/>
  <c r="P5719" i="3"/>
  <c r="P5720" i="3"/>
  <c r="P5721" i="3"/>
  <c r="P5722" i="3"/>
  <c r="P5723" i="3"/>
  <c r="P5724" i="3"/>
  <c r="P5725" i="3"/>
  <c r="P5726" i="3"/>
  <c r="P5727" i="3"/>
  <c r="P5728" i="3"/>
  <c r="P5729" i="3"/>
  <c r="P5730" i="3"/>
  <c r="P5731" i="3"/>
  <c r="P5732" i="3"/>
  <c r="P5733" i="3"/>
  <c r="P5734" i="3"/>
  <c r="P5735" i="3"/>
  <c r="P5736" i="3"/>
  <c r="P5737" i="3"/>
  <c r="P5738" i="3"/>
  <c r="P5739" i="3"/>
  <c r="P5740" i="3"/>
  <c r="P5741" i="3"/>
  <c r="P5742" i="3"/>
  <c r="P5743" i="3"/>
  <c r="P5744" i="3"/>
  <c r="P5745" i="3"/>
  <c r="P5746" i="3"/>
  <c r="P5747" i="3"/>
  <c r="P5748" i="3"/>
  <c r="P5749" i="3"/>
  <c r="P5750" i="3"/>
  <c r="P5751" i="3"/>
  <c r="P5752" i="3"/>
  <c r="P5753" i="3"/>
  <c r="P5754" i="3"/>
  <c r="P5755" i="3"/>
  <c r="P5756" i="3"/>
  <c r="P5757" i="3"/>
  <c r="P5758" i="3"/>
  <c r="P5759" i="3"/>
  <c r="P5760" i="3"/>
  <c r="P5761" i="3"/>
  <c r="P5762" i="3"/>
  <c r="P5763" i="3"/>
  <c r="P5764" i="3"/>
  <c r="P5765" i="3"/>
  <c r="P5766" i="3"/>
  <c r="P5767" i="3"/>
  <c r="P5768" i="3"/>
  <c r="P5769" i="3"/>
  <c r="P5770" i="3"/>
  <c r="P5771" i="3"/>
  <c r="P5772" i="3"/>
  <c r="P5773" i="3"/>
  <c r="P5774" i="3"/>
  <c r="P5775" i="3"/>
  <c r="P5776" i="3"/>
  <c r="P5777" i="3"/>
  <c r="P5778" i="3"/>
  <c r="P5779" i="3"/>
  <c r="P5780" i="3"/>
  <c r="P5781" i="3"/>
  <c r="P5782" i="3"/>
  <c r="P5783" i="3"/>
  <c r="P5784" i="3"/>
  <c r="P5785" i="3"/>
  <c r="P5786" i="3"/>
  <c r="P5787" i="3"/>
  <c r="P5788" i="3"/>
  <c r="P5789" i="3"/>
  <c r="P5790" i="3"/>
  <c r="P5791" i="3"/>
  <c r="P5792" i="3"/>
  <c r="P5793" i="3"/>
  <c r="P5794" i="3"/>
  <c r="P5795" i="3"/>
  <c r="P5796" i="3"/>
  <c r="P5797" i="3"/>
  <c r="P5798" i="3"/>
  <c r="P5799" i="3"/>
  <c r="P5800" i="3"/>
  <c r="P5801" i="3"/>
  <c r="P5802" i="3"/>
  <c r="P5803" i="3"/>
  <c r="P5804" i="3"/>
  <c r="P5805" i="3"/>
  <c r="P5806" i="3"/>
  <c r="P5807" i="3"/>
  <c r="P5808" i="3"/>
  <c r="P5809" i="3"/>
  <c r="P5810" i="3"/>
  <c r="P5811" i="3"/>
  <c r="P5812" i="3"/>
  <c r="P5813" i="3"/>
  <c r="P5814" i="3"/>
  <c r="P5815" i="3"/>
  <c r="P5816" i="3"/>
  <c r="P5817" i="3"/>
  <c r="P5818" i="3"/>
  <c r="P5819" i="3"/>
  <c r="P5820" i="3"/>
  <c r="P5821" i="3"/>
  <c r="P5822" i="3"/>
  <c r="P5823" i="3"/>
  <c r="P5824" i="3"/>
  <c r="P5825" i="3"/>
  <c r="P5826" i="3"/>
  <c r="P5827" i="3"/>
  <c r="P5828" i="3"/>
  <c r="P5829" i="3"/>
  <c r="P5830" i="3"/>
  <c r="P5831" i="3"/>
  <c r="P5832" i="3"/>
  <c r="P5833" i="3"/>
  <c r="P5834" i="3"/>
  <c r="P5835" i="3"/>
  <c r="P5836" i="3"/>
  <c r="P5837" i="3"/>
  <c r="P5838" i="3"/>
  <c r="P5839" i="3"/>
  <c r="P5840" i="3"/>
  <c r="P5841" i="3"/>
  <c r="P5842" i="3"/>
  <c r="P5843" i="3"/>
  <c r="P5844" i="3"/>
  <c r="P5845" i="3"/>
  <c r="P5846" i="3"/>
  <c r="P5847" i="3"/>
  <c r="P5848" i="3"/>
  <c r="P5849" i="3"/>
  <c r="P5850" i="3"/>
  <c r="P5851" i="3"/>
  <c r="P5852" i="3"/>
  <c r="P5853" i="3"/>
  <c r="P5854" i="3"/>
  <c r="P5855" i="3"/>
  <c r="P5856" i="3"/>
  <c r="P5857" i="3"/>
  <c r="P5858" i="3"/>
  <c r="P5859" i="3"/>
  <c r="P5860" i="3"/>
  <c r="P5861" i="3"/>
  <c r="P5862" i="3"/>
  <c r="P5863" i="3"/>
  <c r="P5864" i="3"/>
  <c r="P5865" i="3"/>
  <c r="P5866" i="3"/>
  <c r="P5867" i="3"/>
  <c r="P5868" i="3"/>
  <c r="P5869" i="3"/>
  <c r="P5870" i="3"/>
  <c r="P5871" i="3"/>
  <c r="P5872" i="3"/>
  <c r="P5873" i="3"/>
  <c r="P5874" i="3"/>
  <c r="P5875" i="3"/>
  <c r="P5876" i="3"/>
  <c r="P5877" i="3"/>
  <c r="P5878" i="3"/>
  <c r="P5879" i="3"/>
  <c r="P5880" i="3"/>
  <c r="P5881" i="3"/>
  <c r="P5882" i="3"/>
  <c r="P5883" i="3"/>
  <c r="P5884" i="3"/>
  <c r="P5885" i="3"/>
  <c r="P5886" i="3"/>
  <c r="P5887" i="3"/>
  <c r="P5888" i="3"/>
  <c r="P5889" i="3"/>
  <c r="P5890" i="3"/>
  <c r="P5891" i="3"/>
  <c r="P5892" i="3"/>
  <c r="P5893" i="3"/>
  <c r="P5894" i="3"/>
  <c r="P5895" i="3"/>
  <c r="P5896" i="3"/>
  <c r="P5897" i="3"/>
  <c r="P5898" i="3"/>
  <c r="P5899" i="3"/>
  <c r="P5900" i="3"/>
  <c r="P5901" i="3"/>
  <c r="P5902" i="3"/>
  <c r="P5903" i="3"/>
  <c r="P5904" i="3"/>
  <c r="P5905" i="3"/>
  <c r="P5906" i="3"/>
  <c r="P5907" i="3"/>
  <c r="P5908" i="3"/>
  <c r="P5909" i="3"/>
  <c r="P5910" i="3"/>
  <c r="P5911" i="3"/>
  <c r="P5912" i="3"/>
  <c r="P5913" i="3"/>
  <c r="P5914" i="3"/>
  <c r="P5915" i="3"/>
  <c r="P5916" i="3"/>
  <c r="P5917" i="3"/>
  <c r="P5918" i="3"/>
  <c r="P5919" i="3"/>
  <c r="P5920" i="3"/>
  <c r="P5921" i="3"/>
  <c r="P5922" i="3"/>
  <c r="P5923" i="3"/>
  <c r="P5924" i="3"/>
  <c r="P5925" i="3"/>
  <c r="P5926" i="3"/>
  <c r="P5927" i="3"/>
  <c r="P5928" i="3"/>
  <c r="P5929" i="3"/>
  <c r="P5930" i="3"/>
  <c r="P5931" i="3"/>
  <c r="P5932" i="3"/>
  <c r="P5933" i="3"/>
  <c r="P5934" i="3"/>
  <c r="P5935" i="3"/>
  <c r="P5936" i="3"/>
  <c r="P5937" i="3"/>
  <c r="P5938" i="3"/>
  <c r="P5939" i="3"/>
  <c r="P5940" i="3"/>
  <c r="P5941" i="3"/>
  <c r="P5942" i="3"/>
  <c r="P5943" i="3"/>
  <c r="P5944" i="3"/>
  <c r="P5945" i="3"/>
  <c r="P5946" i="3"/>
  <c r="P5947" i="3"/>
  <c r="P5948" i="3"/>
  <c r="P5949" i="3"/>
  <c r="P5950" i="3"/>
  <c r="P5951" i="3"/>
  <c r="P5952" i="3"/>
  <c r="P5953" i="3"/>
  <c r="P5954" i="3"/>
  <c r="P5955" i="3"/>
  <c r="P5956" i="3"/>
  <c r="P5957" i="3"/>
  <c r="P5958" i="3"/>
  <c r="P5959" i="3"/>
  <c r="P5960" i="3"/>
  <c r="P5961" i="3"/>
  <c r="P5962" i="3"/>
  <c r="P5963" i="3"/>
  <c r="P5964" i="3"/>
  <c r="P5965" i="3"/>
  <c r="P5966" i="3"/>
  <c r="P5967" i="3"/>
  <c r="P5968" i="3"/>
  <c r="P5969" i="3"/>
  <c r="P5970" i="3"/>
  <c r="P5971" i="3"/>
  <c r="P5972" i="3"/>
  <c r="P5973" i="3"/>
  <c r="P5974" i="3"/>
  <c r="P5975" i="3"/>
  <c r="P5976" i="3"/>
  <c r="P5977" i="3"/>
  <c r="P5978" i="3"/>
  <c r="P5979" i="3"/>
  <c r="P5980" i="3"/>
  <c r="P5981" i="3"/>
  <c r="P5982" i="3"/>
  <c r="P5983" i="3"/>
  <c r="P5984" i="3"/>
  <c r="P5985" i="3"/>
  <c r="P5986" i="3"/>
  <c r="P5987" i="3"/>
  <c r="P5988" i="3"/>
  <c r="P5989" i="3"/>
  <c r="P5990" i="3"/>
  <c r="P5991" i="3"/>
  <c r="P5992" i="3"/>
  <c r="P5993" i="3"/>
  <c r="P5994" i="3"/>
  <c r="P5995" i="3"/>
  <c r="P5996" i="3"/>
  <c r="P5997" i="3"/>
  <c r="P5998" i="3"/>
  <c r="P5999" i="3"/>
  <c r="P6000" i="3"/>
  <c r="P6001" i="3"/>
  <c r="P6002" i="3"/>
  <c r="P6003" i="3"/>
  <c r="P6004" i="3"/>
  <c r="P6005" i="3"/>
  <c r="P6006" i="3"/>
  <c r="P6007" i="3"/>
  <c r="P6008" i="3"/>
  <c r="P6009" i="3"/>
  <c r="P6010" i="3"/>
  <c r="P6011" i="3"/>
  <c r="P6012" i="3"/>
  <c r="P6013" i="3"/>
  <c r="P6014" i="3"/>
  <c r="P6015" i="3"/>
  <c r="P6016" i="3"/>
  <c r="P6017" i="3"/>
  <c r="P6018" i="3"/>
  <c r="P6019" i="3"/>
  <c r="P6020" i="3"/>
  <c r="P6021" i="3"/>
  <c r="P6022" i="3"/>
  <c r="P6023" i="3"/>
  <c r="P6024" i="3"/>
  <c r="P6025" i="3"/>
  <c r="P6026" i="3"/>
  <c r="P6027" i="3"/>
  <c r="P6028" i="3"/>
  <c r="P6029" i="3"/>
  <c r="P6030" i="3"/>
  <c r="P6031" i="3"/>
  <c r="P6032" i="3"/>
  <c r="P6033" i="3"/>
  <c r="P6034" i="3"/>
  <c r="P6035" i="3"/>
  <c r="P6036" i="3"/>
  <c r="P6037" i="3"/>
  <c r="P6038" i="3"/>
  <c r="P6039" i="3"/>
  <c r="P6040" i="3"/>
  <c r="P6041" i="3"/>
  <c r="P6042" i="3"/>
  <c r="P6043" i="3"/>
  <c r="P6044" i="3"/>
  <c r="P6045" i="3"/>
  <c r="P6046" i="3"/>
  <c r="P6047" i="3"/>
  <c r="P6048" i="3"/>
  <c r="P6049" i="3"/>
  <c r="P6050" i="3"/>
  <c r="P6051" i="3"/>
  <c r="P6052" i="3"/>
  <c r="P6053" i="3"/>
  <c r="P6054" i="3"/>
  <c r="P6055" i="3"/>
  <c r="P6056" i="3"/>
  <c r="P6057" i="3"/>
  <c r="P6058" i="3"/>
  <c r="P6059" i="3"/>
  <c r="P6060" i="3"/>
  <c r="P6061" i="3"/>
  <c r="P6062" i="3"/>
  <c r="P6063" i="3"/>
  <c r="P6064" i="3"/>
  <c r="P6065" i="3"/>
  <c r="P6066" i="3"/>
  <c r="P6067" i="3"/>
  <c r="P6068" i="3"/>
  <c r="P6069" i="3"/>
  <c r="P6070" i="3"/>
  <c r="P6071" i="3"/>
  <c r="P6072" i="3"/>
  <c r="P6073" i="3"/>
  <c r="P6074" i="3"/>
  <c r="P6075" i="3"/>
  <c r="P6076" i="3"/>
  <c r="P6077" i="3"/>
  <c r="P6078" i="3"/>
  <c r="P6079" i="3"/>
  <c r="P6080" i="3"/>
  <c r="P6081" i="3"/>
  <c r="P6082" i="3"/>
  <c r="P6083" i="3"/>
  <c r="P6084" i="3"/>
  <c r="P6085" i="3"/>
  <c r="P6086" i="3"/>
  <c r="P6087" i="3"/>
  <c r="P6088" i="3"/>
  <c r="P6089" i="3"/>
  <c r="P6090" i="3"/>
  <c r="P6091" i="3"/>
  <c r="P6092" i="3"/>
  <c r="P6093" i="3"/>
  <c r="P6094" i="3"/>
  <c r="P6095" i="3"/>
  <c r="P6096" i="3"/>
  <c r="P6097" i="3"/>
  <c r="P6098" i="3"/>
  <c r="P6099" i="3"/>
  <c r="P6100" i="3"/>
  <c r="P6101" i="3"/>
  <c r="P6102" i="3"/>
  <c r="P6103" i="3"/>
  <c r="P6104" i="3"/>
  <c r="P6105" i="3"/>
  <c r="P6106" i="3"/>
  <c r="P6107" i="3"/>
  <c r="P6108" i="3"/>
  <c r="P6109" i="3"/>
  <c r="P6110" i="3"/>
  <c r="P6111" i="3"/>
  <c r="P6112" i="3"/>
  <c r="P6113" i="3"/>
  <c r="P6114" i="3"/>
  <c r="P6115" i="3"/>
  <c r="P6116" i="3"/>
  <c r="P6117" i="3"/>
  <c r="P6118" i="3"/>
  <c r="P6119" i="3"/>
  <c r="P6120" i="3"/>
  <c r="P6121" i="3"/>
  <c r="P6122" i="3"/>
  <c r="P6123" i="3"/>
  <c r="P6124" i="3"/>
  <c r="P6125" i="3"/>
  <c r="P6126" i="3"/>
  <c r="P6127" i="3"/>
  <c r="P6128" i="3"/>
  <c r="P6129" i="3"/>
  <c r="P6130" i="3"/>
  <c r="P6131" i="3"/>
  <c r="P6132" i="3"/>
  <c r="P6133" i="3"/>
  <c r="P6134" i="3"/>
  <c r="P6135" i="3"/>
  <c r="P6136" i="3"/>
  <c r="P6137" i="3"/>
  <c r="P6138" i="3"/>
  <c r="P6139" i="3"/>
  <c r="P6140" i="3"/>
  <c r="P6141" i="3"/>
  <c r="P6142" i="3"/>
  <c r="P6143" i="3"/>
  <c r="P6144" i="3"/>
  <c r="P6145" i="3"/>
  <c r="P6146" i="3"/>
  <c r="P6147" i="3"/>
  <c r="P6148" i="3"/>
  <c r="P6149" i="3"/>
  <c r="P6150" i="3"/>
  <c r="P6151" i="3"/>
  <c r="P6152" i="3"/>
  <c r="P6153" i="3"/>
  <c r="P6154" i="3"/>
  <c r="P6155" i="3"/>
  <c r="P6156" i="3"/>
  <c r="P6157" i="3"/>
  <c r="P6158" i="3"/>
  <c r="P6159" i="3"/>
  <c r="P6160" i="3"/>
  <c r="P6161" i="3"/>
  <c r="P6162" i="3"/>
  <c r="P6163" i="3"/>
  <c r="P6164" i="3"/>
  <c r="P6165" i="3"/>
  <c r="P6166" i="3"/>
  <c r="P6167" i="3"/>
  <c r="P6168" i="3"/>
  <c r="P6169" i="3"/>
  <c r="P6170" i="3"/>
  <c r="P6171" i="3"/>
  <c r="P6172" i="3"/>
  <c r="P6173" i="3"/>
  <c r="P6174" i="3"/>
  <c r="P6175" i="3"/>
  <c r="P6176" i="3"/>
  <c r="P6177" i="3"/>
  <c r="P6178" i="3"/>
  <c r="P6179" i="3"/>
  <c r="P6180" i="3"/>
  <c r="P6181" i="3"/>
  <c r="P6182" i="3"/>
  <c r="P6183" i="3"/>
  <c r="P6184" i="3"/>
  <c r="P6185" i="3"/>
  <c r="P6186" i="3"/>
  <c r="P6187" i="3"/>
  <c r="P6188" i="3"/>
  <c r="P6189" i="3"/>
  <c r="P6190" i="3"/>
  <c r="P6191" i="3"/>
  <c r="P6192" i="3"/>
  <c r="P6193" i="3"/>
  <c r="P6194" i="3"/>
  <c r="P6195" i="3"/>
  <c r="P6196" i="3"/>
  <c r="P6197" i="3"/>
  <c r="P6198" i="3"/>
  <c r="P6199" i="3"/>
  <c r="P6200" i="3"/>
  <c r="P6201" i="3"/>
  <c r="P6202" i="3"/>
  <c r="P6203" i="3"/>
  <c r="P6204" i="3"/>
  <c r="P6205" i="3"/>
  <c r="P6206" i="3"/>
  <c r="P6207" i="3"/>
  <c r="P6208" i="3"/>
  <c r="P6209" i="3"/>
  <c r="P6210" i="3"/>
  <c r="P6211" i="3"/>
  <c r="P6212" i="3"/>
  <c r="P6213" i="3"/>
  <c r="P6214" i="3"/>
  <c r="P6215" i="3"/>
  <c r="P6216" i="3"/>
  <c r="P6217" i="3"/>
  <c r="P6218" i="3"/>
  <c r="P6219" i="3"/>
  <c r="P6220" i="3"/>
  <c r="P6221" i="3"/>
  <c r="P6222" i="3"/>
  <c r="P6223" i="3"/>
  <c r="P6224" i="3"/>
  <c r="P6225" i="3"/>
  <c r="P6226" i="3"/>
  <c r="P6227" i="3"/>
  <c r="P6228" i="3"/>
  <c r="P6229" i="3"/>
  <c r="P6230" i="3"/>
  <c r="P6231" i="3"/>
  <c r="P6232" i="3"/>
  <c r="P6233" i="3"/>
  <c r="P6234" i="3"/>
  <c r="P6235" i="3"/>
  <c r="P6236" i="3"/>
  <c r="P6237" i="3"/>
  <c r="P6238" i="3"/>
  <c r="P6239" i="3"/>
  <c r="P6240" i="3"/>
  <c r="P6241" i="3"/>
  <c r="P6242" i="3"/>
  <c r="P6243" i="3"/>
  <c r="P6244" i="3"/>
  <c r="P6245" i="3"/>
  <c r="P6246" i="3"/>
  <c r="P6247" i="3"/>
  <c r="P6248" i="3"/>
  <c r="P6249" i="3"/>
  <c r="P6250" i="3"/>
  <c r="P6251" i="3"/>
  <c r="P6252" i="3"/>
  <c r="P6253" i="3"/>
  <c r="P6254" i="3"/>
  <c r="P6255" i="3"/>
  <c r="P6256" i="3"/>
  <c r="P6257" i="3"/>
  <c r="P6258" i="3"/>
  <c r="P6259" i="3"/>
  <c r="P6260" i="3"/>
  <c r="P6261" i="3"/>
  <c r="P6262" i="3"/>
  <c r="P6263" i="3"/>
  <c r="P6264" i="3"/>
  <c r="P6265" i="3"/>
  <c r="P6266" i="3"/>
  <c r="P6267" i="3"/>
  <c r="P6268" i="3"/>
  <c r="P6269" i="3"/>
  <c r="P6270" i="3"/>
  <c r="P6271" i="3"/>
  <c r="P6272" i="3"/>
  <c r="P6273" i="3"/>
  <c r="P6274" i="3"/>
  <c r="P6275" i="3"/>
  <c r="P6276" i="3"/>
  <c r="P6277" i="3"/>
  <c r="P6278" i="3"/>
  <c r="P6279" i="3"/>
  <c r="P6280" i="3"/>
  <c r="P6281" i="3"/>
  <c r="P6282" i="3"/>
  <c r="P6283" i="3"/>
  <c r="P6284" i="3"/>
  <c r="P6285" i="3"/>
  <c r="P6286" i="3"/>
  <c r="P6287" i="3"/>
  <c r="P6288" i="3"/>
  <c r="P6289" i="3"/>
  <c r="P6290" i="3"/>
  <c r="P6291" i="3"/>
  <c r="P6292" i="3"/>
  <c r="P6293" i="3"/>
  <c r="P6294" i="3"/>
  <c r="P6295" i="3"/>
  <c r="P6296" i="3"/>
  <c r="P6297" i="3"/>
  <c r="P6298" i="3"/>
  <c r="P6299" i="3"/>
  <c r="P6300" i="3"/>
  <c r="P6301" i="3"/>
  <c r="P6302" i="3"/>
  <c r="P6303" i="3"/>
  <c r="P6304" i="3"/>
  <c r="P6305" i="3"/>
  <c r="P6306" i="3"/>
  <c r="P6307" i="3"/>
  <c r="P6308" i="3"/>
  <c r="P6309" i="3"/>
  <c r="P6310" i="3"/>
  <c r="P6311" i="3"/>
  <c r="P6312" i="3"/>
  <c r="P6313" i="3"/>
  <c r="P6314" i="3"/>
  <c r="P6315" i="3"/>
  <c r="P6316" i="3"/>
  <c r="P6317" i="3"/>
  <c r="P6318" i="3"/>
  <c r="P6319" i="3"/>
  <c r="P6320" i="3"/>
  <c r="P6321" i="3"/>
  <c r="P6322" i="3"/>
  <c r="P6323" i="3"/>
  <c r="P6324" i="3"/>
  <c r="P6325" i="3"/>
  <c r="P6326" i="3"/>
  <c r="P6327" i="3"/>
  <c r="P6328" i="3"/>
  <c r="P6329" i="3"/>
  <c r="P6330" i="3"/>
  <c r="P6331" i="3"/>
  <c r="P6332" i="3"/>
  <c r="P6333" i="3"/>
  <c r="P6334" i="3"/>
  <c r="P6335" i="3"/>
  <c r="P6336" i="3"/>
  <c r="P6337" i="3"/>
  <c r="P6338" i="3"/>
  <c r="P6339" i="3"/>
  <c r="P6340" i="3"/>
  <c r="P6341" i="3"/>
  <c r="P6342" i="3"/>
  <c r="P6343" i="3"/>
  <c r="P6344" i="3"/>
  <c r="P6345" i="3"/>
  <c r="P6346" i="3"/>
  <c r="P6347" i="3"/>
  <c r="P6348" i="3"/>
  <c r="P6349" i="3"/>
  <c r="P6350" i="3"/>
  <c r="P6351" i="3"/>
  <c r="P6352" i="3"/>
  <c r="P6353" i="3"/>
  <c r="P6354" i="3"/>
  <c r="P6355" i="3"/>
  <c r="P6356" i="3"/>
  <c r="P6357" i="3"/>
  <c r="P6358" i="3"/>
  <c r="P6359" i="3"/>
  <c r="P6360" i="3"/>
  <c r="P6361" i="3"/>
  <c r="P6362" i="3"/>
  <c r="P6363" i="3"/>
  <c r="P6364" i="3"/>
  <c r="P6365" i="3"/>
  <c r="P6366" i="3"/>
  <c r="P6367" i="3"/>
  <c r="P6368" i="3"/>
  <c r="P6369" i="3"/>
  <c r="P6370" i="3"/>
  <c r="P6371" i="3"/>
  <c r="P6372" i="3"/>
  <c r="P6373" i="3"/>
  <c r="P6374" i="3"/>
  <c r="P6375" i="3"/>
  <c r="P6376" i="3"/>
  <c r="P6377" i="3"/>
  <c r="P6378" i="3"/>
  <c r="P6379" i="3"/>
  <c r="P6380" i="3"/>
  <c r="P6381" i="3"/>
  <c r="P6382" i="3"/>
  <c r="P6383" i="3"/>
  <c r="P6384" i="3"/>
  <c r="P6385" i="3"/>
  <c r="P6386" i="3"/>
  <c r="P6387" i="3"/>
  <c r="P6388" i="3"/>
  <c r="P6389" i="3"/>
  <c r="P6390" i="3"/>
  <c r="P6391" i="3"/>
  <c r="P6392" i="3"/>
  <c r="P6393" i="3"/>
  <c r="P6394" i="3"/>
  <c r="P6395" i="3"/>
  <c r="P6396" i="3"/>
  <c r="P6397" i="3"/>
  <c r="P6398" i="3"/>
  <c r="P6399" i="3"/>
  <c r="P6400" i="3"/>
  <c r="P6401" i="3"/>
  <c r="P6402" i="3"/>
  <c r="P6403" i="3"/>
  <c r="P6404" i="3"/>
  <c r="P6405" i="3"/>
  <c r="P6406" i="3"/>
  <c r="P6407" i="3"/>
  <c r="P6408" i="3"/>
  <c r="P6409" i="3"/>
  <c r="P6410" i="3"/>
  <c r="P6411" i="3"/>
  <c r="P6412" i="3"/>
  <c r="P6413" i="3"/>
  <c r="P6414" i="3"/>
  <c r="P6415" i="3"/>
  <c r="P6416" i="3"/>
  <c r="P6417" i="3"/>
  <c r="P6418" i="3"/>
  <c r="P6419" i="3"/>
  <c r="P6420" i="3"/>
  <c r="P6421" i="3"/>
  <c r="P6422" i="3"/>
  <c r="P6423" i="3"/>
  <c r="P6424" i="3"/>
  <c r="P6425" i="3"/>
  <c r="P6426" i="3"/>
  <c r="P6427" i="3"/>
  <c r="P6428" i="3"/>
  <c r="P6429" i="3"/>
  <c r="P6430" i="3"/>
  <c r="P6431" i="3"/>
  <c r="P6432" i="3"/>
  <c r="P6433" i="3"/>
  <c r="P6434" i="3"/>
  <c r="P6435" i="3"/>
  <c r="P6436" i="3"/>
  <c r="P6437" i="3"/>
  <c r="P6438" i="3"/>
  <c r="P6439" i="3"/>
  <c r="P6440" i="3"/>
  <c r="P6441" i="3"/>
  <c r="P6442" i="3"/>
  <c r="P6443" i="3"/>
  <c r="P6444" i="3"/>
  <c r="P6445" i="3"/>
  <c r="P6446" i="3"/>
  <c r="P6447" i="3"/>
  <c r="P6448" i="3"/>
  <c r="P6449" i="3"/>
  <c r="P6450" i="3"/>
  <c r="P6451" i="3"/>
  <c r="P6452" i="3"/>
  <c r="P6453" i="3"/>
  <c r="P6454" i="3"/>
  <c r="P6455" i="3"/>
  <c r="P6456" i="3"/>
  <c r="P6457" i="3"/>
  <c r="P6458" i="3"/>
  <c r="P6459" i="3"/>
  <c r="P6460" i="3"/>
  <c r="P6461" i="3"/>
  <c r="P6462" i="3"/>
  <c r="P6463" i="3"/>
  <c r="P6464" i="3"/>
  <c r="P6465" i="3"/>
  <c r="P6466" i="3"/>
  <c r="P6467" i="3"/>
  <c r="P6468" i="3"/>
  <c r="P6469" i="3"/>
  <c r="P6470" i="3"/>
  <c r="P6471" i="3"/>
  <c r="P6472" i="3"/>
  <c r="P6473" i="3"/>
  <c r="P6474" i="3"/>
  <c r="P6475" i="3"/>
  <c r="P6476" i="3"/>
  <c r="P6477" i="3"/>
  <c r="P6478" i="3"/>
  <c r="P6479" i="3"/>
  <c r="P6480" i="3"/>
  <c r="P6481" i="3"/>
  <c r="P6482" i="3"/>
  <c r="P6483" i="3"/>
  <c r="P6484" i="3"/>
  <c r="P6485" i="3"/>
  <c r="P6486" i="3"/>
  <c r="P6487" i="3"/>
  <c r="P6488" i="3"/>
  <c r="P6489" i="3"/>
  <c r="P6490" i="3"/>
  <c r="P6491" i="3"/>
  <c r="P6492" i="3"/>
  <c r="P6493" i="3"/>
  <c r="P6494" i="3"/>
  <c r="P6495" i="3"/>
  <c r="P6496" i="3"/>
  <c r="P6497" i="3"/>
  <c r="P6498" i="3"/>
  <c r="P6499" i="3"/>
  <c r="P6500" i="3"/>
  <c r="P6501" i="3"/>
  <c r="P6502" i="3"/>
  <c r="P6503" i="3"/>
  <c r="P6504" i="3"/>
  <c r="P6505" i="3"/>
  <c r="P6506" i="3"/>
  <c r="P6507" i="3"/>
  <c r="P6508" i="3"/>
  <c r="P6509" i="3"/>
  <c r="P6510" i="3"/>
  <c r="P6511" i="3"/>
  <c r="P6512" i="3"/>
  <c r="P6513" i="3"/>
  <c r="P6514" i="3"/>
  <c r="P6515" i="3"/>
  <c r="P6516" i="3"/>
  <c r="P6517" i="3"/>
  <c r="P6518" i="3"/>
  <c r="P6519" i="3"/>
  <c r="P6520" i="3"/>
  <c r="P6521" i="3"/>
  <c r="P6522" i="3"/>
  <c r="P6523" i="3"/>
  <c r="P6524" i="3"/>
  <c r="P6525" i="3"/>
  <c r="P6526" i="3"/>
  <c r="P6527" i="3"/>
  <c r="P6528" i="3"/>
  <c r="P6529" i="3"/>
  <c r="P6530" i="3"/>
  <c r="P6531" i="3"/>
  <c r="P6532" i="3"/>
  <c r="P6533" i="3"/>
  <c r="P6534" i="3"/>
  <c r="P6535" i="3"/>
  <c r="P6536" i="3"/>
  <c r="P6537" i="3"/>
  <c r="P6538" i="3"/>
  <c r="P6539" i="3"/>
  <c r="P6540" i="3"/>
  <c r="P6541" i="3"/>
  <c r="P6542" i="3"/>
  <c r="P6543" i="3"/>
  <c r="P6544" i="3"/>
  <c r="P6545" i="3"/>
  <c r="P6546" i="3"/>
  <c r="P6547" i="3"/>
  <c r="P6548" i="3"/>
  <c r="P6549" i="3"/>
  <c r="P6550" i="3"/>
  <c r="P6551" i="3"/>
  <c r="P6552" i="3"/>
  <c r="P6553" i="3"/>
  <c r="P6554" i="3"/>
  <c r="P6555" i="3"/>
  <c r="P6556" i="3"/>
  <c r="P6557" i="3"/>
  <c r="P6558" i="3"/>
  <c r="P6559" i="3"/>
  <c r="P6560" i="3"/>
  <c r="P6561" i="3"/>
  <c r="P6562" i="3"/>
  <c r="P6563" i="3"/>
  <c r="P6564" i="3"/>
  <c r="P6565" i="3"/>
  <c r="P6566" i="3"/>
  <c r="P6567" i="3"/>
  <c r="P6568" i="3"/>
  <c r="P6569" i="3"/>
  <c r="P6570" i="3"/>
  <c r="P6571" i="3"/>
  <c r="P6572" i="3"/>
  <c r="P6573" i="3"/>
  <c r="P6574" i="3"/>
  <c r="P6575" i="3"/>
  <c r="P6576" i="3"/>
  <c r="P6577" i="3"/>
  <c r="P6578" i="3"/>
  <c r="P6579" i="3"/>
  <c r="P6580" i="3"/>
  <c r="P6581" i="3"/>
  <c r="P6582" i="3"/>
  <c r="P6583" i="3"/>
  <c r="P6584" i="3"/>
  <c r="P6585" i="3"/>
  <c r="P6586" i="3"/>
  <c r="P6587" i="3"/>
  <c r="P6588" i="3"/>
  <c r="P6589" i="3"/>
  <c r="P6590" i="3"/>
  <c r="P6591" i="3"/>
  <c r="P6592" i="3"/>
  <c r="P6593" i="3"/>
  <c r="P6594" i="3"/>
  <c r="P6595" i="3"/>
  <c r="P6596" i="3"/>
  <c r="P6597" i="3"/>
  <c r="P6598" i="3"/>
  <c r="P6599" i="3"/>
  <c r="P6600" i="3"/>
  <c r="P6601" i="3"/>
  <c r="P6602" i="3"/>
  <c r="P6603" i="3"/>
  <c r="P6604" i="3"/>
  <c r="P6605" i="3"/>
  <c r="P6606" i="3"/>
  <c r="P6607" i="3"/>
  <c r="P6608" i="3"/>
  <c r="P6609" i="3"/>
  <c r="P6610" i="3"/>
  <c r="P6611" i="3"/>
  <c r="P6612" i="3"/>
  <c r="P6613" i="3"/>
  <c r="P6614" i="3"/>
  <c r="P6615" i="3"/>
  <c r="P6616" i="3"/>
  <c r="P6617" i="3"/>
  <c r="P6618" i="3"/>
  <c r="P6619" i="3"/>
  <c r="P6620" i="3"/>
  <c r="P6621" i="3"/>
  <c r="P6622" i="3"/>
  <c r="P6623" i="3"/>
  <c r="P6624" i="3"/>
  <c r="P6625" i="3"/>
  <c r="P6626" i="3"/>
  <c r="P6627" i="3"/>
  <c r="P6628" i="3"/>
  <c r="P6629" i="3"/>
  <c r="P6630" i="3"/>
  <c r="P6631" i="3"/>
  <c r="P6632" i="3"/>
  <c r="P6633" i="3"/>
  <c r="P6634" i="3"/>
  <c r="P6635" i="3"/>
  <c r="P6636" i="3"/>
  <c r="P6637" i="3"/>
  <c r="P6638" i="3"/>
  <c r="P6639" i="3"/>
  <c r="P6640" i="3"/>
  <c r="P6641" i="3"/>
  <c r="P6642" i="3"/>
  <c r="P6643" i="3"/>
  <c r="P6644" i="3"/>
  <c r="P6645" i="3"/>
  <c r="P6646" i="3"/>
  <c r="P6647" i="3"/>
  <c r="P6648" i="3"/>
  <c r="P6649" i="3"/>
  <c r="P6650" i="3"/>
  <c r="P6651" i="3"/>
  <c r="P6652" i="3"/>
  <c r="P6653" i="3"/>
  <c r="P6654" i="3"/>
  <c r="P6655" i="3"/>
  <c r="P6656" i="3"/>
  <c r="P6657" i="3"/>
  <c r="P6658" i="3"/>
  <c r="P6659" i="3"/>
  <c r="P6660" i="3"/>
  <c r="P6661" i="3"/>
  <c r="P6662" i="3"/>
  <c r="P6663" i="3"/>
  <c r="P6664" i="3"/>
  <c r="P6665" i="3"/>
  <c r="P6666" i="3"/>
  <c r="P6667" i="3"/>
  <c r="P6668" i="3"/>
  <c r="P6669" i="3"/>
  <c r="P6670" i="3"/>
  <c r="P6671" i="3"/>
  <c r="P6672" i="3"/>
  <c r="P6673" i="3"/>
  <c r="P6674" i="3"/>
  <c r="P6675" i="3"/>
  <c r="P6676" i="3"/>
  <c r="P6677" i="3"/>
  <c r="P6678" i="3"/>
  <c r="P6679" i="3"/>
  <c r="P6680" i="3"/>
  <c r="P6681" i="3"/>
  <c r="P6682" i="3"/>
  <c r="P6683" i="3"/>
  <c r="P6684" i="3"/>
  <c r="P6685" i="3"/>
  <c r="P6686" i="3"/>
  <c r="P6687" i="3"/>
  <c r="P6688" i="3"/>
  <c r="P6689" i="3"/>
  <c r="P6690" i="3"/>
  <c r="P6691" i="3"/>
  <c r="P6692" i="3"/>
  <c r="P6693" i="3"/>
  <c r="P6694" i="3"/>
  <c r="P6695" i="3"/>
  <c r="P6696" i="3"/>
  <c r="P6697" i="3"/>
  <c r="P6698" i="3"/>
  <c r="P6699" i="3"/>
  <c r="P6700" i="3"/>
  <c r="P6701" i="3"/>
  <c r="P6702" i="3"/>
  <c r="P6703" i="3"/>
  <c r="P6704" i="3"/>
  <c r="P6705" i="3"/>
  <c r="P6706" i="3"/>
  <c r="P6707" i="3"/>
  <c r="P6708" i="3"/>
  <c r="P6709" i="3"/>
  <c r="P6710" i="3"/>
  <c r="P6711" i="3"/>
  <c r="P6712" i="3"/>
  <c r="P6713" i="3"/>
  <c r="P6714" i="3"/>
  <c r="P6715" i="3"/>
  <c r="P6716" i="3"/>
  <c r="P6717" i="3"/>
  <c r="P6718" i="3"/>
  <c r="P6719" i="3"/>
  <c r="P6720" i="3"/>
  <c r="P6721" i="3"/>
  <c r="P6722" i="3"/>
  <c r="P6723" i="3"/>
  <c r="P6724" i="3"/>
  <c r="P6725" i="3"/>
  <c r="P6726" i="3"/>
  <c r="P6727" i="3"/>
  <c r="P6728" i="3"/>
  <c r="P6729" i="3"/>
  <c r="P6730" i="3"/>
  <c r="P6731" i="3"/>
  <c r="P6732" i="3"/>
  <c r="P6733" i="3"/>
  <c r="P6734" i="3"/>
  <c r="P6735" i="3"/>
  <c r="P6736" i="3"/>
  <c r="P6737" i="3"/>
  <c r="P6738" i="3"/>
  <c r="P6739" i="3"/>
  <c r="P6740" i="3"/>
  <c r="P6741" i="3"/>
  <c r="P6742" i="3"/>
  <c r="P6743" i="3"/>
  <c r="P6744" i="3"/>
  <c r="P6745" i="3"/>
  <c r="P6746" i="3"/>
  <c r="P6747" i="3"/>
  <c r="P6748" i="3"/>
  <c r="P6749" i="3"/>
  <c r="P6750" i="3"/>
  <c r="P6751" i="3"/>
  <c r="P6752" i="3"/>
  <c r="P6753" i="3"/>
  <c r="P6754" i="3"/>
  <c r="P6755" i="3"/>
  <c r="P6756" i="3"/>
  <c r="P6757" i="3"/>
  <c r="P6758" i="3"/>
  <c r="P6759" i="3"/>
  <c r="P6760" i="3"/>
  <c r="P6761" i="3"/>
  <c r="P6762" i="3"/>
  <c r="P6763" i="3"/>
  <c r="P6764" i="3"/>
  <c r="P6765" i="3"/>
  <c r="P6766" i="3"/>
  <c r="P6767" i="3"/>
  <c r="P6768" i="3"/>
  <c r="P6769" i="3"/>
  <c r="P6770" i="3"/>
  <c r="P6771" i="3"/>
  <c r="P6772" i="3"/>
  <c r="P6773" i="3"/>
  <c r="P6774" i="3"/>
  <c r="P6775" i="3"/>
  <c r="P6776" i="3"/>
  <c r="P6777" i="3"/>
  <c r="P6778" i="3"/>
  <c r="P6779" i="3"/>
  <c r="P6780" i="3"/>
  <c r="P6781" i="3"/>
  <c r="P6782" i="3"/>
  <c r="P6783" i="3"/>
  <c r="P6784" i="3"/>
  <c r="P6785" i="3"/>
  <c r="P6786" i="3"/>
  <c r="P6787" i="3"/>
  <c r="P6788" i="3"/>
  <c r="P6789" i="3"/>
  <c r="P6790" i="3"/>
  <c r="P6791" i="3"/>
  <c r="P6792" i="3"/>
  <c r="P6793" i="3"/>
  <c r="P6794" i="3"/>
  <c r="P6795" i="3"/>
  <c r="P6796" i="3"/>
  <c r="P6797" i="3"/>
  <c r="P6798" i="3"/>
  <c r="P6799" i="3"/>
  <c r="P6800" i="3"/>
  <c r="P6801" i="3"/>
  <c r="P6802" i="3"/>
  <c r="P6803" i="3"/>
  <c r="P6804" i="3"/>
  <c r="P6805" i="3"/>
  <c r="P6806" i="3"/>
  <c r="P6807" i="3"/>
  <c r="P6808" i="3"/>
  <c r="P6809" i="3"/>
  <c r="P6810" i="3"/>
  <c r="P6811" i="3"/>
  <c r="P6812" i="3"/>
  <c r="P6813" i="3"/>
  <c r="P6814" i="3"/>
  <c r="P6815" i="3"/>
  <c r="P6816" i="3"/>
  <c r="P6817" i="3"/>
  <c r="P6818" i="3"/>
  <c r="P6819" i="3"/>
  <c r="P6820" i="3"/>
  <c r="P6821" i="3"/>
  <c r="P6822" i="3"/>
  <c r="P6823" i="3"/>
  <c r="P6824" i="3"/>
  <c r="P6825" i="3"/>
  <c r="P6826" i="3"/>
  <c r="P6827" i="3"/>
  <c r="P6828" i="3"/>
  <c r="P6829" i="3"/>
  <c r="P6830" i="3"/>
  <c r="P6831" i="3"/>
  <c r="P6832" i="3"/>
  <c r="P6833" i="3"/>
  <c r="P6834" i="3"/>
  <c r="P6835" i="3"/>
  <c r="P6836" i="3"/>
  <c r="P6837" i="3"/>
  <c r="P6838" i="3"/>
  <c r="P6839" i="3"/>
  <c r="P6840" i="3"/>
  <c r="P6841" i="3"/>
  <c r="P6842" i="3"/>
  <c r="P6843" i="3"/>
  <c r="P6844" i="3"/>
  <c r="P6845" i="3"/>
  <c r="P6846" i="3"/>
  <c r="P6847" i="3"/>
  <c r="P6848" i="3"/>
  <c r="P6849" i="3"/>
  <c r="P6850" i="3"/>
  <c r="P6851" i="3"/>
  <c r="P6852" i="3"/>
  <c r="P6853" i="3"/>
  <c r="P6854" i="3"/>
  <c r="P6855" i="3"/>
  <c r="P6856" i="3"/>
  <c r="P6857" i="3"/>
  <c r="P6858" i="3"/>
  <c r="P6859" i="3"/>
  <c r="P6860" i="3"/>
  <c r="P6861" i="3"/>
  <c r="P6862" i="3"/>
  <c r="P6863" i="3"/>
  <c r="P6864" i="3"/>
  <c r="P6865" i="3"/>
  <c r="P6866" i="3"/>
  <c r="P6867" i="3"/>
  <c r="P6868" i="3"/>
  <c r="P6869" i="3"/>
  <c r="P6870" i="3"/>
  <c r="P6871" i="3"/>
  <c r="P6872" i="3"/>
  <c r="P6873" i="3"/>
  <c r="P6874" i="3"/>
  <c r="P6875" i="3"/>
  <c r="P6876" i="3"/>
  <c r="P6877" i="3"/>
  <c r="P6878" i="3"/>
  <c r="P6879" i="3"/>
  <c r="P6880" i="3"/>
  <c r="P6881" i="3"/>
  <c r="P6882" i="3"/>
  <c r="P6883" i="3"/>
  <c r="P6884" i="3"/>
  <c r="P6885" i="3"/>
  <c r="P6886" i="3"/>
  <c r="P6887" i="3"/>
  <c r="P6888" i="3"/>
  <c r="P6889" i="3"/>
  <c r="P6890" i="3"/>
  <c r="P6891" i="3"/>
  <c r="P6892" i="3"/>
  <c r="P6893" i="3"/>
  <c r="P6894" i="3"/>
  <c r="P6895" i="3"/>
  <c r="P6896" i="3"/>
  <c r="P6897" i="3"/>
  <c r="P6898" i="3"/>
  <c r="P6899" i="3"/>
  <c r="P6900" i="3"/>
  <c r="P6901" i="3"/>
  <c r="P6902" i="3"/>
  <c r="P6903" i="3"/>
  <c r="P6904" i="3"/>
  <c r="P6905" i="3"/>
  <c r="P6906" i="3"/>
  <c r="P6907" i="3"/>
  <c r="P6908" i="3"/>
  <c r="P6909" i="3"/>
  <c r="P6910" i="3"/>
  <c r="P6911" i="3"/>
  <c r="P6912" i="3"/>
  <c r="P6913" i="3"/>
  <c r="P6914" i="3"/>
  <c r="P6915" i="3"/>
  <c r="P6916" i="3"/>
  <c r="P6917" i="3"/>
  <c r="P6918" i="3"/>
  <c r="P6919" i="3"/>
  <c r="P6920" i="3"/>
  <c r="P6921" i="3"/>
  <c r="P6922" i="3"/>
  <c r="P6923" i="3"/>
  <c r="P6924" i="3"/>
  <c r="P6925" i="3"/>
  <c r="P6926" i="3"/>
  <c r="P6927" i="3"/>
  <c r="P6928" i="3"/>
  <c r="P6929" i="3"/>
  <c r="P6930" i="3"/>
  <c r="P6931" i="3"/>
  <c r="P6932" i="3"/>
  <c r="P6933" i="3"/>
  <c r="P6934" i="3"/>
  <c r="P6935" i="3"/>
  <c r="P6936" i="3"/>
  <c r="P6937" i="3"/>
  <c r="P6938" i="3"/>
  <c r="P6939" i="3"/>
  <c r="P6940" i="3"/>
  <c r="P6941" i="3"/>
  <c r="P6942" i="3"/>
  <c r="P6943" i="3"/>
  <c r="P6944" i="3"/>
  <c r="P6945" i="3"/>
  <c r="P6946" i="3"/>
  <c r="P6947" i="3"/>
  <c r="P6948" i="3"/>
  <c r="P6949" i="3"/>
  <c r="P6950" i="3"/>
  <c r="P6951" i="3"/>
  <c r="P6952" i="3"/>
  <c r="P6953" i="3"/>
  <c r="P6954" i="3"/>
  <c r="P6955" i="3"/>
  <c r="P6956" i="3"/>
  <c r="P6957" i="3"/>
  <c r="P6958" i="3"/>
  <c r="P6959" i="3"/>
  <c r="P6960" i="3"/>
  <c r="P6961" i="3"/>
  <c r="P6962" i="3"/>
  <c r="P6963" i="3"/>
  <c r="P6964" i="3"/>
  <c r="P6965" i="3"/>
  <c r="P6966" i="3"/>
  <c r="P6967" i="3"/>
  <c r="P6968" i="3"/>
  <c r="P6969" i="3"/>
  <c r="P6970" i="3"/>
  <c r="P6971" i="3"/>
  <c r="P6972" i="3"/>
  <c r="P6973" i="3"/>
  <c r="P6974" i="3"/>
  <c r="P6975" i="3"/>
  <c r="P6976" i="3"/>
  <c r="P6977" i="3"/>
  <c r="P6978" i="3"/>
  <c r="P6979" i="3"/>
  <c r="P6980" i="3"/>
  <c r="P6981" i="3"/>
  <c r="P6982" i="3"/>
  <c r="P6983" i="3"/>
  <c r="P6984" i="3"/>
  <c r="P6985" i="3"/>
  <c r="P6986" i="3"/>
  <c r="P6987" i="3"/>
  <c r="P6988" i="3"/>
  <c r="P6989" i="3"/>
  <c r="P6990" i="3"/>
  <c r="P6991" i="3"/>
  <c r="P6992" i="3"/>
  <c r="P6993" i="3"/>
  <c r="P6994" i="3"/>
  <c r="P6995" i="3"/>
  <c r="P6996" i="3"/>
  <c r="P6997" i="3"/>
  <c r="P6998" i="3"/>
  <c r="P6999" i="3"/>
  <c r="P7000" i="3"/>
  <c r="P7001" i="3"/>
  <c r="P7002" i="3"/>
  <c r="P7003" i="3"/>
  <c r="P7004" i="3"/>
  <c r="P7005" i="3"/>
  <c r="P7006" i="3"/>
  <c r="P7007" i="3"/>
  <c r="P7008" i="3"/>
  <c r="P7009" i="3"/>
  <c r="P7010" i="3"/>
  <c r="P7011" i="3"/>
  <c r="P7012" i="3"/>
  <c r="P7013" i="3"/>
  <c r="P7014" i="3"/>
  <c r="P7015" i="3"/>
  <c r="P7016" i="3"/>
  <c r="P7017" i="3"/>
  <c r="P7018" i="3"/>
  <c r="P7019" i="3"/>
  <c r="P7020" i="3"/>
  <c r="P7021" i="3"/>
  <c r="P7022" i="3"/>
  <c r="P7023" i="3"/>
  <c r="P7024" i="3"/>
  <c r="P7025" i="3"/>
  <c r="P7026" i="3"/>
  <c r="P7027" i="3"/>
  <c r="P7028" i="3"/>
  <c r="P7029" i="3"/>
  <c r="P7030" i="3"/>
  <c r="P7031" i="3"/>
  <c r="P7032" i="3"/>
  <c r="P7033" i="3"/>
  <c r="P7034" i="3"/>
  <c r="P7035" i="3"/>
  <c r="P7036" i="3"/>
  <c r="P7037" i="3"/>
  <c r="P7038" i="3"/>
  <c r="P7039" i="3"/>
  <c r="P7040" i="3"/>
  <c r="P7041" i="3"/>
  <c r="P7042" i="3"/>
  <c r="P7043" i="3"/>
  <c r="P7044" i="3"/>
  <c r="P7045" i="3"/>
  <c r="P7046" i="3"/>
  <c r="P7047" i="3"/>
  <c r="P7048" i="3"/>
  <c r="P7049" i="3"/>
  <c r="P7050" i="3"/>
  <c r="P7051" i="3"/>
  <c r="P7052" i="3"/>
  <c r="P7053" i="3"/>
  <c r="P7054" i="3"/>
  <c r="P7055" i="3"/>
  <c r="P7056" i="3"/>
  <c r="P7057" i="3"/>
  <c r="P7058" i="3"/>
  <c r="P7059" i="3"/>
  <c r="P7060" i="3"/>
  <c r="P7061" i="3"/>
  <c r="P7062" i="3"/>
  <c r="P7063" i="3"/>
  <c r="P7064" i="3"/>
  <c r="P7065" i="3"/>
  <c r="P7066" i="3"/>
  <c r="P7067" i="3"/>
  <c r="P7068" i="3"/>
  <c r="P7069" i="3"/>
  <c r="P7070" i="3"/>
  <c r="P7071" i="3"/>
  <c r="P7072" i="3"/>
  <c r="P7073" i="3"/>
  <c r="P7074" i="3"/>
  <c r="P7075" i="3"/>
  <c r="P7076" i="3"/>
  <c r="P7077" i="3"/>
  <c r="P7078" i="3"/>
  <c r="P7079" i="3"/>
  <c r="P7080" i="3"/>
  <c r="P7081" i="3"/>
  <c r="P7082" i="3"/>
  <c r="P7083" i="3"/>
  <c r="P7084" i="3"/>
  <c r="P7085" i="3"/>
  <c r="P7086" i="3"/>
  <c r="P7087" i="3"/>
  <c r="P7088" i="3"/>
  <c r="P7089" i="3"/>
  <c r="P7090" i="3"/>
  <c r="P7091" i="3"/>
  <c r="P7092" i="3"/>
  <c r="P7093" i="3"/>
  <c r="P7094" i="3"/>
  <c r="P7095" i="3"/>
  <c r="P7096" i="3"/>
  <c r="P7097" i="3"/>
  <c r="P7098" i="3"/>
  <c r="P7099" i="3"/>
  <c r="P7100" i="3"/>
  <c r="P7101" i="3"/>
  <c r="P7102" i="3"/>
  <c r="P7103" i="3"/>
  <c r="P7104" i="3"/>
  <c r="P7105" i="3"/>
  <c r="P7106" i="3"/>
  <c r="P7107" i="3"/>
  <c r="P7108" i="3"/>
  <c r="P7109" i="3"/>
  <c r="P7110" i="3"/>
  <c r="P7111" i="3"/>
  <c r="P7112" i="3"/>
  <c r="P7113" i="3"/>
  <c r="P7114" i="3"/>
  <c r="P7115" i="3"/>
  <c r="P7116" i="3"/>
  <c r="P7117" i="3"/>
  <c r="P7118" i="3"/>
  <c r="P7119" i="3"/>
  <c r="P7120" i="3"/>
  <c r="P7121" i="3"/>
  <c r="P7122" i="3"/>
  <c r="P7123" i="3"/>
  <c r="P7124" i="3"/>
  <c r="P7125" i="3"/>
  <c r="P7126" i="3"/>
  <c r="P7127" i="3"/>
  <c r="P7128" i="3"/>
  <c r="P7129" i="3"/>
  <c r="P7130" i="3"/>
  <c r="P7131" i="3"/>
  <c r="P7132" i="3"/>
  <c r="P7133" i="3"/>
  <c r="P7134" i="3"/>
  <c r="P7135" i="3"/>
  <c r="P7136" i="3"/>
  <c r="P7137" i="3"/>
  <c r="P7138" i="3"/>
  <c r="P7139" i="3"/>
  <c r="P7140" i="3"/>
  <c r="P7141" i="3"/>
  <c r="P7142" i="3"/>
  <c r="P7143" i="3"/>
  <c r="P7144" i="3"/>
  <c r="P7145" i="3"/>
  <c r="P7146" i="3"/>
  <c r="P7147" i="3"/>
  <c r="P7148" i="3"/>
  <c r="P7149" i="3"/>
  <c r="P7150" i="3"/>
  <c r="P7151" i="3"/>
  <c r="P7152" i="3"/>
  <c r="P7153" i="3"/>
  <c r="P7154" i="3"/>
  <c r="P7155" i="3"/>
  <c r="P7156" i="3"/>
  <c r="P7157" i="3"/>
  <c r="P7158" i="3"/>
  <c r="P7159" i="3"/>
  <c r="P7160" i="3"/>
  <c r="P7161" i="3"/>
  <c r="P7162" i="3"/>
  <c r="P7163" i="3"/>
  <c r="P7164" i="3"/>
  <c r="P7165" i="3"/>
  <c r="P7166" i="3"/>
  <c r="P7167" i="3"/>
  <c r="P7168" i="3"/>
  <c r="P7169" i="3"/>
  <c r="P7170" i="3"/>
  <c r="P7171" i="3"/>
  <c r="P7172" i="3"/>
  <c r="P7173" i="3"/>
  <c r="P7174" i="3"/>
  <c r="P7175" i="3"/>
  <c r="P7176" i="3"/>
  <c r="P7177" i="3"/>
  <c r="P7178" i="3"/>
  <c r="P7179" i="3"/>
  <c r="P7180" i="3"/>
  <c r="P7181" i="3"/>
  <c r="P7182" i="3"/>
  <c r="P7183" i="3"/>
  <c r="P7184" i="3"/>
  <c r="P7185" i="3"/>
  <c r="P7186" i="3"/>
  <c r="P7187" i="3"/>
  <c r="P7188" i="3"/>
  <c r="P7189" i="3"/>
  <c r="P7190" i="3"/>
  <c r="P7191" i="3"/>
  <c r="P7192" i="3"/>
  <c r="P7193" i="3"/>
  <c r="P7194" i="3"/>
  <c r="P7195" i="3"/>
  <c r="P7196" i="3"/>
  <c r="P7197" i="3"/>
  <c r="P7198" i="3"/>
  <c r="P7199" i="3"/>
  <c r="P7200" i="3"/>
  <c r="P7201" i="3"/>
  <c r="P7202" i="3"/>
  <c r="P7203" i="3"/>
  <c r="P7204" i="3"/>
  <c r="P7205" i="3"/>
  <c r="P7206" i="3"/>
  <c r="P7207" i="3"/>
  <c r="P7208" i="3"/>
  <c r="P7209" i="3"/>
  <c r="P7210" i="3"/>
  <c r="P7211" i="3"/>
  <c r="P7212" i="3"/>
  <c r="P7213" i="3"/>
  <c r="P7214" i="3"/>
  <c r="P7215" i="3"/>
  <c r="P7216" i="3"/>
  <c r="P7217" i="3"/>
  <c r="P7218" i="3"/>
  <c r="P7219" i="3"/>
  <c r="P7220" i="3"/>
  <c r="P7221" i="3"/>
  <c r="P7222" i="3"/>
  <c r="P7223" i="3"/>
  <c r="P7224" i="3"/>
  <c r="P7225" i="3"/>
  <c r="P7226" i="3"/>
  <c r="P7227" i="3"/>
  <c r="P7228" i="3"/>
  <c r="P7229" i="3"/>
  <c r="P7230" i="3"/>
  <c r="P7231" i="3"/>
  <c r="P7232" i="3"/>
  <c r="P7233" i="3"/>
  <c r="P7234" i="3"/>
  <c r="P7235" i="3"/>
  <c r="P7236" i="3"/>
  <c r="P7237" i="3"/>
  <c r="P7238" i="3"/>
  <c r="P7239" i="3"/>
  <c r="P7240" i="3"/>
  <c r="P7241" i="3"/>
  <c r="P7242" i="3"/>
  <c r="P7243" i="3"/>
  <c r="P7244" i="3"/>
  <c r="P7245" i="3"/>
  <c r="P7246" i="3"/>
  <c r="P7247" i="3"/>
  <c r="P7248" i="3"/>
  <c r="P7249" i="3"/>
  <c r="P7250" i="3"/>
  <c r="P7251" i="3"/>
  <c r="P7252" i="3"/>
  <c r="P7253" i="3"/>
  <c r="P7254" i="3"/>
  <c r="P7255" i="3"/>
  <c r="P7256" i="3"/>
  <c r="P7257" i="3"/>
  <c r="P7258" i="3"/>
  <c r="P7259" i="3"/>
  <c r="P7260" i="3"/>
  <c r="P7261" i="3"/>
  <c r="P7262" i="3"/>
  <c r="P7263" i="3"/>
  <c r="P7264" i="3"/>
  <c r="P7265" i="3"/>
  <c r="P7266" i="3"/>
  <c r="P7267" i="3"/>
  <c r="P7268" i="3"/>
  <c r="P7269" i="3"/>
  <c r="P7270" i="3"/>
  <c r="P7271" i="3"/>
  <c r="P7272" i="3"/>
  <c r="P7273" i="3"/>
  <c r="P7274" i="3"/>
  <c r="P7275" i="3"/>
  <c r="P7276" i="3"/>
  <c r="P7277" i="3"/>
  <c r="P7278" i="3"/>
  <c r="P7279" i="3"/>
  <c r="P7280" i="3"/>
  <c r="P7281" i="3"/>
  <c r="P7282" i="3"/>
  <c r="P7283" i="3"/>
  <c r="P7284" i="3"/>
  <c r="P7285" i="3"/>
  <c r="P7286" i="3"/>
  <c r="P7287" i="3"/>
  <c r="P7288" i="3"/>
  <c r="P7289" i="3"/>
  <c r="P7290" i="3"/>
  <c r="P7291" i="3"/>
  <c r="P7292" i="3"/>
  <c r="P7293" i="3"/>
  <c r="P7294" i="3"/>
  <c r="P7295" i="3"/>
  <c r="P7296" i="3"/>
  <c r="P7297" i="3"/>
  <c r="P7298" i="3"/>
  <c r="P7299" i="3"/>
  <c r="P7300" i="3"/>
  <c r="P7301" i="3"/>
  <c r="P7302" i="3"/>
  <c r="P7303" i="3"/>
  <c r="P7304" i="3"/>
  <c r="P7305" i="3"/>
  <c r="P7306" i="3"/>
  <c r="P7307" i="3"/>
  <c r="P7308" i="3"/>
  <c r="P7309" i="3"/>
  <c r="P7310" i="3"/>
  <c r="P7311" i="3"/>
  <c r="P7312" i="3"/>
  <c r="P7313" i="3"/>
  <c r="P7314" i="3"/>
  <c r="P7315" i="3"/>
  <c r="P7316" i="3"/>
  <c r="P7317" i="3"/>
  <c r="P7318" i="3"/>
  <c r="P7319" i="3"/>
  <c r="P7320" i="3"/>
  <c r="P7321" i="3"/>
  <c r="P7322" i="3"/>
  <c r="P7323" i="3"/>
  <c r="P7324" i="3"/>
  <c r="P7325" i="3"/>
  <c r="P7326" i="3"/>
  <c r="P7327" i="3"/>
  <c r="P7328" i="3"/>
  <c r="P7329" i="3"/>
  <c r="P7330" i="3"/>
  <c r="P7331" i="3"/>
  <c r="P7332" i="3"/>
  <c r="P7333" i="3"/>
  <c r="P7334" i="3"/>
  <c r="P7335" i="3"/>
  <c r="P7336" i="3"/>
  <c r="P7337" i="3"/>
  <c r="P7338" i="3"/>
  <c r="P7339" i="3"/>
  <c r="P7340" i="3"/>
  <c r="I3" i="2"/>
  <c r="I4"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2" i="2"/>
  <c r="P7" i="3" l="1"/>
  <c r="P8" i="3"/>
  <c r="P9" i="3"/>
  <c r="P10" i="3"/>
  <c r="P11" i="3"/>
  <c r="P12" i="3"/>
  <c r="P13" i="3"/>
  <c r="P14" i="3"/>
  <c r="P27" i="3"/>
  <c r="P28" i="3"/>
  <c r="P29" i="3"/>
  <c r="P30" i="3"/>
  <c r="P31" i="3"/>
  <c r="P32" i="3"/>
  <c r="P33" i="3"/>
  <c r="P34" i="3"/>
  <c r="P35" i="3"/>
  <c r="P36" i="3"/>
  <c r="P37" i="3"/>
  <c r="P38" i="3"/>
  <c r="P39" i="3"/>
  <c r="P40" i="3"/>
  <c r="P41" i="3"/>
  <c r="P42" i="3"/>
  <c r="P43" i="3"/>
  <c r="P44" i="3"/>
  <c r="P45" i="3"/>
  <c r="P46" i="3"/>
  <c r="P47" i="3"/>
  <c r="P48" i="3"/>
  <c r="P49" i="3"/>
  <c r="P50" i="3"/>
  <c r="P51" i="3"/>
  <c r="P52" i="3"/>
  <c r="P53" i="3"/>
  <c r="P54" i="3"/>
  <c r="P55" i="3"/>
  <c r="P56" i="3"/>
  <c r="P57" i="3"/>
  <c r="P58" i="3"/>
  <c r="P59" i="3"/>
  <c r="P60" i="3"/>
  <c r="P61" i="3"/>
  <c r="P62" i="3"/>
  <c r="P63" i="3"/>
  <c r="P64" i="3"/>
  <c r="P65" i="3"/>
  <c r="P66" i="3"/>
  <c r="P67" i="3"/>
  <c r="P68" i="3"/>
  <c r="P69" i="3"/>
  <c r="P70" i="3"/>
  <c r="P71" i="3"/>
  <c r="P72" i="3"/>
  <c r="P73" i="3"/>
  <c r="P74" i="3"/>
  <c r="P75" i="3"/>
  <c r="P76" i="3"/>
  <c r="P77" i="3"/>
  <c r="P78" i="3"/>
  <c r="P79" i="3"/>
  <c r="P80" i="3"/>
  <c r="P81" i="3"/>
  <c r="P82" i="3"/>
  <c r="P83" i="3"/>
  <c r="P84" i="3"/>
  <c r="P85" i="3"/>
  <c r="P86" i="3"/>
  <c r="P87" i="3"/>
  <c r="P88" i="3"/>
  <c r="P89" i="3"/>
  <c r="P90" i="3"/>
  <c r="P91" i="3"/>
  <c r="P92" i="3"/>
  <c r="P93" i="3"/>
  <c r="P94" i="3"/>
  <c r="P95" i="3"/>
  <c r="P96" i="3"/>
  <c r="P97" i="3"/>
  <c r="P98" i="3"/>
  <c r="P99" i="3"/>
  <c r="P100" i="3"/>
  <c r="P101" i="3"/>
  <c r="P102" i="3"/>
  <c r="P103" i="3"/>
  <c r="P104" i="3"/>
  <c r="P105" i="3"/>
  <c r="P106" i="3"/>
  <c r="P107" i="3"/>
  <c r="P108" i="3"/>
  <c r="P109" i="3"/>
  <c r="P110" i="3"/>
  <c r="P111" i="3"/>
  <c r="P112" i="3"/>
  <c r="P113" i="3"/>
  <c r="P114" i="3"/>
  <c r="P115" i="3"/>
  <c r="P116" i="3"/>
  <c r="P117" i="3"/>
  <c r="P118" i="3"/>
  <c r="P119" i="3"/>
  <c r="P120" i="3"/>
  <c r="P121" i="3"/>
  <c r="P122" i="3"/>
  <c r="P123" i="3"/>
  <c r="P124" i="3"/>
  <c r="P125" i="3"/>
  <c r="P126" i="3"/>
  <c r="P127" i="3"/>
  <c r="P128" i="3"/>
  <c r="P129" i="3"/>
  <c r="P130" i="3"/>
  <c r="P131" i="3"/>
  <c r="P132" i="3"/>
  <c r="P133" i="3"/>
  <c r="P134" i="3"/>
  <c r="P135" i="3"/>
  <c r="P136" i="3"/>
  <c r="P137" i="3"/>
  <c r="P138" i="3"/>
  <c r="P139" i="3"/>
  <c r="P140" i="3"/>
  <c r="P141" i="3"/>
  <c r="P142" i="3"/>
  <c r="P143" i="3"/>
  <c r="P144" i="3"/>
  <c r="P145" i="3"/>
  <c r="P146" i="3"/>
  <c r="P147" i="3"/>
  <c r="P148" i="3"/>
  <c r="P149" i="3"/>
  <c r="P150" i="3"/>
  <c r="P151" i="3"/>
  <c r="P152" i="3"/>
  <c r="P153" i="3"/>
  <c r="P154" i="3"/>
  <c r="P155" i="3"/>
  <c r="P156" i="3"/>
  <c r="P157" i="3"/>
  <c r="P158" i="3"/>
  <c r="P159" i="3"/>
  <c r="P160" i="3"/>
  <c r="P161" i="3"/>
  <c r="P162" i="3"/>
  <c r="P163" i="3"/>
  <c r="P164" i="3"/>
  <c r="P165" i="3"/>
  <c r="P166" i="3"/>
  <c r="P167" i="3"/>
  <c r="P168" i="3"/>
  <c r="P169" i="3"/>
  <c r="P170" i="3"/>
  <c r="P171" i="3"/>
  <c r="P172" i="3"/>
  <c r="P173" i="3"/>
  <c r="P174" i="3"/>
  <c r="P175" i="3"/>
  <c r="P176" i="3"/>
  <c r="P177" i="3"/>
  <c r="P178" i="3"/>
  <c r="P179" i="3"/>
  <c r="P180" i="3"/>
  <c r="P181" i="3"/>
  <c r="P182" i="3"/>
  <c r="P183" i="3"/>
  <c r="P184" i="3"/>
  <c r="P185" i="3"/>
  <c r="P186" i="3"/>
  <c r="P187" i="3"/>
  <c r="P188" i="3"/>
  <c r="P189" i="3"/>
  <c r="P190" i="3"/>
  <c r="P191" i="3"/>
  <c r="P192" i="3"/>
  <c r="P193" i="3"/>
  <c r="P194" i="3"/>
  <c r="P195" i="3"/>
  <c r="P196" i="3"/>
  <c r="P197" i="3"/>
  <c r="P198" i="3"/>
  <c r="P199" i="3"/>
  <c r="P200" i="3"/>
  <c r="P201" i="3"/>
  <c r="P202" i="3"/>
  <c r="P203" i="3"/>
  <c r="P204" i="3"/>
  <c r="P205" i="3"/>
  <c r="P206" i="3"/>
  <c r="P207" i="3"/>
  <c r="P208" i="3"/>
  <c r="P209" i="3"/>
  <c r="P210" i="3"/>
  <c r="P211" i="3"/>
  <c r="P212" i="3"/>
  <c r="P213" i="3"/>
  <c r="P214" i="3"/>
  <c r="P215" i="3"/>
  <c r="P216" i="3"/>
  <c r="P217" i="3"/>
  <c r="P218" i="3"/>
  <c r="P219" i="3"/>
  <c r="P220" i="3"/>
  <c r="P221" i="3"/>
  <c r="P222" i="3"/>
  <c r="P223" i="3"/>
  <c r="P224" i="3"/>
  <c r="P225" i="3"/>
  <c r="P226" i="3"/>
  <c r="P227" i="3"/>
  <c r="P228" i="3"/>
  <c r="P229" i="3"/>
  <c r="P230" i="3"/>
  <c r="P231" i="3"/>
  <c r="P232" i="3"/>
  <c r="P233" i="3"/>
  <c r="P234" i="3"/>
  <c r="P235" i="3"/>
  <c r="P236" i="3"/>
  <c r="P237" i="3"/>
  <c r="P238" i="3"/>
  <c r="P239" i="3"/>
  <c r="P240" i="3"/>
  <c r="P241" i="3"/>
  <c r="P242" i="3"/>
  <c r="P243" i="3"/>
  <c r="P244" i="3"/>
  <c r="P245" i="3"/>
  <c r="P246" i="3"/>
  <c r="P247" i="3"/>
  <c r="P248" i="3"/>
  <c r="P249" i="3"/>
  <c r="P250" i="3"/>
  <c r="P251" i="3"/>
  <c r="P252" i="3"/>
  <c r="P253" i="3"/>
  <c r="P254" i="3"/>
  <c r="P255" i="3"/>
  <c r="P256" i="3"/>
  <c r="P257" i="3"/>
  <c r="P258" i="3"/>
  <c r="P259" i="3"/>
  <c r="P260" i="3"/>
  <c r="P261" i="3"/>
  <c r="P262" i="3"/>
  <c r="P263" i="3"/>
  <c r="P264" i="3"/>
  <c r="P265" i="3"/>
  <c r="P266" i="3"/>
  <c r="P267" i="3"/>
  <c r="P268" i="3"/>
  <c r="P269" i="3"/>
  <c r="P270" i="3"/>
  <c r="P271" i="3"/>
  <c r="P272" i="3"/>
  <c r="P273" i="3"/>
  <c r="P274" i="3"/>
  <c r="P275" i="3"/>
  <c r="P276" i="3"/>
  <c r="P277" i="3"/>
  <c r="P278" i="3"/>
  <c r="P279" i="3"/>
  <c r="P280" i="3"/>
  <c r="P281" i="3"/>
  <c r="P282" i="3"/>
  <c r="P283" i="3"/>
  <c r="P284" i="3"/>
  <c r="P285" i="3"/>
  <c r="P286" i="3"/>
  <c r="P287" i="3"/>
  <c r="P288" i="3"/>
  <c r="P289" i="3"/>
  <c r="P290" i="3"/>
  <c r="P291" i="3"/>
  <c r="P292" i="3"/>
  <c r="P293" i="3"/>
  <c r="P294" i="3"/>
  <c r="P295" i="3"/>
  <c r="P296" i="3"/>
  <c r="P297" i="3"/>
  <c r="P298" i="3"/>
  <c r="P299" i="3"/>
  <c r="P300" i="3"/>
  <c r="P301" i="3"/>
  <c r="P302" i="3"/>
  <c r="P303" i="3"/>
  <c r="P304" i="3"/>
  <c r="P305" i="3"/>
  <c r="P306" i="3"/>
  <c r="P307" i="3"/>
  <c r="P308" i="3"/>
  <c r="P309" i="3"/>
  <c r="P310" i="3"/>
  <c r="P311" i="3"/>
  <c r="P312" i="3"/>
  <c r="P313" i="3"/>
  <c r="P314" i="3"/>
  <c r="P315" i="3"/>
  <c r="P316" i="3"/>
  <c r="P317" i="3"/>
  <c r="P318" i="3"/>
  <c r="P319" i="3"/>
  <c r="P320" i="3"/>
  <c r="P321" i="3"/>
  <c r="P322" i="3"/>
  <c r="P323" i="3"/>
  <c r="P324" i="3"/>
  <c r="P325" i="3"/>
  <c r="P326" i="3"/>
  <c r="P327" i="3"/>
  <c r="P328" i="3"/>
  <c r="P329" i="3"/>
  <c r="P330" i="3"/>
  <c r="P331" i="3"/>
  <c r="P332" i="3"/>
  <c r="P333" i="3"/>
  <c r="P334" i="3"/>
  <c r="P335" i="3"/>
  <c r="P336" i="3"/>
  <c r="P337" i="3"/>
  <c r="P338" i="3"/>
  <c r="P339" i="3"/>
  <c r="P340" i="3"/>
  <c r="P341" i="3"/>
  <c r="P342" i="3"/>
  <c r="P343" i="3"/>
  <c r="P344" i="3"/>
  <c r="P345" i="3"/>
  <c r="P346" i="3"/>
  <c r="P347" i="3"/>
  <c r="P348" i="3"/>
  <c r="P349" i="3"/>
  <c r="P350" i="3"/>
  <c r="P351" i="3"/>
  <c r="P352" i="3"/>
  <c r="P353" i="3"/>
  <c r="P354" i="3"/>
  <c r="P355" i="3"/>
  <c r="P356" i="3"/>
  <c r="P357" i="3"/>
  <c r="P358" i="3"/>
  <c r="P359" i="3"/>
  <c r="P360" i="3"/>
  <c r="P361" i="3"/>
  <c r="P362" i="3"/>
  <c r="P363" i="3"/>
  <c r="P364" i="3"/>
  <c r="P365" i="3"/>
  <c r="P366" i="3"/>
  <c r="P367" i="3"/>
  <c r="P368" i="3"/>
  <c r="P369" i="3"/>
  <c r="P370" i="3"/>
  <c r="P371" i="3"/>
  <c r="P372" i="3"/>
  <c r="P373" i="3"/>
  <c r="P374" i="3"/>
  <c r="P375" i="3"/>
  <c r="P376" i="3"/>
  <c r="P377" i="3"/>
  <c r="P378" i="3"/>
  <c r="P379" i="3"/>
  <c r="P380" i="3"/>
  <c r="P381" i="3"/>
  <c r="P382" i="3"/>
  <c r="P383" i="3"/>
  <c r="P384" i="3"/>
  <c r="P385" i="3"/>
  <c r="P386" i="3"/>
  <c r="P387" i="3"/>
  <c r="P388" i="3"/>
  <c r="P389" i="3"/>
  <c r="P390" i="3"/>
  <c r="P391" i="3"/>
  <c r="P392" i="3"/>
  <c r="P393" i="3"/>
  <c r="P394" i="3"/>
  <c r="P395" i="3"/>
  <c r="P396" i="3"/>
  <c r="P397" i="3"/>
  <c r="P398" i="3"/>
  <c r="P399" i="3"/>
  <c r="P400" i="3"/>
  <c r="P401" i="3"/>
  <c r="P402" i="3"/>
  <c r="P403" i="3"/>
  <c r="P404" i="3"/>
  <c r="P405" i="3"/>
  <c r="P406" i="3"/>
  <c r="P407" i="3"/>
  <c r="P408" i="3"/>
  <c r="P409" i="3"/>
  <c r="P410" i="3"/>
  <c r="P411" i="3"/>
  <c r="P412" i="3"/>
  <c r="P413" i="3"/>
  <c r="P414" i="3"/>
  <c r="P415" i="3"/>
  <c r="P416" i="3"/>
  <c r="P417" i="3"/>
  <c r="P418" i="3"/>
  <c r="P419" i="3"/>
  <c r="P420" i="3"/>
  <c r="P421" i="3"/>
  <c r="P422" i="3"/>
  <c r="P423" i="3"/>
  <c r="P424" i="3"/>
  <c r="P425" i="3"/>
  <c r="P426" i="3"/>
  <c r="P427" i="3"/>
  <c r="P428" i="3"/>
  <c r="P429" i="3"/>
  <c r="P430" i="3"/>
  <c r="P431" i="3"/>
  <c r="P432" i="3"/>
  <c r="P433" i="3"/>
  <c r="P434" i="3"/>
  <c r="P435" i="3"/>
  <c r="P436" i="3"/>
  <c r="P437" i="3"/>
  <c r="P438" i="3"/>
  <c r="P439" i="3"/>
  <c r="P440" i="3"/>
  <c r="P441" i="3"/>
  <c r="P442" i="3"/>
  <c r="P443" i="3"/>
  <c r="P444" i="3"/>
  <c r="P445" i="3"/>
  <c r="P446" i="3"/>
  <c r="P447" i="3"/>
  <c r="P448" i="3"/>
  <c r="P449" i="3"/>
  <c r="P450" i="3"/>
  <c r="P451" i="3"/>
  <c r="P452" i="3"/>
  <c r="P453" i="3"/>
  <c r="P454" i="3"/>
  <c r="P455" i="3"/>
  <c r="P456" i="3"/>
  <c r="P457" i="3"/>
  <c r="P458" i="3"/>
  <c r="P459" i="3"/>
  <c r="P460" i="3"/>
  <c r="P461" i="3"/>
  <c r="P462" i="3"/>
  <c r="P463" i="3"/>
  <c r="P464" i="3"/>
  <c r="P465" i="3"/>
  <c r="P466" i="3"/>
  <c r="P467" i="3"/>
  <c r="P468" i="3"/>
  <c r="P469" i="3"/>
  <c r="P470" i="3"/>
  <c r="P471" i="3"/>
  <c r="P472" i="3"/>
  <c r="P473" i="3"/>
  <c r="P474" i="3"/>
  <c r="P475" i="3"/>
  <c r="P476" i="3"/>
  <c r="P477" i="3"/>
  <c r="P478" i="3"/>
  <c r="P479" i="3"/>
  <c r="P480" i="3"/>
  <c r="P481" i="3"/>
  <c r="P482" i="3"/>
  <c r="P483" i="3"/>
  <c r="P484" i="3"/>
  <c r="P485" i="3"/>
  <c r="P486" i="3"/>
  <c r="P487" i="3"/>
  <c r="P488" i="3"/>
  <c r="P489" i="3"/>
  <c r="P490" i="3"/>
  <c r="P491" i="3"/>
  <c r="P492" i="3"/>
  <c r="P493" i="3"/>
  <c r="P494" i="3"/>
  <c r="P495" i="3"/>
  <c r="P496" i="3"/>
  <c r="P497" i="3"/>
  <c r="P498" i="3"/>
  <c r="P499" i="3"/>
  <c r="P500" i="3"/>
  <c r="P501" i="3"/>
  <c r="P502" i="3"/>
  <c r="P503" i="3"/>
  <c r="P504" i="3"/>
  <c r="P505" i="3"/>
  <c r="P506" i="3"/>
  <c r="P507" i="3"/>
  <c r="P508" i="3"/>
  <c r="P509" i="3"/>
  <c r="P510" i="3"/>
  <c r="P511" i="3"/>
  <c r="P512" i="3"/>
  <c r="P513" i="3"/>
  <c r="P514" i="3"/>
  <c r="P515" i="3"/>
  <c r="P516" i="3"/>
  <c r="P517" i="3"/>
  <c r="P518" i="3"/>
  <c r="P519" i="3"/>
  <c r="P520" i="3"/>
  <c r="P521" i="3"/>
  <c r="P522" i="3"/>
  <c r="P523" i="3"/>
  <c r="P524" i="3"/>
  <c r="P525" i="3"/>
  <c r="P526" i="3"/>
  <c r="P527" i="3"/>
  <c r="P528" i="3"/>
  <c r="P529" i="3"/>
  <c r="P530" i="3"/>
  <c r="P531" i="3"/>
  <c r="P532" i="3"/>
  <c r="P533" i="3"/>
  <c r="P534" i="3"/>
  <c r="P535" i="3"/>
  <c r="P536" i="3"/>
  <c r="P537" i="3"/>
  <c r="P538" i="3"/>
  <c r="P539" i="3"/>
  <c r="P540" i="3"/>
  <c r="P541" i="3"/>
  <c r="P542" i="3"/>
  <c r="P543" i="3"/>
  <c r="P544" i="3"/>
  <c r="P545" i="3"/>
  <c r="P546" i="3"/>
  <c r="P547" i="3"/>
  <c r="P548" i="3"/>
  <c r="P549" i="3"/>
  <c r="P550" i="3"/>
  <c r="P551" i="3"/>
  <c r="P552" i="3"/>
  <c r="P553" i="3"/>
  <c r="P554" i="3"/>
  <c r="P555" i="3"/>
  <c r="P556" i="3"/>
  <c r="P557" i="3"/>
  <c r="P558" i="3"/>
  <c r="P559" i="3"/>
  <c r="P560" i="3"/>
  <c r="P561" i="3"/>
  <c r="P562" i="3"/>
  <c r="P563" i="3"/>
  <c r="P564" i="3"/>
  <c r="P565" i="3"/>
  <c r="P566" i="3"/>
  <c r="P567" i="3"/>
  <c r="P568" i="3"/>
  <c r="P569" i="3"/>
  <c r="P570" i="3"/>
  <c r="P571" i="3"/>
  <c r="P572" i="3"/>
  <c r="P573" i="3"/>
  <c r="P574" i="3"/>
  <c r="P575" i="3"/>
  <c r="P576" i="3"/>
  <c r="P577" i="3"/>
  <c r="P578" i="3"/>
  <c r="P579" i="3"/>
  <c r="P580" i="3"/>
  <c r="P581" i="3"/>
  <c r="P582" i="3"/>
  <c r="P583" i="3"/>
  <c r="P584" i="3"/>
  <c r="P585" i="3"/>
  <c r="P586" i="3"/>
  <c r="P587" i="3"/>
  <c r="P588" i="3"/>
  <c r="P589" i="3"/>
  <c r="P590" i="3"/>
  <c r="P591" i="3"/>
  <c r="P592" i="3"/>
  <c r="P593" i="3"/>
  <c r="P594" i="3"/>
  <c r="P595" i="3"/>
  <c r="P596" i="3"/>
  <c r="P597" i="3"/>
  <c r="P598" i="3"/>
  <c r="P599" i="3"/>
  <c r="P600" i="3"/>
  <c r="P601" i="3"/>
  <c r="P602" i="3"/>
  <c r="P603" i="3"/>
  <c r="P604" i="3"/>
  <c r="P605" i="3"/>
  <c r="P606" i="3"/>
  <c r="P607" i="3"/>
  <c r="P608" i="3"/>
  <c r="P609" i="3"/>
  <c r="P610" i="3"/>
  <c r="P611" i="3"/>
  <c r="P612" i="3"/>
  <c r="P613" i="3"/>
  <c r="P614" i="3"/>
  <c r="P615" i="3"/>
  <c r="P616" i="3"/>
  <c r="P617" i="3"/>
  <c r="P618" i="3"/>
  <c r="P619" i="3"/>
  <c r="P620" i="3"/>
  <c r="P621" i="3"/>
  <c r="P622" i="3"/>
  <c r="P623" i="3"/>
  <c r="P624" i="3"/>
  <c r="P625" i="3"/>
  <c r="P626" i="3"/>
  <c r="P627" i="3"/>
  <c r="P628" i="3"/>
  <c r="P629" i="3"/>
  <c r="P630" i="3"/>
  <c r="P631" i="3"/>
  <c r="P632" i="3"/>
  <c r="P633" i="3"/>
  <c r="P634" i="3"/>
  <c r="P635" i="3"/>
  <c r="P636" i="3"/>
  <c r="P637" i="3"/>
  <c r="P638" i="3"/>
  <c r="P639" i="3"/>
  <c r="P640" i="3"/>
  <c r="P641" i="3"/>
  <c r="P642" i="3"/>
  <c r="P643" i="3"/>
  <c r="P644" i="3"/>
  <c r="P645" i="3"/>
  <c r="P646" i="3"/>
  <c r="P647" i="3"/>
  <c r="P648" i="3"/>
  <c r="P649" i="3"/>
  <c r="P650" i="3"/>
  <c r="P651" i="3"/>
  <c r="P652" i="3"/>
  <c r="P653" i="3"/>
  <c r="P654" i="3"/>
  <c r="P655" i="3"/>
  <c r="P656" i="3"/>
  <c r="P657" i="3"/>
  <c r="P658" i="3"/>
  <c r="P659" i="3"/>
  <c r="P660" i="3"/>
  <c r="P661" i="3"/>
  <c r="P662" i="3"/>
  <c r="P663" i="3"/>
  <c r="P664" i="3"/>
  <c r="P665" i="3"/>
  <c r="P666" i="3"/>
  <c r="P667" i="3"/>
  <c r="P668" i="3"/>
  <c r="P669" i="3"/>
  <c r="P670" i="3"/>
  <c r="P671" i="3"/>
  <c r="P672" i="3"/>
  <c r="P673" i="3"/>
  <c r="P674" i="3"/>
  <c r="P675" i="3"/>
  <c r="P676" i="3"/>
  <c r="P677" i="3"/>
  <c r="P678" i="3"/>
  <c r="P679" i="3"/>
  <c r="P680" i="3"/>
  <c r="P681" i="3"/>
  <c r="P682" i="3"/>
  <c r="P683" i="3"/>
  <c r="P684" i="3"/>
  <c r="P685" i="3"/>
  <c r="P686" i="3"/>
  <c r="P687" i="3"/>
  <c r="P688" i="3"/>
  <c r="P689" i="3"/>
  <c r="P690" i="3"/>
  <c r="P691" i="3"/>
  <c r="P692" i="3"/>
  <c r="P693" i="3"/>
  <c r="P694" i="3"/>
  <c r="P695" i="3"/>
  <c r="P696" i="3"/>
  <c r="P697" i="3"/>
  <c r="P698" i="3"/>
  <c r="P699" i="3"/>
  <c r="P700" i="3"/>
  <c r="P701" i="3"/>
  <c r="P702" i="3"/>
  <c r="P703" i="3"/>
  <c r="P704" i="3"/>
  <c r="P705" i="3"/>
  <c r="P706" i="3"/>
  <c r="P707" i="3"/>
  <c r="P708" i="3"/>
  <c r="P709" i="3"/>
  <c r="P710" i="3"/>
  <c r="P711" i="3"/>
  <c r="P712" i="3"/>
  <c r="P713" i="3"/>
  <c r="P714" i="3"/>
  <c r="P715" i="3"/>
  <c r="P716" i="3"/>
  <c r="P717" i="3"/>
  <c r="P718" i="3"/>
  <c r="P719" i="3"/>
  <c r="P720" i="3"/>
  <c r="P721" i="3"/>
  <c r="P722" i="3"/>
  <c r="P723" i="3"/>
  <c r="P724" i="3"/>
  <c r="P725" i="3"/>
  <c r="P726" i="3"/>
  <c r="P727" i="3"/>
  <c r="P728" i="3"/>
  <c r="P729" i="3"/>
  <c r="P730" i="3"/>
  <c r="P731" i="3"/>
  <c r="P732" i="3"/>
  <c r="P733" i="3"/>
  <c r="P734" i="3"/>
  <c r="P735" i="3"/>
  <c r="P736" i="3"/>
  <c r="P737" i="3"/>
  <c r="P738" i="3"/>
  <c r="P739" i="3"/>
  <c r="P740" i="3"/>
  <c r="P741" i="3"/>
  <c r="P742" i="3"/>
  <c r="P743" i="3"/>
  <c r="P744" i="3"/>
  <c r="P745" i="3"/>
  <c r="P746" i="3"/>
  <c r="P747" i="3"/>
  <c r="P748" i="3"/>
  <c r="P749" i="3"/>
  <c r="P750" i="3"/>
  <c r="P751" i="3"/>
  <c r="P752" i="3"/>
  <c r="P753" i="3"/>
  <c r="P754" i="3"/>
  <c r="P755" i="3"/>
  <c r="P756" i="3"/>
  <c r="P757" i="3"/>
  <c r="P758" i="3"/>
  <c r="P759" i="3"/>
  <c r="P760" i="3"/>
  <c r="P761" i="3"/>
  <c r="P762" i="3"/>
  <c r="P763" i="3"/>
  <c r="P764" i="3"/>
  <c r="P765" i="3"/>
  <c r="P766" i="3"/>
  <c r="P767" i="3"/>
  <c r="P768" i="3"/>
  <c r="P769" i="3"/>
  <c r="P770" i="3"/>
  <c r="P771" i="3"/>
  <c r="P772" i="3"/>
  <c r="P773" i="3"/>
  <c r="P774" i="3"/>
  <c r="P775" i="3"/>
  <c r="P776" i="3"/>
  <c r="P777" i="3"/>
  <c r="P778" i="3"/>
  <c r="P779" i="3"/>
  <c r="P780" i="3"/>
  <c r="P781" i="3"/>
  <c r="P782" i="3"/>
  <c r="P783" i="3"/>
  <c r="P784" i="3"/>
  <c r="P785" i="3"/>
  <c r="P786" i="3"/>
  <c r="P787" i="3"/>
  <c r="P788" i="3"/>
  <c r="P789" i="3"/>
  <c r="P790" i="3"/>
  <c r="P791" i="3"/>
  <c r="P792" i="3"/>
  <c r="P793" i="3"/>
  <c r="P794" i="3"/>
  <c r="P795" i="3"/>
  <c r="P796" i="3"/>
  <c r="P797" i="3"/>
  <c r="P798" i="3"/>
  <c r="P799" i="3"/>
  <c r="P800" i="3"/>
  <c r="P801" i="3"/>
  <c r="P802" i="3"/>
  <c r="P803" i="3"/>
  <c r="P804" i="3"/>
  <c r="P805" i="3"/>
  <c r="P806" i="3"/>
  <c r="P807" i="3"/>
  <c r="P808" i="3"/>
  <c r="P809" i="3"/>
  <c r="P810" i="3"/>
  <c r="P811" i="3"/>
  <c r="P812" i="3"/>
  <c r="P813" i="3"/>
  <c r="P814" i="3"/>
  <c r="P815" i="3"/>
  <c r="P816" i="3"/>
  <c r="P817" i="3"/>
  <c r="P818" i="3"/>
  <c r="P819" i="3"/>
  <c r="P820" i="3"/>
  <c r="P821" i="3"/>
  <c r="P822" i="3"/>
  <c r="P823" i="3"/>
  <c r="P824" i="3"/>
  <c r="P825" i="3"/>
  <c r="P826" i="3"/>
  <c r="P827" i="3"/>
  <c r="P828" i="3"/>
  <c r="P829" i="3"/>
  <c r="P830" i="3"/>
  <c r="P831" i="3"/>
  <c r="P832" i="3"/>
  <c r="P833" i="3"/>
  <c r="P834" i="3"/>
  <c r="P835" i="3"/>
  <c r="P836" i="3"/>
  <c r="P837" i="3"/>
  <c r="P838" i="3"/>
  <c r="P839" i="3"/>
  <c r="P840" i="3"/>
  <c r="P841" i="3"/>
  <c r="P842" i="3"/>
  <c r="P843" i="3"/>
  <c r="P844" i="3"/>
  <c r="P845" i="3"/>
  <c r="P846" i="3"/>
  <c r="P847" i="3"/>
  <c r="P848" i="3"/>
  <c r="P849" i="3"/>
  <c r="P850" i="3"/>
  <c r="P851" i="3"/>
  <c r="P852" i="3"/>
  <c r="P853" i="3"/>
  <c r="P854" i="3"/>
  <c r="P855" i="3"/>
  <c r="P856" i="3"/>
  <c r="P857" i="3"/>
  <c r="P858" i="3"/>
  <c r="P859" i="3"/>
  <c r="P860" i="3"/>
  <c r="P861" i="3"/>
  <c r="P862" i="3"/>
  <c r="P863" i="3"/>
  <c r="P864" i="3"/>
  <c r="P865" i="3"/>
  <c r="P866" i="3"/>
  <c r="P867" i="3"/>
  <c r="P868" i="3"/>
  <c r="P869" i="3"/>
  <c r="P870" i="3"/>
  <c r="P871" i="3"/>
  <c r="P872" i="3"/>
  <c r="P873" i="3"/>
  <c r="P874" i="3"/>
  <c r="P875" i="3"/>
  <c r="P876" i="3"/>
  <c r="P877" i="3"/>
  <c r="P878" i="3"/>
  <c r="P879" i="3"/>
  <c r="P880" i="3"/>
  <c r="P881" i="3"/>
  <c r="P882" i="3"/>
  <c r="P883" i="3"/>
  <c r="P884" i="3"/>
  <c r="P885" i="3"/>
  <c r="P886" i="3"/>
  <c r="P887" i="3"/>
  <c r="P888" i="3"/>
  <c r="P889" i="3"/>
  <c r="P890" i="3"/>
  <c r="P891" i="3"/>
  <c r="P892" i="3"/>
  <c r="P893" i="3"/>
  <c r="P894" i="3"/>
  <c r="P895" i="3"/>
  <c r="P896" i="3"/>
  <c r="P897" i="3"/>
  <c r="P898" i="3"/>
  <c r="P899" i="3"/>
  <c r="P900" i="3"/>
  <c r="P901" i="3"/>
  <c r="P902" i="3"/>
  <c r="P903" i="3"/>
  <c r="P904" i="3"/>
  <c r="P905" i="3"/>
  <c r="P906" i="3"/>
  <c r="P907" i="3"/>
  <c r="P908" i="3"/>
  <c r="P909" i="3"/>
  <c r="P910" i="3"/>
  <c r="P911" i="3"/>
  <c r="P912" i="3"/>
  <c r="P913" i="3"/>
  <c r="P914" i="3"/>
  <c r="P915" i="3"/>
  <c r="P916" i="3"/>
  <c r="P917" i="3"/>
  <c r="P918" i="3"/>
  <c r="P919" i="3"/>
  <c r="P920" i="3"/>
  <c r="P921" i="3"/>
  <c r="P922" i="3"/>
  <c r="P923" i="3"/>
  <c r="P924" i="3"/>
  <c r="P925" i="3"/>
  <c r="P926" i="3"/>
  <c r="P927" i="3"/>
  <c r="P928" i="3"/>
  <c r="P929" i="3"/>
  <c r="P930" i="3"/>
  <c r="P931" i="3"/>
  <c r="P932" i="3"/>
  <c r="P933" i="3"/>
  <c r="P934" i="3"/>
  <c r="P935" i="3"/>
  <c r="P936" i="3"/>
  <c r="P937" i="3"/>
  <c r="P938" i="3"/>
  <c r="P939" i="3"/>
  <c r="P940" i="3"/>
  <c r="P941" i="3"/>
  <c r="P942" i="3"/>
  <c r="P943" i="3"/>
  <c r="P944" i="3"/>
  <c r="P945" i="3"/>
  <c r="P946" i="3"/>
  <c r="P947" i="3"/>
  <c r="P948" i="3"/>
  <c r="P949" i="3"/>
  <c r="P950" i="3"/>
  <c r="P951" i="3"/>
  <c r="P952" i="3"/>
  <c r="P953" i="3"/>
  <c r="P954" i="3"/>
  <c r="P955" i="3"/>
  <c r="P956" i="3"/>
  <c r="P957" i="3"/>
  <c r="P958" i="3"/>
  <c r="P959" i="3"/>
  <c r="P960" i="3"/>
  <c r="P961" i="3"/>
  <c r="P962" i="3"/>
  <c r="P963" i="3"/>
  <c r="P964" i="3"/>
  <c r="P965" i="3"/>
  <c r="P966" i="3"/>
  <c r="P967" i="3"/>
  <c r="P968" i="3"/>
  <c r="P969" i="3"/>
  <c r="P970" i="3"/>
  <c r="P971" i="3"/>
  <c r="P972" i="3"/>
  <c r="P973" i="3"/>
  <c r="P974" i="3"/>
  <c r="P975" i="3"/>
  <c r="P976" i="3"/>
  <c r="P977" i="3"/>
  <c r="P978" i="3"/>
  <c r="P979" i="3"/>
  <c r="P980" i="3"/>
  <c r="P981" i="3"/>
  <c r="P982" i="3"/>
  <c r="P983" i="3"/>
  <c r="P984" i="3"/>
  <c r="P985" i="3"/>
  <c r="P986" i="3"/>
  <c r="P987" i="3"/>
  <c r="P988" i="3"/>
  <c r="P989" i="3"/>
  <c r="P990" i="3"/>
  <c r="P991" i="3"/>
  <c r="P992" i="3"/>
  <c r="P993" i="3"/>
  <c r="P994" i="3"/>
  <c r="P995" i="3"/>
  <c r="P996" i="3"/>
  <c r="P997" i="3"/>
  <c r="P998" i="3"/>
  <c r="P999" i="3"/>
  <c r="P1000" i="3"/>
  <c r="P1001" i="3"/>
  <c r="P1002" i="3"/>
  <c r="P1003" i="3"/>
  <c r="P1004" i="3"/>
  <c r="P1005" i="3"/>
  <c r="P1006" i="3"/>
  <c r="P1007" i="3"/>
  <c r="P1008" i="3"/>
  <c r="P1009" i="3"/>
  <c r="P1010" i="3"/>
  <c r="P1011" i="3"/>
  <c r="P1012" i="3"/>
  <c r="P1013" i="3"/>
  <c r="P1014" i="3"/>
  <c r="P1015" i="3"/>
  <c r="P1016" i="3"/>
  <c r="P1017" i="3"/>
  <c r="P1018" i="3"/>
  <c r="P1019" i="3"/>
  <c r="P1020" i="3"/>
  <c r="P1021" i="3"/>
  <c r="P1022" i="3"/>
  <c r="P1023" i="3"/>
  <c r="P1024" i="3"/>
  <c r="P1025" i="3"/>
  <c r="P1026" i="3"/>
  <c r="P1027" i="3"/>
  <c r="P1028" i="3"/>
  <c r="P1029" i="3"/>
  <c r="P1030" i="3"/>
  <c r="P1031" i="3"/>
  <c r="P1032" i="3"/>
  <c r="P1033" i="3"/>
  <c r="P1034" i="3"/>
  <c r="P1035" i="3"/>
  <c r="P1036" i="3"/>
  <c r="P1037" i="3"/>
  <c r="P1038" i="3"/>
  <c r="P1039" i="3"/>
  <c r="P1040" i="3"/>
  <c r="P1041" i="3"/>
  <c r="P1042" i="3"/>
  <c r="P1043" i="3"/>
  <c r="P1044" i="3"/>
  <c r="P1045" i="3"/>
  <c r="P1046" i="3"/>
  <c r="P1047" i="3"/>
  <c r="P1048" i="3"/>
  <c r="P1049" i="3"/>
  <c r="P1050" i="3"/>
  <c r="P1051" i="3"/>
  <c r="P1052" i="3"/>
  <c r="P1053" i="3"/>
  <c r="P1054" i="3"/>
  <c r="P1055" i="3"/>
  <c r="P1056" i="3"/>
  <c r="P1057" i="3"/>
  <c r="P1058" i="3"/>
  <c r="P1059" i="3"/>
  <c r="P1060" i="3"/>
  <c r="P1061" i="3"/>
  <c r="P1062" i="3"/>
  <c r="P1063" i="3"/>
  <c r="P1064" i="3"/>
  <c r="P1065" i="3"/>
  <c r="P1066" i="3"/>
  <c r="P1067" i="3"/>
  <c r="P1068" i="3"/>
  <c r="P1069" i="3"/>
  <c r="P1070" i="3"/>
  <c r="P1071" i="3"/>
  <c r="P1072" i="3"/>
  <c r="P1073" i="3"/>
  <c r="P1074" i="3"/>
  <c r="P1075" i="3"/>
  <c r="P1076" i="3"/>
  <c r="P1077" i="3"/>
  <c r="P1078" i="3"/>
  <c r="P1079" i="3"/>
  <c r="P1080" i="3"/>
  <c r="P1081" i="3"/>
  <c r="P1082" i="3"/>
  <c r="P1083" i="3"/>
  <c r="P1084" i="3"/>
  <c r="P1085" i="3"/>
  <c r="P1086" i="3"/>
  <c r="P1087" i="3"/>
  <c r="P1088" i="3"/>
  <c r="P1089" i="3"/>
  <c r="P1090" i="3"/>
  <c r="P1091" i="3"/>
  <c r="P1092" i="3"/>
  <c r="P1093" i="3"/>
  <c r="P1094" i="3"/>
  <c r="P1095" i="3"/>
  <c r="P1096" i="3"/>
  <c r="P1097" i="3"/>
  <c r="P1098" i="3"/>
  <c r="P1099" i="3"/>
  <c r="P1100" i="3"/>
  <c r="P1101" i="3"/>
  <c r="P1102" i="3"/>
  <c r="P1103" i="3"/>
  <c r="P1104" i="3"/>
  <c r="P1105" i="3"/>
  <c r="P1106" i="3"/>
  <c r="P1107" i="3"/>
  <c r="P1108" i="3"/>
  <c r="P1109" i="3"/>
  <c r="P1110" i="3"/>
  <c r="P1111" i="3"/>
  <c r="P1112" i="3"/>
  <c r="P1113" i="3"/>
  <c r="P1114" i="3"/>
  <c r="P1115" i="3"/>
  <c r="P1116" i="3"/>
  <c r="P1117" i="3"/>
  <c r="P1118" i="3"/>
  <c r="P1119" i="3"/>
  <c r="P1120" i="3"/>
  <c r="P1121" i="3"/>
  <c r="P1122" i="3"/>
  <c r="P1123" i="3"/>
  <c r="P1124" i="3"/>
  <c r="P1125" i="3"/>
  <c r="P1126" i="3"/>
  <c r="P1127" i="3"/>
  <c r="P1128" i="3"/>
  <c r="P1129" i="3"/>
  <c r="P1130" i="3"/>
  <c r="P1131" i="3"/>
  <c r="P1132" i="3"/>
  <c r="P1133" i="3"/>
  <c r="P1134" i="3"/>
  <c r="P1135" i="3"/>
  <c r="P1136" i="3"/>
  <c r="P1137" i="3"/>
  <c r="P1138" i="3"/>
  <c r="P1139" i="3"/>
  <c r="P1140" i="3"/>
  <c r="P1141" i="3"/>
  <c r="P1142" i="3"/>
  <c r="P1143" i="3"/>
  <c r="P1144" i="3"/>
  <c r="P1145" i="3"/>
  <c r="P1146" i="3"/>
  <c r="P1147" i="3"/>
  <c r="P1148" i="3"/>
  <c r="P1149" i="3"/>
  <c r="P1150" i="3"/>
  <c r="P1151" i="3"/>
  <c r="P1152" i="3"/>
  <c r="P1153" i="3"/>
  <c r="P1154" i="3"/>
  <c r="P1155" i="3"/>
  <c r="P1156" i="3"/>
  <c r="P1157" i="3"/>
  <c r="P1158" i="3"/>
  <c r="P1159" i="3"/>
  <c r="P1160" i="3"/>
  <c r="P1161" i="3"/>
  <c r="P1162" i="3"/>
  <c r="P1163" i="3"/>
  <c r="P1164" i="3"/>
  <c r="P1165" i="3"/>
  <c r="P1166" i="3"/>
  <c r="P1167" i="3"/>
  <c r="P1168" i="3"/>
  <c r="P1169" i="3"/>
  <c r="P1170" i="3"/>
  <c r="P1171" i="3"/>
  <c r="P1172" i="3"/>
  <c r="P1173" i="3"/>
  <c r="P1174" i="3"/>
  <c r="P1175" i="3"/>
  <c r="P1176" i="3"/>
  <c r="P1177" i="3"/>
  <c r="P1178" i="3"/>
  <c r="P1179" i="3"/>
  <c r="P1180" i="3"/>
  <c r="P1181" i="3"/>
  <c r="P1182" i="3"/>
  <c r="P1183" i="3"/>
  <c r="P1184" i="3"/>
  <c r="P1185" i="3"/>
  <c r="P1186" i="3"/>
  <c r="P1187" i="3"/>
  <c r="P1188" i="3"/>
  <c r="P1189" i="3"/>
  <c r="P1190" i="3"/>
  <c r="P1191" i="3"/>
  <c r="P1192" i="3"/>
  <c r="P1193" i="3"/>
  <c r="P1194" i="3"/>
  <c r="P1195" i="3"/>
  <c r="P1196" i="3"/>
  <c r="P1197" i="3"/>
  <c r="P1198" i="3"/>
  <c r="P1199" i="3"/>
  <c r="P1200" i="3"/>
  <c r="P1201" i="3"/>
  <c r="P1202" i="3"/>
  <c r="P1203" i="3"/>
  <c r="P1204" i="3"/>
  <c r="P1205" i="3"/>
  <c r="P1206" i="3"/>
  <c r="P1207" i="3"/>
  <c r="P1208" i="3"/>
  <c r="P1209" i="3"/>
  <c r="P1210" i="3"/>
  <c r="P1211" i="3"/>
  <c r="P1212" i="3"/>
  <c r="P1213" i="3"/>
  <c r="P1214" i="3"/>
  <c r="P1215" i="3"/>
  <c r="P1216" i="3"/>
  <c r="P1217" i="3"/>
  <c r="P1218" i="3"/>
  <c r="P1219" i="3"/>
  <c r="P1220" i="3"/>
  <c r="P1221" i="3"/>
  <c r="P1222" i="3"/>
  <c r="P1223" i="3"/>
  <c r="P1224" i="3"/>
  <c r="P1225" i="3"/>
  <c r="P1226" i="3"/>
  <c r="P1227" i="3"/>
  <c r="P1228" i="3"/>
  <c r="P1229" i="3"/>
  <c r="P1230" i="3"/>
  <c r="P1231" i="3"/>
  <c r="P1232" i="3"/>
  <c r="P1233" i="3"/>
  <c r="P1234" i="3"/>
  <c r="P1235" i="3"/>
  <c r="P1236" i="3"/>
  <c r="P1237" i="3"/>
  <c r="P1238" i="3"/>
  <c r="P1239" i="3"/>
  <c r="P1240" i="3"/>
  <c r="P1241" i="3"/>
  <c r="P1242" i="3"/>
  <c r="P1243" i="3"/>
  <c r="P1244" i="3"/>
  <c r="P1245" i="3"/>
  <c r="P1246" i="3"/>
  <c r="P1247" i="3"/>
  <c r="P1248" i="3"/>
  <c r="P1249" i="3"/>
  <c r="P1250" i="3"/>
  <c r="P1251" i="3"/>
  <c r="P1252" i="3"/>
  <c r="P1253" i="3"/>
  <c r="P1254" i="3"/>
  <c r="P1255" i="3"/>
  <c r="P1256" i="3"/>
  <c r="P1257" i="3"/>
  <c r="P1258" i="3"/>
  <c r="P1259" i="3"/>
  <c r="P1260" i="3"/>
  <c r="P1261" i="3"/>
  <c r="P1262" i="3"/>
  <c r="P1263" i="3"/>
  <c r="P1264" i="3"/>
  <c r="P1265" i="3"/>
  <c r="P1266" i="3"/>
  <c r="P1267" i="3"/>
  <c r="P1268" i="3"/>
  <c r="P1269" i="3"/>
  <c r="P1270" i="3"/>
  <c r="P1271" i="3"/>
  <c r="P1272" i="3"/>
  <c r="P1273" i="3"/>
  <c r="P1274" i="3"/>
  <c r="P1275" i="3"/>
  <c r="P1276" i="3"/>
  <c r="P1277" i="3"/>
  <c r="P1278" i="3"/>
  <c r="P1279" i="3"/>
  <c r="P1280" i="3"/>
  <c r="P1281" i="3"/>
  <c r="P1282" i="3"/>
  <c r="P1283" i="3"/>
  <c r="P1284" i="3"/>
  <c r="P1285" i="3"/>
  <c r="P1286" i="3"/>
  <c r="P1287" i="3"/>
  <c r="P1288" i="3"/>
  <c r="P1289" i="3"/>
  <c r="P1290" i="3"/>
  <c r="P1291" i="3"/>
  <c r="P1292" i="3"/>
  <c r="P1293" i="3"/>
  <c r="P1294" i="3"/>
  <c r="P1295" i="3"/>
  <c r="P1296" i="3"/>
  <c r="P1297" i="3"/>
  <c r="P1298" i="3"/>
  <c r="P1299" i="3"/>
  <c r="P1300" i="3"/>
  <c r="P1301" i="3"/>
  <c r="P1302" i="3"/>
  <c r="P1303" i="3"/>
  <c r="P1304" i="3"/>
  <c r="P1305" i="3"/>
  <c r="P1306" i="3"/>
  <c r="P1307" i="3"/>
  <c r="P1308" i="3"/>
  <c r="P1309" i="3"/>
  <c r="P1310" i="3"/>
  <c r="P1311" i="3"/>
  <c r="P1312" i="3"/>
  <c r="P1313" i="3"/>
  <c r="P1314" i="3"/>
  <c r="P1315" i="3"/>
  <c r="P1316" i="3"/>
  <c r="P1317" i="3"/>
  <c r="P1318" i="3"/>
  <c r="P1319" i="3"/>
  <c r="P1320" i="3"/>
  <c r="P1321" i="3"/>
  <c r="P1322" i="3"/>
  <c r="P1323" i="3"/>
  <c r="P1324" i="3"/>
  <c r="P1325" i="3"/>
  <c r="P1326" i="3"/>
  <c r="P1327" i="3"/>
  <c r="P1328" i="3"/>
  <c r="P1329" i="3"/>
  <c r="P1330" i="3"/>
  <c r="P1331" i="3"/>
  <c r="P1332" i="3"/>
  <c r="P1333" i="3"/>
  <c r="P1334" i="3"/>
  <c r="P1335" i="3"/>
  <c r="P1336" i="3"/>
  <c r="P1337" i="3"/>
  <c r="P1338" i="3"/>
  <c r="P1339" i="3"/>
  <c r="P1340" i="3"/>
  <c r="P1341" i="3"/>
  <c r="P1342" i="3"/>
  <c r="P1343" i="3"/>
  <c r="P1344" i="3"/>
  <c r="P1345" i="3"/>
  <c r="P1346" i="3"/>
  <c r="P1347" i="3"/>
  <c r="P1348" i="3"/>
  <c r="P1349" i="3"/>
  <c r="P1350" i="3"/>
  <c r="P1351" i="3"/>
  <c r="P1352" i="3"/>
  <c r="P1353" i="3"/>
  <c r="P1354" i="3"/>
  <c r="P1355" i="3"/>
  <c r="P1356" i="3"/>
  <c r="P1357" i="3"/>
  <c r="P1358" i="3"/>
  <c r="P1359" i="3"/>
  <c r="P1360" i="3"/>
  <c r="P1361" i="3"/>
  <c r="P1362" i="3"/>
  <c r="P1363" i="3"/>
  <c r="P1364" i="3"/>
  <c r="P1365" i="3"/>
  <c r="P1366" i="3"/>
  <c r="P1367" i="3"/>
  <c r="P1368" i="3"/>
  <c r="P1369" i="3"/>
  <c r="P1370" i="3"/>
  <c r="P1371" i="3"/>
  <c r="P1372" i="3"/>
  <c r="P1373" i="3"/>
  <c r="P1374" i="3"/>
  <c r="P1375" i="3"/>
  <c r="P1376" i="3"/>
  <c r="P1377" i="3"/>
  <c r="P1378" i="3"/>
  <c r="P1379" i="3"/>
  <c r="P1380" i="3"/>
  <c r="P1381" i="3"/>
  <c r="P1382" i="3"/>
  <c r="P1383" i="3"/>
  <c r="P1384" i="3"/>
  <c r="P1385" i="3"/>
  <c r="P1386" i="3"/>
  <c r="P1387" i="3"/>
  <c r="P1388" i="3"/>
  <c r="P1389" i="3"/>
  <c r="P1390" i="3"/>
  <c r="P1391" i="3"/>
  <c r="P1392" i="3"/>
  <c r="P1393" i="3"/>
  <c r="P1394" i="3"/>
  <c r="P1395" i="3"/>
  <c r="P1396" i="3"/>
  <c r="P1397" i="3"/>
  <c r="P1398" i="3"/>
  <c r="P1399" i="3"/>
  <c r="P1400" i="3"/>
  <c r="P1401" i="3"/>
  <c r="P1402" i="3"/>
  <c r="P1403" i="3"/>
  <c r="P1404" i="3"/>
  <c r="P1405" i="3"/>
  <c r="P1406" i="3"/>
  <c r="P1407" i="3"/>
  <c r="P1408" i="3"/>
  <c r="P1409" i="3"/>
  <c r="P1410" i="3"/>
  <c r="P1411" i="3"/>
  <c r="P1412" i="3"/>
  <c r="P1413" i="3"/>
  <c r="P1414" i="3"/>
  <c r="P1415" i="3"/>
  <c r="P1416" i="3"/>
  <c r="P1417" i="3"/>
  <c r="P1418" i="3"/>
  <c r="P1419" i="3"/>
  <c r="P1420" i="3"/>
  <c r="P1421" i="3"/>
  <c r="P1422" i="3"/>
  <c r="P1423" i="3"/>
  <c r="P1424" i="3"/>
  <c r="P1425" i="3"/>
  <c r="P1426" i="3"/>
  <c r="P1427" i="3"/>
  <c r="P1428" i="3"/>
  <c r="P1429" i="3"/>
  <c r="P1430" i="3"/>
  <c r="P1431" i="3"/>
  <c r="P1432" i="3"/>
  <c r="P1433" i="3"/>
  <c r="P1434" i="3"/>
  <c r="P1435" i="3"/>
  <c r="P1436" i="3"/>
  <c r="P1437" i="3"/>
  <c r="P1438" i="3"/>
  <c r="P1439" i="3"/>
  <c r="P1440" i="3"/>
  <c r="P1441" i="3"/>
  <c r="P1442" i="3"/>
  <c r="P1443" i="3"/>
  <c r="P1444" i="3"/>
  <c r="P1445" i="3"/>
  <c r="P1446" i="3"/>
  <c r="P1447" i="3"/>
  <c r="P1448" i="3"/>
  <c r="P1449" i="3"/>
  <c r="P1450" i="3"/>
  <c r="P1451" i="3"/>
  <c r="P1452" i="3"/>
  <c r="P1453" i="3"/>
  <c r="P1454" i="3"/>
  <c r="P1455" i="3"/>
  <c r="P1456" i="3"/>
  <c r="P1457" i="3"/>
  <c r="P1458" i="3"/>
  <c r="P1459" i="3"/>
  <c r="P1460" i="3"/>
  <c r="P1461" i="3"/>
  <c r="P1462" i="3"/>
  <c r="P1463" i="3"/>
  <c r="P1464" i="3"/>
  <c r="P1465" i="3"/>
  <c r="P1466" i="3"/>
  <c r="P1467" i="3"/>
  <c r="P1468" i="3"/>
  <c r="P1469" i="3"/>
  <c r="P1470" i="3"/>
  <c r="P1471" i="3"/>
  <c r="P1472" i="3"/>
  <c r="P1473" i="3"/>
  <c r="P1474" i="3"/>
  <c r="P1475" i="3"/>
  <c r="P1476" i="3"/>
  <c r="P1477" i="3"/>
  <c r="P1478" i="3"/>
  <c r="P1479" i="3"/>
  <c r="P1480" i="3"/>
  <c r="P1481" i="3"/>
  <c r="P1482" i="3"/>
  <c r="P1483" i="3"/>
  <c r="P1484" i="3"/>
  <c r="P1485" i="3"/>
  <c r="P1486" i="3"/>
  <c r="P1487" i="3"/>
  <c r="P1488" i="3"/>
  <c r="P1489" i="3"/>
  <c r="P1490" i="3"/>
  <c r="P1491" i="3"/>
  <c r="P1492" i="3"/>
  <c r="P1493" i="3"/>
  <c r="P1494" i="3"/>
  <c r="P1495" i="3"/>
  <c r="P1496" i="3"/>
  <c r="P1497" i="3"/>
  <c r="P1498" i="3"/>
  <c r="P1499" i="3"/>
  <c r="P1500" i="3"/>
  <c r="P1501" i="3"/>
  <c r="P1502" i="3"/>
  <c r="P1503" i="3"/>
  <c r="P1504" i="3"/>
  <c r="P1505" i="3"/>
  <c r="P1506" i="3"/>
  <c r="P1507" i="3"/>
  <c r="P1508" i="3"/>
  <c r="P1509" i="3"/>
  <c r="P1510" i="3"/>
  <c r="P1511" i="3"/>
  <c r="P1512" i="3"/>
  <c r="P1513" i="3"/>
  <c r="P1514" i="3"/>
  <c r="P1515" i="3"/>
  <c r="P1516" i="3"/>
  <c r="P1517" i="3"/>
  <c r="P1518" i="3"/>
  <c r="P1519" i="3"/>
  <c r="P1520" i="3"/>
  <c r="P1521" i="3"/>
  <c r="P1522" i="3"/>
  <c r="P1523" i="3"/>
  <c r="P1524" i="3"/>
  <c r="P1525" i="3"/>
  <c r="P1526" i="3"/>
  <c r="P1527" i="3"/>
  <c r="P1528" i="3"/>
  <c r="P1529" i="3"/>
  <c r="P1530" i="3"/>
  <c r="P1531" i="3"/>
  <c r="P1532" i="3"/>
  <c r="P1533" i="3"/>
  <c r="P1534" i="3"/>
  <c r="P1535" i="3"/>
  <c r="P1536" i="3"/>
  <c r="P1537" i="3"/>
  <c r="P1538" i="3"/>
  <c r="P1539" i="3"/>
  <c r="P1540" i="3"/>
  <c r="P1541" i="3"/>
  <c r="P1542" i="3"/>
  <c r="P1543" i="3"/>
  <c r="P1544" i="3"/>
  <c r="P1545" i="3"/>
  <c r="P1546" i="3"/>
  <c r="P1547" i="3"/>
  <c r="P1548" i="3"/>
  <c r="P1549" i="3"/>
  <c r="P1550" i="3"/>
  <c r="P1551" i="3"/>
  <c r="P1552" i="3"/>
  <c r="P1553" i="3"/>
  <c r="P1554" i="3"/>
  <c r="P1555" i="3"/>
  <c r="P1556" i="3"/>
  <c r="P1557" i="3"/>
  <c r="P1558" i="3"/>
  <c r="P1559" i="3"/>
  <c r="P1560" i="3"/>
  <c r="P1561" i="3"/>
  <c r="P1562" i="3"/>
  <c r="P1563" i="3"/>
  <c r="P1564" i="3"/>
  <c r="P1565" i="3"/>
  <c r="P1566" i="3"/>
  <c r="P1567" i="3"/>
  <c r="P1568" i="3"/>
  <c r="P1569" i="3"/>
  <c r="P1570" i="3"/>
  <c r="P1571" i="3"/>
  <c r="P1572" i="3"/>
  <c r="P1573" i="3"/>
  <c r="P1574" i="3"/>
  <c r="P1575" i="3"/>
  <c r="P1576" i="3"/>
  <c r="P1577" i="3"/>
  <c r="P1578" i="3"/>
  <c r="P1579" i="3"/>
  <c r="P1580" i="3"/>
  <c r="P1581" i="3"/>
  <c r="P1582" i="3"/>
  <c r="P1583" i="3"/>
  <c r="P1584" i="3"/>
  <c r="P1585" i="3"/>
  <c r="P1586" i="3"/>
  <c r="P1587" i="3"/>
  <c r="P1588" i="3"/>
  <c r="P1589" i="3"/>
  <c r="P1590" i="3"/>
  <c r="P1591" i="3"/>
  <c r="P1592" i="3"/>
  <c r="P1593" i="3"/>
  <c r="P1594" i="3"/>
  <c r="P1595" i="3"/>
  <c r="P1596" i="3"/>
  <c r="P1597" i="3"/>
  <c r="P1598" i="3"/>
  <c r="P1599" i="3"/>
  <c r="P1600" i="3"/>
  <c r="P1601" i="3"/>
  <c r="P1602" i="3"/>
  <c r="P1603" i="3"/>
  <c r="P1604" i="3"/>
  <c r="P1605" i="3"/>
  <c r="P1606" i="3"/>
  <c r="P1607" i="3"/>
  <c r="P1608" i="3"/>
  <c r="P1609" i="3"/>
  <c r="P1610" i="3"/>
  <c r="P1611" i="3"/>
  <c r="P1612" i="3"/>
  <c r="P1613" i="3"/>
  <c r="P1614" i="3"/>
  <c r="P1615" i="3"/>
  <c r="P1616" i="3"/>
  <c r="P1617" i="3"/>
  <c r="P1618" i="3"/>
  <c r="P1619" i="3"/>
  <c r="P1620" i="3"/>
  <c r="P1621" i="3"/>
  <c r="P1622" i="3"/>
  <c r="P1623" i="3"/>
  <c r="P1624" i="3"/>
  <c r="P1625" i="3"/>
  <c r="P1626" i="3"/>
  <c r="P1627" i="3"/>
  <c r="P1628" i="3"/>
  <c r="P1629" i="3"/>
  <c r="P1630" i="3"/>
  <c r="P1631" i="3"/>
  <c r="P1632" i="3"/>
  <c r="P1633" i="3"/>
  <c r="P1634" i="3"/>
  <c r="P1635" i="3"/>
  <c r="P1636" i="3"/>
  <c r="P1637" i="3"/>
  <c r="P1638" i="3"/>
  <c r="P1639" i="3"/>
  <c r="P1640" i="3"/>
  <c r="P1641" i="3"/>
  <c r="P1642" i="3"/>
  <c r="P1643" i="3"/>
  <c r="P1644" i="3"/>
  <c r="P1645" i="3"/>
  <c r="P1646" i="3"/>
  <c r="P1647" i="3"/>
  <c r="P1648" i="3"/>
  <c r="P1649" i="3"/>
  <c r="P1650" i="3"/>
  <c r="P1651" i="3"/>
  <c r="P1652" i="3"/>
  <c r="P1653" i="3"/>
  <c r="P1654" i="3"/>
  <c r="P1655" i="3"/>
  <c r="P1656" i="3"/>
  <c r="P1657" i="3"/>
  <c r="P1658" i="3"/>
  <c r="P1659" i="3"/>
  <c r="P1660" i="3"/>
  <c r="P1661" i="3"/>
  <c r="P1662" i="3"/>
  <c r="P1663" i="3"/>
  <c r="P1664" i="3"/>
  <c r="P1665" i="3"/>
  <c r="P1666" i="3"/>
  <c r="P1667" i="3"/>
  <c r="P1668" i="3"/>
  <c r="P1669" i="3"/>
  <c r="P1670" i="3"/>
  <c r="P1671" i="3"/>
  <c r="P1672" i="3"/>
  <c r="P1673" i="3"/>
  <c r="P1674" i="3"/>
  <c r="P1675" i="3"/>
  <c r="P1676" i="3"/>
  <c r="P1677" i="3"/>
  <c r="P1678" i="3"/>
  <c r="P1679" i="3"/>
  <c r="P1680" i="3"/>
  <c r="P1681" i="3"/>
  <c r="P1682" i="3"/>
  <c r="P1683" i="3"/>
  <c r="P1684" i="3"/>
  <c r="P1685" i="3"/>
  <c r="P1686" i="3"/>
  <c r="P1687" i="3"/>
  <c r="P1688" i="3"/>
  <c r="P1689" i="3"/>
  <c r="P1690" i="3"/>
  <c r="P1691" i="3"/>
  <c r="P1692" i="3"/>
  <c r="P1693" i="3"/>
  <c r="P1694" i="3"/>
  <c r="P1695" i="3"/>
  <c r="P1696" i="3"/>
  <c r="P1697" i="3"/>
  <c r="P1698" i="3"/>
  <c r="P1699" i="3"/>
  <c r="P1700" i="3"/>
  <c r="P1701" i="3"/>
  <c r="P1702" i="3"/>
  <c r="P1703" i="3"/>
  <c r="P1704" i="3"/>
  <c r="P1705" i="3"/>
  <c r="P1706" i="3"/>
  <c r="P1707" i="3"/>
  <c r="P1708" i="3"/>
  <c r="P1709" i="3"/>
  <c r="P1710" i="3"/>
  <c r="P1711" i="3"/>
  <c r="P1712" i="3"/>
  <c r="P1713" i="3"/>
  <c r="P1714" i="3"/>
  <c r="P1715" i="3"/>
  <c r="P1716" i="3"/>
  <c r="P1717" i="3"/>
  <c r="P1718" i="3"/>
  <c r="P1719" i="3"/>
  <c r="P1720" i="3"/>
  <c r="P1721" i="3"/>
  <c r="P1722" i="3"/>
  <c r="P1723" i="3"/>
  <c r="P1724" i="3"/>
  <c r="P1725" i="3"/>
  <c r="P1726" i="3"/>
  <c r="P1727" i="3"/>
  <c r="P1728" i="3"/>
  <c r="P1729" i="3"/>
  <c r="P1730" i="3"/>
  <c r="P1731" i="3"/>
  <c r="P1732" i="3"/>
  <c r="P1733" i="3"/>
  <c r="P1734" i="3"/>
  <c r="P1735" i="3"/>
  <c r="P1736" i="3"/>
  <c r="P1737" i="3"/>
  <c r="P1738" i="3"/>
  <c r="P1739" i="3"/>
  <c r="P1740" i="3"/>
  <c r="P1741" i="3"/>
  <c r="P1742" i="3"/>
  <c r="P1743" i="3"/>
  <c r="P1744" i="3"/>
  <c r="P1745" i="3"/>
  <c r="P1746" i="3"/>
  <c r="P1747" i="3"/>
  <c r="P1748" i="3"/>
  <c r="P1749" i="3"/>
  <c r="P1750" i="3"/>
  <c r="P1751" i="3"/>
  <c r="P1752" i="3"/>
  <c r="P1753" i="3"/>
  <c r="P1754" i="3"/>
  <c r="P1755" i="3"/>
  <c r="P1756" i="3"/>
  <c r="P1757" i="3"/>
  <c r="P1758" i="3"/>
  <c r="P1759" i="3"/>
  <c r="P1760" i="3"/>
  <c r="P1761" i="3"/>
  <c r="P1762" i="3"/>
  <c r="P1763" i="3"/>
  <c r="P1764" i="3"/>
  <c r="P1765" i="3"/>
  <c r="P1766" i="3"/>
  <c r="P1767" i="3"/>
  <c r="P1768" i="3"/>
  <c r="P1769" i="3"/>
  <c r="P1770" i="3"/>
  <c r="P1771" i="3"/>
  <c r="P1772" i="3"/>
  <c r="P1773" i="3"/>
  <c r="P1774" i="3"/>
  <c r="P1775" i="3"/>
  <c r="P1776" i="3"/>
  <c r="P1777" i="3"/>
  <c r="P1778" i="3"/>
  <c r="P1779" i="3"/>
  <c r="P1780" i="3"/>
  <c r="P1781" i="3"/>
  <c r="P1782" i="3"/>
  <c r="P1783" i="3"/>
  <c r="P1784" i="3"/>
  <c r="P1785" i="3"/>
  <c r="P1786" i="3"/>
  <c r="P1787" i="3"/>
  <c r="P1788" i="3"/>
  <c r="P1789" i="3"/>
  <c r="P1790" i="3"/>
  <c r="P1791" i="3"/>
  <c r="P1792" i="3"/>
  <c r="P1793" i="3"/>
  <c r="P1794" i="3"/>
  <c r="P1795" i="3"/>
  <c r="P1796" i="3"/>
  <c r="P1797" i="3"/>
  <c r="P1798" i="3"/>
  <c r="P1799" i="3"/>
  <c r="P1800" i="3"/>
  <c r="P1801" i="3"/>
  <c r="P1802" i="3"/>
  <c r="P1803" i="3"/>
  <c r="P1804" i="3"/>
  <c r="P1805" i="3"/>
  <c r="P1806" i="3"/>
  <c r="P1807" i="3"/>
  <c r="P1808" i="3"/>
  <c r="P1809" i="3"/>
  <c r="P1810" i="3"/>
  <c r="P1811" i="3"/>
  <c r="P1812" i="3"/>
  <c r="P1813" i="3"/>
  <c r="P1814" i="3"/>
  <c r="P1815" i="3"/>
  <c r="P1816" i="3"/>
  <c r="P1817" i="3"/>
  <c r="P1818" i="3"/>
  <c r="P1819" i="3"/>
  <c r="P1820" i="3"/>
  <c r="P1821" i="3"/>
  <c r="P1822" i="3"/>
  <c r="P1823" i="3"/>
  <c r="P1824" i="3"/>
  <c r="P1825" i="3"/>
  <c r="P1826" i="3"/>
  <c r="P1827" i="3"/>
  <c r="P1828" i="3"/>
  <c r="P1829" i="3"/>
  <c r="P1830" i="3"/>
  <c r="P1831" i="3"/>
  <c r="P1832" i="3"/>
  <c r="P1833" i="3"/>
  <c r="P1834" i="3"/>
  <c r="P1835" i="3"/>
  <c r="P1836" i="3"/>
  <c r="P1837" i="3"/>
  <c r="P1838" i="3"/>
  <c r="P1839" i="3"/>
  <c r="P1840" i="3"/>
  <c r="P1841" i="3"/>
  <c r="P1842" i="3"/>
  <c r="P1843" i="3"/>
  <c r="P1844" i="3"/>
  <c r="P1845" i="3"/>
  <c r="P1846" i="3"/>
  <c r="P1847" i="3"/>
  <c r="P1848" i="3"/>
  <c r="P1849" i="3"/>
  <c r="P1850" i="3"/>
  <c r="P1851" i="3"/>
  <c r="P1852" i="3"/>
  <c r="P1853" i="3"/>
  <c r="P1854" i="3"/>
  <c r="P1855" i="3"/>
  <c r="P1856" i="3"/>
  <c r="P1857" i="3"/>
  <c r="P1858" i="3"/>
  <c r="P1859" i="3"/>
  <c r="P1860" i="3"/>
  <c r="P1861" i="3"/>
  <c r="P1862" i="3"/>
  <c r="P1863" i="3"/>
  <c r="P1864" i="3"/>
  <c r="P1865" i="3"/>
  <c r="P1866" i="3"/>
  <c r="P1867" i="3"/>
  <c r="P1868" i="3"/>
  <c r="P1869" i="3"/>
  <c r="P1870" i="3"/>
  <c r="P1871" i="3"/>
  <c r="P1872" i="3"/>
  <c r="P1873" i="3"/>
  <c r="P1874" i="3"/>
  <c r="P1875" i="3"/>
  <c r="P1876" i="3"/>
  <c r="P1877" i="3"/>
  <c r="P1878" i="3"/>
  <c r="P1879" i="3"/>
  <c r="P1880" i="3"/>
  <c r="P1881" i="3"/>
  <c r="P1882" i="3"/>
  <c r="P1883" i="3"/>
  <c r="P1884" i="3"/>
  <c r="P1885" i="3"/>
  <c r="P1886" i="3"/>
  <c r="P1887" i="3"/>
  <c r="P1888" i="3"/>
  <c r="P1889" i="3"/>
  <c r="P1890" i="3"/>
  <c r="P1891" i="3"/>
  <c r="P1892" i="3"/>
  <c r="P1893" i="3"/>
  <c r="P1894" i="3"/>
  <c r="P1895" i="3"/>
  <c r="P1896" i="3"/>
  <c r="P1897" i="3"/>
  <c r="P1898" i="3"/>
  <c r="P1899" i="3"/>
  <c r="P1900" i="3"/>
  <c r="P1901" i="3"/>
  <c r="P1902" i="3"/>
  <c r="P1903" i="3"/>
  <c r="P1904" i="3"/>
  <c r="P1905" i="3"/>
  <c r="P1906" i="3"/>
  <c r="P1907" i="3"/>
  <c r="P1908" i="3"/>
  <c r="P1909" i="3"/>
  <c r="P1910" i="3"/>
  <c r="P1911" i="3"/>
  <c r="P1912" i="3"/>
  <c r="P1913" i="3"/>
  <c r="P1914" i="3"/>
  <c r="P1915" i="3"/>
  <c r="P1916" i="3"/>
  <c r="P1917" i="3"/>
  <c r="P1918" i="3"/>
  <c r="P1919" i="3"/>
  <c r="P1920" i="3"/>
  <c r="P1921" i="3"/>
  <c r="P1922" i="3"/>
  <c r="P1923" i="3"/>
  <c r="P1924" i="3"/>
  <c r="P1925" i="3"/>
  <c r="P1926" i="3"/>
  <c r="P1927" i="3"/>
  <c r="P1928" i="3"/>
  <c r="P1929" i="3"/>
  <c r="P1930" i="3"/>
  <c r="P1931" i="3"/>
  <c r="P1932" i="3"/>
  <c r="P1933" i="3"/>
  <c r="P1934" i="3"/>
  <c r="P1935" i="3"/>
  <c r="P1936" i="3"/>
  <c r="P1937" i="3"/>
  <c r="P1938" i="3"/>
  <c r="P1939" i="3"/>
  <c r="P1940" i="3"/>
  <c r="P1941" i="3"/>
  <c r="P1942" i="3"/>
  <c r="P1943" i="3"/>
  <c r="P1944" i="3"/>
  <c r="P1945" i="3"/>
  <c r="P1946" i="3"/>
  <c r="P1947" i="3"/>
  <c r="P1948" i="3"/>
  <c r="P1949" i="3"/>
  <c r="P1950" i="3"/>
  <c r="P1951" i="3"/>
  <c r="P1952" i="3"/>
  <c r="P1953" i="3"/>
  <c r="P1954" i="3"/>
  <c r="P1955" i="3"/>
  <c r="P1956" i="3"/>
  <c r="P1957" i="3"/>
  <c r="P1958" i="3"/>
  <c r="P1959" i="3"/>
  <c r="P1960" i="3"/>
  <c r="P1961" i="3"/>
  <c r="P1962" i="3"/>
  <c r="P1963" i="3"/>
  <c r="P1964" i="3"/>
  <c r="P1965" i="3"/>
  <c r="P1966" i="3"/>
  <c r="P1967" i="3"/>
  <c r="P1968" i="3"/>
  <c r="P1969" i="3"/>
  <c r="P1970" i="3"/>
  <c r="P1971" i="3"/>
  <c r="P1972" i="3"/>
  <c r="P1973" i="3"/>
  <c r="P1974" i="3"/>
  <c r="P1975" i="3"/>
  <c r="P1976" i="3"/>
  <c r="P1977" i="3"/>
  <c r="P1978" i="3"/>
  <c r="P1979" i="3"/>
  <c r="P1980" i="3"/>
  <c r="P1981" i="3"/>
  <c r="P1982" i="3"/>
  <c r="P1983" i="3"/>
  <c r="P1984" i="3"/>
  <c r="P1985" i="3"/>
  <c r="P1986" i="3"/>
  <c r="P1987" i="3"/>
  <c r="P1988" i="3"/>
  <c r="P1989" i="3"/>
  <c r="P1990" i="3"/>
  <c r="P1991" i="3"/>
  <c r="P1992" i="3"/>
  <c r="P1993" i="3"/>
  <c r="P1994" i="3"/>
  <c r="P1995" i="3"/>
  <c r="P1996" i="3"/>
  <c r="P1997" i="3"/>
  <c r="P1998" i="3"/>
  <c r="P1999" i="3"/>
  <c r="P2000" i="3"/>
  <c r="P2001" i="3"/>
  <c r="P2002" i="3"/>
  <c r="P2003" i="3"/>
  <c r="P2004" i="3"/>
  <c r="P2005" i="3"/>
  <c r="P2006" i="3"/>
  <c r="P2007" i="3"/>
  <c r="P2008" i="3"/>
  <c r="P2009" i="3"/>
  <c r="P2010" i="3"/>
  <c r="P2011" i="3"/>
  <c r="P2012" i="3"/>
  <c r="P2013" i="3"/>
  <c r="P2014" i="3"/>
  <c r="P2015" i="3"/>
  <c r="P2016" i="3"/>
  <c r="P2017" i="3"/>
  <c r="P2018" i="3"/>
  <c r="P2019" i="3"/>
  <c r="P2020" i="3"/>
  <c r="P2021" i="3"/>
  <c r="P2022" i="3"/>
  <c r="P2023" i="3"/>
  <c r="P2024" i="3"/>
  <c r="P2025" i="3"/>
  <c r="P2026" i="3"/>
  <c r="P2027" i="3"/>
  <c r="P2028" i="3"/>
  <c r="P2029" i="3"/>
  <c r="P2030" i="3"/>
  <c r="P2031" i="3"/>
  <c r="P2032" i="3"/>
  <c r="P2033" i="3"/>
  <c r="P2034" i="3"/>
  <c r="P2035" i="3"/>
  <c r="P2036" i="3"/>
  <c r="P2037" i="3"/>
  <c r="P2038" i="3"/>
  <c r="P2039" i="3"/>
  <c r="P2040" i="3"/>
  <c r="P2041" i="3"/>
  <c r="P2042" i="3"/>
  <c r="P2043" i="3"/>
  <c r="P2044" i="3"/>
  <c r="P2045" i="3"/>
  <c r="P2046" i="3"/>
  <c r="P2047" i="3"/>
  <c r="P2048" i="3"/>
  <c r="P2049" i="3"/>
  <c r="P2050" i="3"/>
  <c r="P2051" i="3"/>
  <c r="P2052" i="3"/>
  <c r="P2053" i="3"/>
  <c r="P2054" i="3"/>
  <c r="P2055" i="3"/>
  <c r="P2056" i="3"/>
  <c r="P2057" i="3"/>
  <c r="P2058" i="3"/>
  <c r="P2059" i="3"/>
  <c r="P2060" i="3"/>
  <c r="P2061" i="3"/>
  <c r="P2062" i="3"/>
  <c r="P2063" i="3"/>
  <c r="P2064" i="3"/>
  <c r="P2065" i="3"/>
  <c r="P2066" i="3"/>
  <c r="P2067" i="3"/>
  <c r="P2068" i="3"/>
  <c r="P2069" i="3"/>
  <c r="P2070" i="3"/>
  <c r="P2071" i="3"/>
  <c r="P2072" i="3"/>
  <c r="P2073" i="3"/>
  <c r="P2074" i="3"/>
  <c r="P2075" i="3"/>
  <c r="P2076" i="3"/>
  <c r="P2077" i="3"/>
  <c r="P2078" i="3"/>
  <c r="P2079" i="3"/>
  <c r="P2080" i="3"/>
  <c r="P2081" i="3"/>
  <c r="P2082" i="3"/>
  <c r="P2083" i="3"/>
  <c r="P2084" i="3"/>
  <c r="P2085" i="3"/>
  <c r="P2086" i="3"/>
  <c r="P2087" i="3"/>
  <c r="P2088" i="3"/>
  <c r="P2089" i="3"/>
  <c r="P2090" i="3"/>
  <c r="P2091" i="3"/>
  <c r="P2092" i="3"/>
  <c r="P2093" i="3"/>
  <c r="P2094" i="3"/>
  <c r="P2095" i="3"/>
  <c r="P2096" i="3"/>
  <c r="P2097" i="3"/>
  <c r="P2098" i="3"/>
  <c r="P2099" i="3"/>
  <c r="P2100" i="3"/>
  <c r="P2101" i="3"/>
  <c r="P2102" i="3"/>
  <c r="P2103" i="3"/>
  <c r="P2104" i="3"/>
  <c r="P2105" i="3"/>
  <c r="P2106" i="3"/>
  <c r="P2107" i="3"/>
  <c r="P2108" i="3"/>
  <c r="P2109" i="3"/>
  <c r="P2110" i="3"/>
  <c r="P2111" i="3"/>
  <c r="P2112" i="3"/>
  <c r="P2113" i="3"/>
  <c r="P2114" i="3"/>
  <c r="P2115" i="3"/>
  <c r="P2116" i="3"/>
  <c r="P2117" i="3"/>
  <c r="P2118" i="3"/>
  <c r="P2119" i="3"/>
  <c r="P2120" i="3"/>
  <c r="P2121" i="3"/>
  <c r="P2122" i="3"/>
  <c r="P2123" i="3"/>
  <c r="P2124" i="3"/>
  <c r="P2125" i="3"/>
  <c r="P2126" i="3"/>
  <c r="P2127" i="3"/>
  <c r="P2128" i="3"/>
  <c r="P2129" i="3"/>
  <c r="P2130" i="3"/>
  <c r="P2131" i="3"/>
  <c r="P2132" i="3"/>
  <c r="P2133" i="3"/>
  <c r="P2134" i="3"/>
  <c r="P2135" i="3"/>
  <c r="P2136" i="3"/>
  <c r="P2137" i="3"/>
  <c r="P2138" i="3"/>
  <c r="P2139" i="3"/>
  <c r="P2140" i="3"/>
  <c r="P2141" i="3"/>
  <c r="P2142" i="3"/>
  <c r="P2143" i="3"/>
  <c r="P2144" i="3"/>
  <c r="P2145" i="3"/>
  <c r="P2146" i="3"/>
  <c r="P2147" i="3"/>
  <c r="P2148" i="3"/>
  <c r="P2149" i="3"/>
  <c r="P2150" i="3"/>
  <c r="P2151" i="3"/>
  <c r="P2152" i="3"/>
  <c r="P2153" i="3"/>
  <c r="P2154" i="3"/>
  <c r="P2155" i="3"/>
  <c r="P2156" i="3"/>
  <c r="P2157" i="3"/>
  <c r="P2158" i="3"/>
  <c r="P2159" i="3"/>
  <c r="P2160" i="3"/>
  <c r="P2161" i="3"/>
  <c r="P2162" i="3"/>
  <c r="P2163" i="3"/>
  <c r="P2164" i="3"/>
  <c r="P2165" i="3"/>
  <c r="P2166" i="3"/>
  <c r="P2167" i="3"/>
  <c r="P2168" i="3"/>
  <c r="P2169" i="3"/>
  <c r="P2170" i="3"/>
  <c r="P2171" i="3"/>
  <c r="P2172" i="3"/>
  <c r="P2173" i="3"/>
  <c r="P2174" i="3"/>
  <c r="P2175" i="3"/>
  <c r="P2176" i="3"/>
  <c r="P2177" i="3"/>
  <c r="P2178" i="3"/>
  <c r="P2179" i="3"/>
  <c r="P2180" i="3"/>
  <c r="P2181" i="3"/>
  <c r="P2182" i="3"/>
  <c r="P2183" i="3"/>
  <c r="P2184" i="3"/>
  <c r="P2185" i="3"/>
  <c r="P2186" i="3"/>
  <c r="P2187" i="3"/>
  <c r="P2188" i="3"/>
  <c r="P2189" i="3"/>
  <c r="P2190" i="3"/>
  <c r="P2191" i="3"/>
  <c r="P2192" i="3"/>
  <c r="P2193" i="3"/>
  <c r="P2194" i="3"/>
  <c r="P2195" i="3"/>
  <c r="P2196" i="3"/>
  <c r="P2197" i="3"/>
  <c r="P2198" i="3"/>
  <c r="P2199" i="3"/>
  <c r="P2200" i="3"/>
  <c r="P2201" i="3"/>
  <c r="P2202" i="3"/>
  <c r="P2203" i="3"/>
  <c r="P2204" i="3"/>
  <c r="P2205" i="3"/>
  <c r="P2206" i="3"/>
  <c r="P2207" i="3"/>
  <c r="P2208" i="3"/>
  <c r="P2209" i="3"/>
  <c r="P2210" i="3"/>
  <c r="P2211" i="3"/>
  <c r="P2212" i="3"/>
  <c r="P2213" i="3"/>
  <c r="P2214" i="3"/>
  <c r="P2215" i="3"/>
  <c r="P2216" i="3"/>
  <c r="P2217" i="3"/>
  <c r="P2218" i="3"/>
  <c r="P2219" i="3"/>
  <c r="P2220" i="3"/>
  <c r="P2221" i="3"/>
  <c r="P2222" i="3"/>
  <c r="P2223" i="3"/>
  <c r="P2224" i="3"/>
  <c r="P2225" i="3"/>
  <c r="P2226" i="3"/>
  <c r="P2227" i="3"/>
  <c r="P2228" i="3"/>
  <c r="P2229" i="3"/>
  <c r="P2230" i="3"/>
  <c r="P2231" i="3"/>
  <c r="P2232" i="3"/>
  <c r="P2233" i="3"/>
  <c r="P2234" i="3"/>
  <c r="P2235" i="3"/>
  <c r="P2236" i="3"/>
  <c r="P2237" i="3"/>
  <c r="P2238" i="3"/>
  <c r="P2239" i="3"/>
  <c r="P2240" i="3"/>
  <c r="P2241" i="3"/>
  <c r="P2242" i="3"/>
  <c r="P2243" i="3"/>
  <c r="P2244" i="3"/>
  <c r="P2245" i="3"/>
  <c r="P2246" i="3"/>
  <c r="P2247" i="3"/>
  <c r="P2248" i="3"/>
  <c r="P2249" i="3"/>
  <c r="P2250" i="3"/>
  <c r="P2251" i="3"/>
  <c r="P2252" i="3"/>
  <c r="P2253" i="3"/>
  <c r="P2254" i="3"/>
  <c r="P2255" i="3"/>
  <c r="P2256" i="3"/>
  <c r="P2257" i="3"/>
  <c r="P2258" i="3"/>
  <c r="P2259" i="3"/>
  <c r="P2260" i="3"/>
  <c r="P2261" i="3"/>
  <c r="P2262" i="3"/>
  <c r="P2263" i="3"/>
  <c r="P2264" i="3"/>
  <c r="P2265" i="3"/>
  <c r="P2266" i="3"/>
  <c r="P2267" i="3"/>
  <c r="P2268" i="3"/>
  <c r="P2269" i="3"/>
  <c r="P2270" i="3"/>
  <c r="P2271" i="3"/>
  <c r="P2272" i="3"/>
  <c r="P2273" i="3"/>
  <c r="P2274" i="3"/>
  <c r="P2275" i="3"/>
  <c r="P2276" i="3"/>
  <c r="P2277" i="3"/>
  <c r="P2278" i="3"/>
  <c r="P2279" i="3"/>
  <c r="P2280" i="3"/>
  <c r="P2281" i="3"/>
  <c r="P2282" i="3"/>
  <c r="P2283" i="3"/>
  <c r="P2284" i="3"/>
  <c r="P2285" i="3"/>
  <c r="P2286" i="3"/>
  <c r="P2287" i="3"/>
  <c r="P2288" i="3"/>
  <c r="P2289" i="3"/>
  <c r="P2290" i="3"/>
  <c r="P2291" i="3"/>
  <c r="P2292" i="3"/>
  <c r="P2293" i="3"/>
  <c r="P2294" i="3"/>
  <c r="P2295" i="3"/>
  <c r="P2296" i="3"/>
  <c r="P2297" i="3"/>
  <c r="P2298" i="3"/>
  <c r="P2299" i="3"/>
  <c r="P2300" i="3"/>
  <c r="P2301" i="3"/>
  <c r="P2302" i="3"/>
  <c r="P2303" i="3"/>
  <c r="P2304" i="3"/>
  <c r="P2305" i="3"/>
  <c r="P2306" i="3"/>
  <c r="P2307" i="3"/>
  <c r="P2308" i="3"/>
  <c r="P2309" i="3"/>
  <c r="P2310" i="3"/>
  <c r="P2311" i="3"/>
  <c r="P2312" i="3"/>
  <c r="P2313" i="3"/>
  <c r="P2314" i="3"/>
  <c r="P2315" i="3"/>
  <c r="P2316" i="3"/>
  <c r="P2317" i="3"/>
  <c r="P2318" i="3"/>
  <c r="P2319" i="3"/>
  <c r="P2320" i="3"/>
  <c r="P2321" i="3"/>
  <c r="P2322" i="3"/>
  <c r="P2323" i="3"/>
  <c r="P2324" i="3"/>
  <c r="P2325" i="3"/>
  <c r="P2326" i="3"/>
  <c r="P2327" i="3"/>
  <c r="P2328" i="3"/>
  <c r="P2329" i="3"/>
  <c r="P2330" i="3"/>
  <c r="P2331" i="3"/>
  <c r="P2332" i="3"/>
  <c r="P2333" i="3"/>
  <c r="P2334" i="3"/>
  <c r="P2335" i="3"/>
  <c r="P2336" i="3"/>
  <c r="P2337" i="3"/>
  <c r="P2338" i="3"/>
  <c r="P2339" i="3"/>
  <c r="P2340" i="3"/>
  <c r="P2341" i="3"/>
  <c r="P2342" i="3"/>
  <c r="P2343" i="3"/>
  <c r="P2344" i="3"/>
  <c r="P2345" i="3"/>
  <c r="P2346" i="3"/>
  <c r="P2347" i="3"/>
  <c r="P2348" i="3"/>
  <c r="P2349" i="3"/>
  <c r="P2350" i="3"/>
  <c r="P2351" i="3"/>
  <c r="P2352" i="3"/>
  <c r="P2353" i="3"/>
  <c r="P2354" i="3"/>
  <c r="P2355" i="3"/>
  <c r="P2356" i="3"/>
  <c r="P2357" i="3"/>
  <c r="P2358" i="3"/>
  <c r="P2359" i="3"/>
  <c r="P2360" i="3"/>
  <c r="P2361" i="3"/>
  <c r="P2362" i="3"/>
  <c r="P2363" i="3"/>
  <c r="P2364" i="3"/>
  <c r="P2365" i="3"/>
  <c r="P2366" i="3"/>
  <c r="P2367" i="3"/>
  <c r="P2368" i="3"/>
  <c r="P2369" i="3"/>
  <c r="P2370" i="3"/>
  <c r="P2371" i="3"/>
  <c r="P2372" i="3"/>
  <c r="P2373" i="3"/>
  <c r="P2374" i="3"/>
  <c r="P2375" i="3"/>
  <c r="P2376" i="3"/>
  <c r="P2377" i="3"/>
  <c r="P2378" i="3"/>
  <c r="P2379" i="3"/>
  <c r="P2380" i="3"/>
  <c r="P2381" i="3"/>
  <c r="P2382" i="3"/>
  <c r="P2383" i="3"/>
  <c r="P2384" i="3"/>
  <c r="P2385" i="3"/>
  <c r="P2386" i="3"/>
  <c r="P2387" i="3"/>
  <c r="P2388" i="3"/>
  <c r="P2389" i="3"/>
  <c r="P2390" i="3"/>
  <c r="P2391" i="3"/>
  <c r="P2392" i="3"/>
  <c r="P2393" i="3"/>
  <c r="P2394" i="3"/>
  <c r="P2395" i="3"/>
  <c r="P2396" i="3"/>
  <c r="P2397" i="3"/>
  <c r="P2398" i="3"/>
  <c r="P2399" i="3"/>
  <c r="P2400" i="3"/>
  <c r="P2401" i="3"/>
  <c r="P2402" i="3"/>
  <c r="P2403" i="3"/>
  <c r="P2404" i="3"/>
  <c r="P2405" i="3"/>
  <c r="P2406" i="3"/>
  <c r="P2407" i="3"/>
  <c r="P2408" i="3"/>
  <c r="P2409" i="3"/>
  <c r="P2410" i="3"/>
  <c r="P2411" i="3"/>
  <c r="P2412" i="3"/>
  <c r="P2413" i="3"/>
  <c r="P2414" i="3"/>
  <c r="P2415" i="3"/>
  <c r="P2416" i="3"/>
  <c r="P2417" i="3"/>
  <c r="P2418" i="3"/>
  <c r="P2419" i="3"/>
  <c r="P2420" i="3"/>
  <c r="P2421" i="3"/>
  <c r="P2422" i="3"/>
  <c r="P2423" i="3"/>
  <c r="P2424" i="3"/>
  <c r="P2425" i="3"/>
  <c r="P2426" i="3"/>
  <c r="P2427" i="3"/>
  <c r="P2428" i="3"/>
  <c r="P2429" i="3"/>
  <c r="P2430" i="3"/>
  <c r="P2431" i="3"/>
  <c r="P2432" i="3"/>
  <c r="P2433" i="3"/>
  <c r="P2434" i="3"/>
  <c r="P2435" i="3"/>
  <c r="P2436" i="3"/>
  <c r="P2437" i="3"/>
  <c r="P2438" i="3"/>
  <c r="P2439" i="3"/>
  <c r="P2440" i="3"/>
  <c r="P2441" i="3"/>
  <c r="P2442" i="3"/>
  <c r="P2443" i="3"/>
  <c r="P2444" i="3"/>
  <c r="P2445" i="3"/>
  <c r="P2446" i="3"/>
  <c r="P2447" i="3"/>
  <c r="P2448" i="3"/>
  <c r="P2449" i="3"/>
  <c r="P2450" i="3"/>
  <c r="P2451" i="3"/>
  <c r="P2452" i="3"/>
  <c r="P2453" i="3"/>
  <c r="P2454" i="3"/>
  <c r="P2455" i="3"/>
  <c r="P2456" i="3"/>
  <c r="P2457" i="3"/>
  <c r="P2458" i="3"/>
  <c r="P2459" i="3"/>
  <c r="P2460" i="3"/>
  <c r="P2461" i="3"/>
  <c r="P2462" i="3"/>
  <c r="P2463" i="3"/>
  <c r="P2464" i="3"/>
  <c r="P2465" i="3"/>
  <c r="P2466" i="3"/>
  <c r="P2467" i="3"/>
  <c r="P2468" i="3"/>
  <c r="P2469" i="3"/>
  <c r="P2470" i="3"/>
  <c r="P2471" i="3"/>
  <c r="P2472" i="3"/>
  <c r="P2473" i="3"/>
  <c r="P2474" i="3"/>
  <c r="P2475" i="3"/>
  <c r="P2476" i="3"/>
  <c r="P2477" i="3"/>
  <c r="P2478" i="3"/>
  <c r="P2479" i="3"/>
  <c r="P2480" i="3"/>
  <c r="P2481" i="3"/>
  <c r="P2482" i="3"/>
  <c r="P2483" i="3"/>
  <c r="P2484" i="3"/>
  <c r="P2485" i="3"/>
  <c r="P2486" i="3"/>
  <c r="P2487" i="3"/>
  <c r="P2488" i="3"/>
  <c r="P2489" i="3"/>
  <c r="P2490" i="3"/>
  <c r="P2491" i="3"/>
  <c r="P2492" i="3"/>
  <c r="P2493" i="3"/>
  <c r="P2494" i="3"/>
  <c r="P2495" i="3"/>
  <c r="P2496" i="3"/>
  <c r="P2497" i="3"/>
  <c r="P2498" i="3"/>
  <c r="P2499" i="3"/>
  <c r="P2500" i="3"/>
  <c r="P2501" i="3"/>
  <c r="P2502" i="3"/>
  <c r="P2503" i="3"/>
  <c r="P2504" i="3"/>
  <c r="P2505" i="3"/>
  <c r="P2506" i="3"/>
  <c r="P2507" i="3"/>
  <c r="P2508" i="3"/>
  <c r="P2509" i="3"/>
  <c r="P2510" i="3"/>
  <c r="P2511" i="3"/>
  <c r="P2512" i="3"/>
  <c r="P2513" i="3"/>
  <c r="P2514" i="3"/>
  <c r="P2515" i="3"/>
  <c r="P2516" i="3"/>
  <c r="P2517" i="3"/>
  <c r="P2518" i="3"/>
  <c r="P2519" i="3"/>
  <c r="P2520" i="3"/>
  <c r="P2521" i="3"/>
  <c r="P2522" i="3"/>
  <c r="P2523" i="3"/>
  <c r="P2524" i="3"/>
  <c r="P2525" i="3"/>
  <c r="P2526" i="3"/>
  <c r="P2527" i="3"/>
  <c r="P2528" i="3"/>
  <c r="P2529" i="3"/>
  <c r="P2530" i="3"/>
  <c r="P2531" i="3"/>
  <c r="P2532" i="3"/>
  <c r="P2533" i="3"/>
  <c r="P2534" i="3"/>
  <c r="P2535" i="3"/>
  <c r="P2536" i="3"/>
  <c r="P2537" i="3"/>
  <c r="P2538" i="3"/>
  <c r="P2539" i="3"/>
  <c r="P2540" i="3"/>
  <c r="P2541" i="3"/>
  <c r="P2542" i="3"/>
  <c r="P2543" i="3"/>
  <c r="P2544" i="3"/>
  <c r="P2545" i="3"/>
  <c r="P2546" i="3"/>
  <c r="P2547" i="3"/>
  <c r="P2548" i="3"/>
  <c r="P2549" i="3"/>
  <c r="P2550" i="3"/>
  <c r="P2551" i="3"/>
  <c r="P2552" i="3"/>
  <c r="P2553" i="3"/>
  <c r="P2554" i="3"/>
  <c r="P2555" i="3"/>
  <c r="P2556" i="3"/>
  <c r="P2557" i="3"/>
  <c r="P2558" i="3"/>
  <c r="P2559" i="3"/>
  <c r="P2560" i="3"/>
  <c r="P2561" i="3"/>
  <c r="P2562" i="3"/>
  <c r="P2563" i="3"/>
  <c r="P2564" i="3"/>
  <c r="P2565" i="3"/>
  <c r="P2566" i="3"/>
  <c r="P2567" i="3"/>
  <c r="P2568" i="3"/>
  <c r="P2569" i="3"/>
  <c r="P2570" i="3"/>
  <c r="P2571" i="3"/>
  <c r="P2572" i="3"/>
  <c r="P2573" i="3"/>
  <c r="P2574" i="3"/>
  <c r="P2575" i="3"/>
  <c r="P2576" i="3"/>
  <c r="P2577" i="3"/>
  <c r="P2578" i="3"/>
  <c r="P2579" i="3"/>
  <c r="P2580" i="3"/>
  <c r="P2581" i="3"/>
  <c r="P2582" i="3"/>
  <c r="P2583" i="3"/>
  <c r="P2584" i="3"/>
  <c r="P2585" i="3"/>
  <c r="P2586" i="3"/>
  <c r="P2587" i="3"/>
  <c r="P2588" i="3"/>
  <c r="P2589" i="3"/>
  <c r="P2590" i="3"/>
  <c r="P2591" i="3"/>
  <c r="P2592" i="3"/>
  <c r="P2593" i="3"/>
  <c r="P2594" i="3"/>
  <c r="P2595" i="3"/>
  <c r="P2596" i="3"/>
  <c r="P2597" i="3"/>
  <c r="P2598" i="3"/>
  <c r="P2599" i="3"/>
  <c r="P2600" i="3"/>
  <c r="P2601" i="3"/>
  <c r="P2602" i="3"/>
  <c r="P2603" i="3"/>
  <c r="P2604" i="3"/>
  <c r="P2605" i="3"/>
  <c r="P2606" i="3"/>
  <c r="P2607" i="3"/>
  <c r="P2608" i="3"/>
  <c r="P2609" i="3"/>
  <c r="P2610" i="3"/>
  <c r="P2611" i="3"/>
  <c r="P2612" i="3"/>
  <c r="P2613" i="3"/>
  <c r="P2614" i="3"/>
  <c r="P2615" i="3"/>
  <c r="P2616" i="3"/>
  <c r="P2617" i="3"/>
  <c r="P2618" i="3"/>
  <c r="P2619" i="3"/>
  <c r="P2620" i="3"/>
  <c r="P2621" i="3"/>
  <c r="P2622" i="3"/>
  <c r="P2623" i="3"/>
  <c r="P2624" i="3"/>
  <c r="P2625" i="3"/>
  <c r="P2626" i="3"/>
  <c r="P2627" i="3"/>
  <c r="P2628" i="3"/>
  <c r="P2629" i="3"/>
  <c r="P2630" i="3"/>
  <c r="P2631" i="3"/>
  <c r="P2632" i="3"/>
  <c r="P2633" i="3"/>
  <c r="P2634" i="3"/>
  <c r="P2635" i="3"/>
  <c r="P2636" i="3"/>
  <c r="P2637" i="3"/>
  <c r="P2638" i="3"/>
  <c r="P2639" i="3"/>
  <c r="P2640" i="3"/>
  <c r="P2641" i="3"/>
  <c r="P2642" i="3"/>
  <c r="P2643" i="3"/>
  <c r="P2644" i="3"/>
  <c r="P2645" i="3"/>
  <c r="P2646" i="3"/>
  <c r="P2647" i="3"/>
  <c r="P2648" i="3"/>
  <c r="P2649" i="3"/>
  <c r="P2650" i="3"/>
  <c r="P2651" i="3"/>
  <c r="P2652" i="3"/>
  <c r="P2653" i="3"/>
  <c r="P2654" i="3"/>
  <c r="P2655" i="3"/>
  <c r="P2656" i="3"/>
  <c r="P2657" i="3"/>
  <c r="P2658" i="3"/>
  <c r="P2659" i="3"/>
  <c r="P2660" i="3"/>
  <c r="P2661" i="3"/>
  <c r="P2662" i="3"/>
  <c r="P2663" i="3"/>
  <c r="P2664" i="3"/>
  <c r="P2665" i="3"/>
  <c r="P2666" i="3"/>
  <c r="P2667" i="3"/>
  <c r="P2668" i="3"/>
  <c r="P2669" i="3"/>
  <c r="P2670" i="3"/>
  <c r="P2671" i="3"/>
  <c r="P2672" i="3"/>
  <c r="P2673" i="3"/>
  <c r="P2674" i="3"/>
  <c r="P2675" i="3"/>
  <c r="P2676" i="3"/>
  <c r="P2677" i="3"/>
  <c r="P2678" i="3"/>
  <c r="P2679" i="3"/>
  <c r="P2680" i="3"/>
  <c r="P2681" i="3"/>
  <c r="P2682" i="3"/>
  <c r="P2683" i="3"/>
  <c r="P2684" i="3"/>
  <c r="P2685" i="3"/>
  <c r="P2686" i="3"/>
  <c r="P2687" i="3"/>
  <c r="P2688" i="3"/>
  <c r="P2689" i="3"/>
  <c r="P2690" i="3"/>
  <c r="P2691" i="3"/>
  <c r="P2692" i="3"/>
  <c r="P2693" i="3"/>
  <c r="P2694" i="3"/>
  <c r="P2695" i="3"/>
  <c r="P2696" i="3"/>
  <c r="P2697" i="3"/>
  <c r="P2698" i="3"/>
  <c r="P2699" i="3"/>
  <c r="P2700" i="3"/>
  <c r="P2701" i="3"/>
  <c r="P2702" i="3"/>
  <c r="P2703" i="3"/>
  <c r="P2704" i="3"/>
  <c r="P2705" i="3"/>
  <c r="P2706" i="3"/>
  <c r="P2707" i="3"/>
  <c r="P2708" i="3"/>
  <c r="P2709" i="3"/>
  <c r="P2710" i="3"/>
  <c r="P2711" i="3"/>
  <c r="P2712" i="3"/>
  <c r="P2713" i="3"/>
  <c r="P2714" i="3"/>
  <c r="P2715" i="3"/>
  <c r="P2716" i="3"/>
  <c r="P2717" i="3"/>
  <c r="P2718" i="3"/>
  <c r="P2719" i="3"/>
  <c r="P2720" i="3"/>
  <c r="P2721" i="3"/>
  <c r="P2722" i="3"/>
  <c r="P2723" i="3"/>
  <c r="P2724" i="3"/>
  <c r="P2725" i="3"/>
  <c r="P2726" i="3"/>
  <c r="P2727" i="3"/>
  <c r="P2728" i="3"/>
  <c r="P2729" i="3"/>
  <c r="P2730" i="3"/>
  <c r="P2731" i="3"/>
  <c r="P2732" i="3"/>
  <c r="P2733" i="3"/>
  <c r="P2734" i="3"/>
  <c r="P2735" i="3"/>
  <c r="P2736" i="3"/>
  <c r="P2737" i="3"/>
  <c r="P2738" i="3"/>
  <c r="P2739" i="3"/>
  <c r="P2740" i="3"/>
  <c r="P2741" i="3"/>
  <c r="P2742" i="3"/>
  <c r="P2743" i="3"/>
  <c r="P2744" i="3"/>
  <c r="P2745" i="3"/>
  <c r="P2746" i="3"/>
  <c r="P2747" i="3"/>
  <c r="P2748" i="3"/>
  <c r="P2749" i="3"/>
  <c r="P2750" i="3"/>
  <c r="P2751" i="3"/>
  <c r="P2752" i="3"/>
  <c r="P2753" i="3"/>
  <c r="P2754" i="3"/>
  <c r="P2755" i="3"/>
  <c r="P2756" i="3"/>
  <c r="P2757" i="3"/>
  <c r="P2758" i="3"/>
  <c r="P2759" i="3"/>
  <c r="P2760" i="3"/>
  <c r="P2761" i="3"/>
  <c r="P2762" i="3"/>
  <c r="P2763" i="3"/>
  <c r="P2764" i="3"/>
  <c r="P2765" i="3"/>
  <c r="P2766" i="3"/>
  <c r="P2767" i="3"/>
  <c r="P2768" i="3"/>
  <c r="P2769" i="3"/>
  <c r="P2770" i="3"/>
  <c r="P2771" i="3"/>
  <c r="P2772" i="3"/>
  <c r="P2773" i="3"/>
  <c r="P2774" i="3"/>
  <c r="P2775" i="3"/>
  <c r="P2776" i="3"/>
  <c r="P2777" i="3"/>
  <c r="P2778" i="3"/>
  <c r="P2779" i="3"/>
  <c r="P2780" i="3"/>
  <c r="P2781" i="3"/>
  <c r="P2782" i="3"/>
  <c r="P2783" i="3"/>
  <c r="P2784" i="3"/>
  <c r="P2785" i="3"/>
  <c r="P2786" i="3"/>
  <c r="P2787" i="3"/>
  <c r="P2788" i="3"/>
  <c r="P2789" i="3"/>
  <c r="P2790" i="3"/>
  <c r="P2791" i="3"/>
  <c r="P2792" i="3"/>
  <c r="P2793" i="3"/>
  <c r="P2794" i="3"/>
  <c r="P2795" i="3"/>
  <c r="P2796" i="3"/>
  <c r="P2797" i="3"/>
  <c r="P2798" i="3"/>
  <c r="P2799" i="3"/>
  <c r="P2800" i="3"/>
  <c r="P2801" i="3"/>
  <c r="P2802" i="3"/>
  <c r="P2803" i="3"/>
  <c r="P2804" i="3"/>
  <c r="P2805" i="3"/>
  <c r="P2806" i="3"/>
  <c r="P2807" i="3"/>
  <c r="P2808" i="3"/>
  <c r="P2809" i="3"/>
  <c r="P2810" i="3"/>
  <c r="P2811" i="3"/>
  <c r="P2812" i="3"/>
  <c r="P2813" i="3"/>
  <c r="P2814" i="3"/>
  <c r="P2815" i="3"/>
  <c r="P2816" i="3"/>
  <c r="P2817" i="3"/>
  <c r="P2818" i="3"/>
  <c r="P2819" i="3"/>
  <c r="P2820" i="3"/>
  <c r="P2821" i="3"/>
  <c r="P2822" i="3"/>
  <c r="P2823" i="3"/>
  <c r="P2824" i="3"/>
  <c r="P2825" i="3"/>
  <c r="P2826" i="3"/>
  <c r="P2827" i="3"/>
  <c r="P2828" i="3"/>
  <c r="P2829" i="3"/>
  <c r="P2830" i="3"/>
  <c r="P2831" i="3"/>
  <c r="P2832" i="3"/>
  <c r="P2833" i="3"/>
  <c r="P2834" i="3"/>
  <c r="P2835" i="3"/>
  <c r="P2836" i="3"/>
  <c r="P2837" i="3"/>
  <c r="P2838" i="3"/>
  <c r="P2839" i="3"/>
  <c r="P2840" i="3"/>
  <c r="P2841" i="3"/>
  <c r="P2842" i="3"/>
  <c r="P2843" i="3"/>
  <c r="P2844" i="3"/>
  <c r="P2845" i="3"/>
  <c r="P2846" i="3"/>
  <c r="P2847" i="3"/>
  <c r="P2848" i="3"/>
  <c r="P2849" i="3"/>
  <c r="P2850" i="3"/>
  <c r="P2851" i="3"/>
  <c r="P2852" i="3"/>
  <c r="P2853" i="3"/>
  <c r="P2854" i="3"/>
  <c r="P2855" i="3"/>
  <c r="P2856" i="3"/>
  <c r="P2857" i="3"/>
  <c r="P2858" i="3"/>
  <c r="P2859" i="3"/>
  <c r="P2860" i="3"/>
  <c r="P2861" i="3"/>
  <c r="P2862" i="3"/>
  <c r="P2863" i="3"/>
  <c r="P2864" i="3"/>
  <c r="P2865" i="3"/>
  <c r="P2866" i="3"/>
  <c r="P2867" i="3"/>
  <c r="P2868" i="3"/>
  <c r="P2869" i="3"/>
  <c r="P2870" i="3"/>
  <c r="P2871" i="3"/>
  <c r="P2872" i="3"/>
  <c r="P2873" i="3"/>
  <c r="P2874" i="3"/>
  <c r="P2875" i="3"/>
  <c r="P2876" i="3"/>
  <c r="P2877" i="3"/>
  <c r="P2878" i="3"/>
  <c r="P2879" i="3"/>
  <c r="P2880" i="3"/>
  <c r="P2881" i="3"/>
  <c r="P2882" i="3"/>
  <c r="P2883" i="3"/>
  <c r="P2884" i="3"/>
  <c r="P2885" i="3"/>
  <c r="P2886" i="3"/>
  <c r="P2887" i="3"/>
  <c r="P2888" i="3"/>
  <c r="P2889" i="3"/>
  <c r="P2890" i="3"/>
  <c r="P2891" i="3"/>
  <c r="P2892" i="3"/>
  <c r="P2893" i="3"/>
  <c r="P2894" i="3"/>
  <c r="P2895" i="3"/>
  <c r="P2896" i="3"/>
  <c r="P2897" i="3"/>
  <c r="P2898" i="3"/>
  <c r="P2899" i="3"/>
  <c r="P2900" i="3"/>
  <c r="P2901" i="3"/>
  <c r="P2902" i="3"/>
  <c r="P2903" i="3"/>
  <c r="P2904" i="3"/>
  <c r="P2905" i="3"/>
  <c r="P2906" i="3"/>
  <c r="P2907" i="3"/>
  <c r="P2908" i="3"/>
  <c r="P2909" i="3"/>
  <c r="P2910" i="3"/>
  <c r="P2911" i="3"/>
  <c r="P2912" i="3"/>
  <c r="P2913" i="3"/>
  <c r="P2914" i="3"/>
  <c r="P2915" i="3"/>
  <c r="P2916" i="3"/>
  <c r="P2917" i="3"/>
  <c r="P2918" i="3"/>
  <c r="P2919" i="3"/>
  <c r="P2920" i="3"/>
  <c r="P2921" i="3"/>
  <c r="P2922" i="3"/>
  <c r="P2923" i="3"/>
  <c r="P2924" i="3"/>
  <c r="P2925" i="3"/>
  <c r="P2926" i="3"/>
  <c r="P2927" i="3"/>
  <c r="P2928" i="3"/>
  <c r="P2929" i="3"/>
  <c r="P2930" i="3"/>
  <c r="P2931" i="3"/>
  <c r="P2932" i="3"/>
  <c r="P2933" i="3"/>
  <c r="P2934" i="3"/>
  <c r="P2935" i="3"/>
  <c r="P2936" i="3"/>
  <c r="P2937" i="3"/>
  <c r="P2938" i="3"/>
  <c r="P2939" i="3"/>
  <c r="P2940" i="3"/>
  <c r="P2941" i="3"/>
  <c r="P2942" i="3"/>
  <c r="P2943" i="3"/>
  <c r="P2944" i="3"/>
  <c r="P2945" i="3"/>
  <c r="P2946" i="3"/>
  <c r="P2947" i="3"/>
  <c r="P2948" i="3"/>
  <c r="P2949" i="3"/>
  <c r="P2950" i="3"/>
  <c r="P2951" i="3"/>
  <c r="P2952" i="3"/>
  <c r="P2953" i="3"/>
  <c r="P2954" i="3"/>
  <c r="P2955" i="3"/>
  <c r="P2956" i="3"/>
  <c r="P2957" i="3"/>
  <c r="P2958" i="3"/>
  <c r="P2959" i="3"/>
  <c r="P2960" i="3"/>
  <c r="P2961" i="3"/>
  <c r="P2962" i="3"/>
  <c r="P2963" i="3"/>
  <c r="P2964" i="3"/>
  <c r="P2965" i="3"/>
  <c r="P2966" i="3"/>
  <c r="P2967" i="3"/>
  <c r="P2968" i="3"/>
  <c r="P2969" i="3"/>
  <c r="P2970" i="3"/>
  <c r="P2971" i="3"/>
  <c r="P2972" i="3"/>
  <c r="P2973" i="3"/>
  <c r="P2974" i="3"/>
  <c r="P2975" i="3"/>
  <c r="P2976" i="3"/>
  <c r="P2977" i="3"/>
  <c r="P2978" i="3"/>
  <c r="P2979" i="3"/>
  <c r="P2980" i="3"/>
  <c r="P2981" i="3"/>
  <c r="P2982" i="3"/>
  <c r="P2983" i="3"/>
  <c r="P2984" i="3"/>
  <c r="P2985" i="3"/>
  <c r="P2986" i="3"/>
  <c r="P2987" i="3"/>
  <c r="P2988" i="3"/>
  <c r="P2989" i="3"/>
  <c r="P2990" i="3"/>
  <c r="P2991" i="3"/>
  <c r="P2992" i="3"/>
  <c r="P2993" i="3"/>
  <c r="P2994" i="3"/>
  <c r="P2995" i="3"/>
  <c r="P2996" i="3"/>
  <c r="P2997" i="3"/>
  <c r="P2998" i="3"/>
  <c r="P2999" i="3"/>
  <c r="P3000" i="3"/>
  <c r="P3001" i="3"/>
  <c r="P3002" i="3"/>
  <c r="P3003" i="3"/>
  <c r="P3004" i="3"/>
  <c r="P3005" i="3"/>
  <c r="P3006" i="3"/>
  <c r="P3007" i="3"/>
  <c r="P3008" i="3"/>
  <c r="P3009" i="3"/>
  <c r="P3010" i="3"/>
  <c r="P3011" i="3"/>
  <c r="P3012" i="3"/>
  <c r="P3013" i="3"/>
  <c r="P3014" i="3"/>
  <c r="P3015" i="3"/>
  <c r="P3016" i="3"/>
  <c r="P3017" i="3"/>
  <c r="P3018" i="3"/>
  <c r="P3019" i="3"/>
  <c r="P3020" i="3"/>
  <c r="P3021" i="3"/>
  <c r="P3022" i="3"/>
  <c r="P3023" i="3"/>
  <c r="P3024" i="3"/>
  <c r="P3025" i="3"/>
  <c r="P3026" i="3"/>
  <c r="P3027" i="3"/>
  <c r="P3028" i="3"/>
  <c r="P3029" i="3"/>
  <c r="P3030" i="3"/>
  <c r="P3031" i="3"/>
  <c r="P3032" i="3"/>
  <c r="P3033" i="3"/>
  <c r="P3034" i="3"/>
  <c r="P3035" i="3"/>
  <c r="P3036" i="3"/>
  <c r="P3037" i="3"/>
  <c r="P3038" i="3"/>
  <c r="P3039" i="3"/>
  <c r="P3040" i="3"/>
  <c r="P3041" i="3"/>
  <c r="P3042" i="3"/>
  <c r="P3043" i="3"/>
  <c r="P3044" i="3"/>
  <c r="P3045" i="3"/>
  <c r="P3046" i="3"/>
  <c r="P3047" i="3"/>
  <c r="P3048" i="3"/>
  <c r="P3049" i="3"/>
  <c r="P3050" i="3"/>
  <c r="P3051" i="3"/>
  <c r="P3052" i="3"/>
  <c r="P3053" i="3"/>
  <c r="P3054" i="3"/>
  <c r="P3055" i="3"/>
  <c r="P3056" i="3"/>
  <c r="P3057" i="3"/>
  <c r="P3058" i="3"/>
  <c r="P3059" i="3"/>
  <c r="P3060" i="3"/>
  <c r="P3061" i="3"/>
  <c r="P3062" i="3"/>
  <c r="P3063" i="3"/>
  <c r="P3064" i="3"/>
  <c r="P3065" i="3"/>
  <c r="P3066" i="3"/>
  <c r="P3067" i="3"/>
  <c r="P3068" i="3"/>
  <c r="P3069" i="3"/>
  <c r="P3070" i="3"/>
  <c r="P3071" i="3"/>
  <c r="P3072" i="3"/>
  <c r="P3073" i="3"/>
  <c r="P3074" i="3"/>
  <c r="P3075" i="3"/>
  <c r="P3076" i="3"/>
  <c r="P3077" i="3"/>
  <c r="P3078" i="3"/>
  <c r="P3079" i="3"/>
  <c r="P3080" i="3"/>
  <c r="P3081" i="3"/>
  <c r="P3082" i="3"/>
  <c r="P3083" i="3"/>
  <c r="P3084" i="3"/>
  <c r="P3085" i="3"/>
  <c r="P3086" i="3"/>
  <c r="P3087" i="3"/>
  <c r="P3088" i="3"/>
  <c r="P3089" i="3"/>
  <c r="P3090" i="3"/>
  <c r="P3091" i="3"/>
  <c r="P3092" i="3"/>
  <c r="P3093" i="3"/>
  <c r="P3094" i="3"/>
  <c r="P3095" i="3"/>
  <c r="P3096" i="3"/>
  <c r="P3097" i="3"/>
  <c r="P3098" i="3"/>
  <c r="P3099" i="3"/>
  <c r="P3100" i="3"/>
  <c r="P3101" i="3"/>
  <c r="P3102" i="3"/>
  <c r="P3103" i="3"/>
  <c r="P3104" i="3"/>
  <c r="P3105" i="3"/>
  <c r="P3106" i="3"/>
  <c r="P3107" i="3"/>
  <c r="P3108" i="3"/>
  <c r="P3109" i="3"/>
  <c r="P3110" i="3"/>
  <c r="P3111" i="3"/>
  <c r="P3112" i="3"/>
  <c r="P3113" i="3"/>
  <c r="P3114" i="3"/>
  <c r="P3115" i="3"/>
  <c r="P3116" i="3"/>
  <c r="P3117" i="3"/>
  <c r="P3118" i="3"/>
  <c r="P3119" i="3"/>
  <c r="P3120" i="3"/>
  <c r="P3121" i="3"/>
  <c r="P3122" i="3"/>
  <c r="P3123" i="3"/>
  <c r="P3124" i="3"/>
  <c r="P3125" i="3"/>
  <c r="P3126" i="3"/>
  <c r="P3127" i="3"/>
  <c r="P3128" i="3"/>
  <c r="P3129" i="3"/>
  <c r="P3130" i="3"/>
  <c r="P3131" i="3"/>
  <c r="P3132" i="3"/>
  <c r="P3133" i="3"/>
  <c r="P3134" i="3"/>
  <c r="P3135" i="3"/>
  <c r="P3136" i="3"/>
  <c r="P3137" i="3"/>
  <c r="P3138" i="3"/>
  <c r="P3139" i="3"/>
  <c r="P3140" i="3"/>
  <c r="P3141" i="3"/>
  <c r="P3142" i="3"/>
  <c r="P3143" i="3"/>
  <c r="P3144" i="3"/>
  <c r="P3145" i="3"/>
  <c r="P3146" i="3"/>
  <c r="P3147" i="3"/>
  <c r="P3148" i="3"/>
  <c r="P3149" i="3"/>
  <c r="P3150" i="3"/>
  <c r="P3151" i="3"/>
  <c r="P3152" i="3"/>
  <c r="P3153" i="3"/>
  <c r="P3154" i="3"/>
  <c r="P3155" i="3"/>
  <c r="P3156" i="3"/>
  <c r="P3157" i="3"/>
  <c r="P3158" i="3"/>
  <c r="P3159" i="3"/>
  <c r="P3160" i="3"/>
  <c r="P3161" i="3"/>
  <c r="P3162" i="3"/>
  <c r="P3163" i="3"/>
  <c r="P3164" i="3"/>
  <c r="P3165" i="3"/>
  <c r="P3166" i="3"/>
  <c r="P3167" i="3"/>
  <c r="P3168" i="3"/>
  <c r="P3169" i="3"/>
  <c r="P3170" i="3"/>
  <c r="P3171" i="3"/>
  <c r="P3172" i="3"/>
  <c r="P3173" i="3"/>
  <c r="P3174" i="3"/>
  <c r="P3175" i="3"/>
  <c r="P3176" i="3"/>
  <c r="P3177" i="3"/>
  <c r="P3178" i="3"/>
  <c r="P3179" i="3"/>
  <c r="P3180" i="3"/>
  <c r="P3181" i="3"/>
  <c r="P3182" i="3"/>
  <c r="P3183" i="3"/>
  <c r="P3184" i="3"/>
  <c r="P3185" i="3"/>
  <c r="P3186" i="3"/>
  <c r="P3187" i="3"/>
  <c r="P3188" i="3"/>
  <c r="P3189" i="3"/>
  <c r="P3190" i="3"/>
  <c r="P3191" i="3"/>
  <c r="P3192" i="3"/>
  <c r="P3193" i="3"/>
  <c r="P3194" i="3"/>
  <c r="P3195" i="3"/>
  <c r="P3196" i="3"/>
  <c r="P3197" i="3"/>
  <c r="P3198" i="3"/>
  <c r="P3199" i="3"/>
  <c r="P3200" i="3"/>
  <c r="P3201" i="3"/>
  <c r="P3202" i="3"/>
  <c r="P3203" i="3"/>
  <c r="P3204" i="3"/>
  <c r="P3205" i="3"/>
  <c r="P3206" i="3"/>
  <c r="P3207" i="3"/>
  <c r="P3208" i="3"/>
  <c r="P3209" i="3"/>
  <c r="P3210" i="3"/>
  <c r="P3211" i="3"/>
  <c r="P3212" i="3"/>
  <c r="P3213" i="3"/>
  <c r="P3214" i="3"/>
  <c r="P3215" i="3"/>
  <c r="P3216" i="3"/>
  <c r="P3217" i="3"/>
  <c r="P3218" i="3"/>
  <c r="P3219" i="3"/>
  <c r="P3220" i="3"/>
  <c r="P3221" i="3"/>
  <c r="P3222" i="3"/>
  <c r="P3223" i="3"/>
  <c r="P3224" i="3"/>
  <c r="P3225" i="3"/>
  <c r="P3226" i="3"/>
  <c r="P3227" i="3"/>
  <c r="P3228" i="3"/>
  <c r="P3229" i="3"/>
  <c r="P3230" i="3"/>
  <c r="P3231" i="3"/>
  <c r="P3232" i="3"/>
  <c r="P3233" i="3"/>
  <c r="P3234" i="3"/>
  <c r="P3235" i="3"/>
  <c r="P3236" i="3"/>
  <c r="P3237" i="3"/>
  <c r="P3238" i="3"/>
  <c r="P3239" i="3"/>
  <c r="P3240" i="3"/>
  <c r="P3241" i="3"/>
  <c r="P3242" i="3"/>
  <c r="P3243" i="3"/>
  <c r="P3244" i="3"/>
  <c r="P3245" i="3"/>
  <c r="P3246" i="3"/>
  <c r="P3247" i="3"/>
  <c r="P3248" i="3"/>
  <c r="P3249" i="3"/>
  <c r="P3250" i="3"/>
  <c r="P3251" i="3"/>
  <c r="P3252" i="3"/>
  <c r="P3253" i="3"/>
  <c r="P3254" i="3"/>
  <c r="P3255" i="3"/>
  <c r="P3256" i="3"/>
  <c r="P3257" i="3"/>
  <c r="P3258" i="3"/>
  <c r="P3259" i="3"/>
  <c r="P3260" i="3"/>
  <c r="P3261" i="3"/>
  <c r="P3262" i="3"/>
  <c r="P3263" i="3"/>
  <c r="P3264" i="3"/>
  <c r="P3265" i="3"/>
  <c r="P3266" i="3"/>
  <c r="P3267" i="3"/>
  <c r="P3268" i="3"/>
  <c r="P3269" i="3"/>
  <c r="P3270" i="3"/>
  <c r="P3271" i="3"/>
  <c r="P3272" i="3"/>
  <c r="P3273" i="3"/>
  <c r="P3274" i="3"/>
  <c r="P3275" i="3"/>
  <c r="P3276" i="3"/>
  <c r="P3277" i="3"/>
  <c r="P3278" i="3"/>
  <c r="P3279" i="3"/>
  <c r="P3280" i="3"/>
  <c r="P3281" i="3"/>
  <c r="P3282" i="3"/>
  <c r="P3283" i="3"/>
  <c r="P3284" i="3"/>
  <c r="P3285" i="3"/>
  <c r="P3286" i="3"/>
  <c r="P3287" i="3"/>
  <c r="P3288" i="3"/>
  <c r="P3289" i="3"/>
  <c r="P3290" i="3"/>
  <c r="P3291" i="3"/>
  <c r="P3292" i="3"/>
  <c r="P3293" i="3"/>
  <c r="P3294" i="3"/>
  <c r="P3295" i="3"/>
  <c r="P3296" i="3"/>
  <c r="P3297" i="3"/>
  <c r="P3298" i="3"/>
  <c r="P3299" i="3"/>
  <c r="P3300" i="3"/>
  <c r="P3301" i="3"/>
  <c r="P3302" i="3"/>
  <c r="P3303" i="3"/>
  <c r="P3304" i="3"/>
  <c r="P3305" i="3"/>
  <c r="P3306" i="3"/>
  <c r="P3307" i="3"/>
  <c r="P3308" i="3"/>
  <c r="P3309" i="3"/>
  <c r="P3310" i="3"/>
  <c r="P3311" i="3"/>
  <c r="P3312" i="3"/>
  <c r="P3313" i="3"/>
  <c r="P3314" i="3"/>
  <c r="P3315" i="3"/>
  <c r="P3316" i="3"/>
  <c r="P3317" i="3"/>
  <c r="P3318" i="3"/>
  <c r="P3319" i="3"/>
  <c r="P3320" i="3"/>
  <c r="P3321" i="3"/>
  <c r="P3322" i="3"/>
  <c r="P3323" i="3"/>
  <c r="P3324" i="3"/>
  <c r="P3325" i="3"/>
  <c r="P3326" i="3"/>
  <c r="P3327" i="3"/>
  <c r="P3328" i="3"/>
  <c r="P3329" i="3"/>
  <c r="P3330" i="3"/>
  <c r="P3331" i="3"/>
  <c r="P3332" i="3"/>
  <c r="P3333" i="3"/>
  <c r="P3334" i="3"/>
  <c r="P3335" i="3"/>
  <c r="P3336" i="3"/>
  <c r="P3337" i="3"/>
  <c r="P3338" i="3"/>
  <c r="P3339" i="3"/>
  <c r="P3340" i="3"/>
  <c r="P3341" i="3"/>
  <c r="P3342" i="3"/>
  <c r="P3343" i="3"/>
  <c r="P3344" i="3"/>
  <c r="P3345" i="3"/>
  <c r="P3346" i="3"/>
  <c r="P3347" i="3"/>
  <c r="P3348" i="3"/>
  <c r="P3349" i="3"/>
  <c r="P3350" i="3"/>
  <c r="P3351" i="3"/>
  <c r="P3352" i="3"/>
  <c r="P3353" i="3"/>
  <c r="P3354" i="3"/>
  <c r="P3355" i="3"/>
  <c r="P3356" i="3"/>
  <c r="P3357" i="3"/>
  <c r="P3358" i="3"/>
  <c r="P3359" i="3"/>
  <c r="P3360" i="3"/>
  <c r="P3361" i="3"/>
  <c r="P3362" i="3"/>
  <c r="P3363" i="3"/>
  <c r="P3364" i="3"/>
  <c r="P3365" i="3"/>
  <c r="P3366" i="3"/>
  <c r="P3367" i="3"/>
  <c r="P3368" i="3"/>
  <c r="P3369" i="3"/>
  <c r="P3370" i="3"/>
  <c r="P3371" i="3"/>
  <c r="P3372" i="3"/>
  <c r="P3373" i="3"/>
  <c r="P3374" i="3"/>
  <c r="P3375" i="3"/>
  <c r="P3376" i="3"/>
  <c r="P3377" i="3"/>
  <c r="P3378" i="3"/>
  <c r="P3379" i="3"/>
  <c r="P3380" i="3"/>
  <c r="P3381" i="3"/>
  <c r="P3382" i="3"/>
  <c r="P3383" i="3"/>
  <c r="P3384" i="3"/>
  <c r="P3385" i="3"/>
  <c r="P3386" i="3"/>
  <c r="P3387" i="3"/>
  <c r="P3388" i="3"/>
  <c r="P3389" i="3"/>
  <c r="P3390" i="3"/>
  <c r="P3391" i="3"/>
  <c r="P3392" i="3"/>
  <c r="P3393" i="3"/>
  <c r="P3394" i="3"/>
  <c r="P3395" i="3"/>
  <c r="P3396" i="3"/>
  <c r="P3397" i="3"/>
  <c r="P3398" i="3"/>
  <c r="P3399" i="3"/>
  <c r="P3400" i="3"/>
  <c r="P3401" i="3"/>
  <c r="P3402" i="3"/>
  <c r="P3403" i="3"/>
  <c r="P3404" i="3"/>
  <c r="P3405" i="3"/>
  <c r="P3406" i="3"/>
  <c r="P3407" i="3"/>
  <c r="P3408" i="3"/>
  <c r="P3409" i="3"/>
  <c r="P3410" i="3"/>
  <c r="P3411" i="3"/>
  <c r="P3412" i="3"/>
  <c r="P3413" i="3"/>
  <c r="P3414" i="3"/>
  <c r="P3415" i="3"/>
  <c r="P3416" i="3"/>
  <c r="P3417" i="3"/>
  <c r="P3418" i="3"/>
  <c r="P3419" i="3"/>
  <c r="P3420" i="3"/>
  <c r="P3421" i="3"/>
  <c r="P3422" i="3"/>
  <c r="P3423" i="3"/>
  <c r="P3424" i="3"/>
  <c r="P3425" i="3"/>
  <c r="P3426" i="3"/>
  <c r="P3427" i="3"/>
  <c r="P3428" i="3"/>
  <c r="P3429" i="3"/>
  <c r="P3430" i="3"/>
  <c r="P3431" i="3"/>
  <c r="P3432" i="3"/>
  <c r="P3433" i="3"/>
  <c r="P3434" i="3"/>
  <c r="P3435" i="3"/>
  <c r="P3436" i="3"/>
  <c r="P3437" i="3"/>
  <c r="P3438" i="3"/>
  <c r="P3439" i="3"/>
  <c r="P3440" i="3"/>
  <c r="P3441" i="3"/>
  <c r="P3442" i="3"/>
  <c r="P3443" i="3"/>
  <c r="P3444" i="3"/>
  <c r="P3445" i="3"/>
  <c r="P3446" i="3"/>
  <c r="P3447" i="3"/>
  <c r="P3448" i="3"/>
  <c r="P3449" i="3"/>
  <c r="P3450" i="3"/>
  <c r="P3451" i="3"/>
  <c r="P3452" i="3"/>
  <c r="P3453" i="3"/>
  <c r="P3454" i="3"/>
  <c r="P3455" i="3"/>
  <c r="P3456" i="3"/>
  <c r="P3457" i="3"/>
  <c r="P3458" i="3"/>
  <c r="P3459" i="3"/>
  <c r="P3460" i="3"/>
  <c r="P3461" i="3"/>
  <c r="P3462" i="3"/>
  <c r="P3463" i="3"/>
  <c r="P3464" i="3"/>
  <c r="P3465" i="3"/>
  <c r="P3466" i="3"/>
  <c r="P3467" i="3"/>
  <c r="P3468" i="3"/>
  <c r="P3469" i="3"/>
  <c r="P3470" i="3"/>
  <c r="P3471" i="3"/>
  <c r="P3472" i="3"/>
  <c r="P3473" i="3"/>
  <c r="P3474" i="3"/>
  <c r="P3475" i="3"/>
  <c r="P3476" i="3"/>
  <c r="P3477" i="3"/>
  <c r="P3478" i="3"/>
  <c r="P3479" i="3"/>
  <c r="P3480" i="3"/>
  <c r="P3481" i="3"/>
  <c r="P3482" i="3"/>
  <c r="P3483" i="3"/>
  <c r="P3484" i="3"/>
  <c r="P3485" i="3"/>
  <c r="P3486" i="3"/>
  <c r="P3487" i="3"/>
  <c r="P3488" i="3"/>
  <c r="P3489" i="3"/>
  <c r="P3490" i="3"/>
  <c r="P3491" i="3"/>
  <c r="P3492" i="3"/>
  <c r="P3493" i="3"/>
  <c r="P3494" i="3"/>
  <c r="P3495" i="3"/>
  <c r="P3496" i="3"/>
  <c r="P3497" i="3"/>
  <c r="P3498" i="3"/>
  <c r="P3499" i="3"/>
  <c r="P3500" i="3"/>
  <c r="P3501" i="3"/>
  <c r="P3502" i="3"/>
  <c r="P3503" i="3"/>
  <c r="P3504" i="3"/>
  <c r="P3505" i="3"/>
  <c r="P3506" i="3"/>
  <c r="P3507" i="3"/>
  <c r="P3508" i="3"/>
  <c r="P3509" i="3"/>
  <c r="P3510" i="3"/>
  <c r="P3511" i="3"/>
  <c r="P3512" i="3"/>
  <c r="P3513" i="3"/>
  <c r="P3514" i="3"/>
  <c r="P3515" i="3"/>
  <c r="P3516" i="3"/>
  <c r="P3517" i="3"/>
  <c r="P3518" i="3"/>
  <c r="P3519" i="3"/>
  <c r="P3520" i="3"/>
  <c r="P3521" i="3"/>
  <c r="P3522" i="3"/>
  <c r="P3523" i="3"/>
  <c r="P3524" i="3"/>
  <c r="P3525" i="3"/>
  <c r="P3526" i="3"/>
  <c r="P3527" i="3"/>
  <c r="P3528" i="3"/>
  <c r="P3529" i="3"/>
  <c r="P3530" i="3"/>
  <c r="P3531" i="3"/>
  <c r="P3532" i="3"/>
  <c r="P3533" i="3"/>
  <c r="P3534" i="3"/>
  <c r="P3535" i="3"/>
  <c r="P3536" i="3"/>
  <c r="P3537" i="3"/>
  <c r="P3538" i="3"/>
  <c r="P3539" i="3"/>
  <c r="P3540" i="3"/>
  <c r="P3541" i="3"/>
  <c r="P3542" i="3"/>
  <c r="P3543" i="3"/>
  <c r="P3544" i="3"/>
  <c r="P3545" i="3"/>
  <c r="P3546" i="3"/>
  <c r="P3547" i="3"/>
  <c r="P3548" i="3"/>
  <c r="P3549" i="3"/>
  <c r="P3550" i="3"/>
  <c r="P3551" i="3"/>
  <c r="P3552" i="3"/>
  <c r="P3553" i="3"/>
  <c r="P3554" i="3"/>
  <c r="P3555" i="3"/>
  <c r="P3556" i="3"/>
  <c r="P3557" i="3"/>
  <c r="P3558" i="3"/>
  <c r="P3559" i="3"/>
  <c r="P3560" i="3"/>
  <c r="P3561" i="3"/>
  <c r="P3562" i="3"/>
  <c r="P3563" i="3"/>
  <c r="P3564" i="3"/>
  <c r="P3565" i="3"/>
  <c r="P3566" i="3"/>
  <c r="P3567" i="3"/>
  <c r="P3568" i="3"/>
  <c r="P3569" i="3"/>
  <c r="P3570" i="3"/>
  <c r="P3571" i="3"/>
  <c r="P3572" i="3"/>
  <c r="P3573" i="3"/>
  <c r="P3574" i="3"/>
  <c r="P3575" i="3"/>
  <c r="P3576" i="3"/>
  <c r="P3577" i="3"/>
  <c r="P3578" i="3"/>
  <c r="P3579" i="3"/>
  <c r="P3580" i="3"/>
  <c r="P3581" i="3"/>
  <c r="P3582" i="3"/>
  <c r="P3583" i="3"/>
  <c r="P3584" i="3"/>
  <c r="P3585" i="3"/>
  <c r="P3586" i="3"/>
  <c r="P3587" i="3"/>
  <c r="P3588" i="3"/>
  <c r="P3589" i="3"/>
  <c r="P3590" i="3"/>
  <c r="P3591" i="3"/>
  <c r="P3592" i="3"/>
  <c r="P3593" i="3"/>
  <c r="P3594" i="3"/>
  <c r="P3595" i="3"/>
  <c r="P3596" i="3"/>
  <c r="P3597" i="3"/>
  <c r="P3598" i="3"/>
  <c r="P3599" i="3"/>
  <c r="P3600" i="3"/>
  <c r="P3601" i="3"/>
  <c r="P3602" i="3"/>
  <c r="P3603" i="3"/>
  <c r="P3604" i="3"/>
  <c r="P3605" i="3"/>
  <c r="P3606" i="3"/>
  <c r="P3607" i="3"/>
  <c r="P3608" i="3"/>
  <c r="P3609" i="3"/>
  <c r="P3610" i="3"/>
  <c r="P3611" i="3"/>
  <c r="P3612" i="3"/>
  <c r="P3613" i="3"/>
  <c r="P3614" i="3"/>
  <c r="P3615" i="3"/>
  <c r="P3616" i="3"/>
  <c r="P3617" i="3"/>
  <c r="P3618" i="3"/>
  <c r="P3619" i="3"/>
  <c r="P3620" i="3"/>
  <c r="P3621" i="3"/>
  <c r="P3622" i="3"/>
  <c r="P3623" i="3"/>
  <c r="P3624" i="3"/>
  <c r="P3625" i="3"/>
  <c r="P3626" i="3"/>
  <c r="P3627" i="3"/>
  <c r="P3628" i="3"/>
  <c r="P3629" i="3"/>
  <c r="P3630" i="3"/>
  <c r="P3631" i="3"/>
  <c r="P3632" i="3"/>
  <c r="P3633" i="3"/>
  <c r="P3634" i="3"/>
  <c r="P3635" i="3"/>
  <c r="P3636" i="3"/>
  <c r="P3637" i="3"/>
  <c r="P3638" i="3"/>
  <c r="P3639" i="3"/>
  <c r="P3640" i="3"/>
  <c r="P3641" i="3"/>
  <c r="P3642" i="3"/>
  <c r="P3643" i="3"/>
  <c r="P3644" i="3"/>
  <c r="P3645" i="3"/>
  <c r="P3646" i="3"/>
  <c r="P3647" i="3"/>
  <c r="P3648" i="3"/>
  <c r="P3649" i="3"/>
  <c r="P3650" i="3"/>
  <c r="P3651" i="3"/>
  <c r="P3652" i="3"/>
  <c r="P3653" i="3"/>
  <c r="P3654" i="3"/>
  <c r="P3655" i="3"/>
  <c r="P3656" i="3"/>
  <c r="P3657" i="3"/>
  <c r="P3658" i="3"/>
  <c r="P3659" i="3"/>
  <c r="P3660" i="3"/>
  <c r="P3661" i="3"/>
  <c r="P3662" i="3"/>
  <c r="P3663" i="3"/>
  <c r="P3664" i="3"/>
  <c r="P3665" i="3"/>
  <c r="P3666" i="3"/>
  <c r="P3667" i="3"/>
  <c r="P3668" i="3"/>
  <c r="P3669" i="3"/>
  <c r="P3670" i="3"/>
  <c r="P3671" i="3"/>
  <c r="P3672" i="3"/>
  <c r="P3673" i="3"/>
  <c r="P3674" i="3"/>
  <c r="P3675" i="3"/>
  <c r="P3676" i="3"/>
  <c r="P3677" i="3"/>
  <c r="P3678" i="3"/>
  <c r="P3679" i="3"/>
  <c r="P3680" i="3"/>
  <c r="P3681" i="3"/>
  <c r="P3682" i="3"/>
  <c r="P3683" i="3"/>
  <c r="P3684" i="3"/>
  <c r="P3685" i="3"/>
  <c r="P3686" i="3"/>
  <c r="P3687" i="3"/>
  <c r="P3688" i="3"/>
  <c r="P3689" i="3"/>
  <c r="P3690" i="3"/>
  <c r="P3691" i="3"/>
  <c r="P3692" i="3"/>
  <c r="P3693" i="3"/>
  <c r="P3694" i="3"/>
  <c r="P3695" i="3"/>
  <c r="P3696" i="3"/>
  <c r="P3697" i="3"/>
  <c r="P3698" i="3"/>
  <c r="P3699" i="3"/>
  <c r="P3700" i="3"/>
  <c r="P3701" i="3"/>
  <c r="P3702" i="3"/>
  <c r="P3703" i="3"/>
  <c r="P3704" i="3"/>
  <c r="P3705" i="3"/>
  <c r="P3706" i="3"/>
  <c r="P3707" i="3"/>
  <c r="P3708" i="3"/>
  <c r="P3709" i="3"/>
  <c r="P3710" i="3"/>
  <c r="P3711" i="3"/>
  <c r="P3712" i="3"/>
  <c r="P3713" i="3"/>
  <c r="P3714" i="3"/>
  <c r="P3715" i="3"/>
  <c r="P3716" i="3"/>
  <c r="P3717" i="3"/>
  <c r="P3718" i="3"/>
  <c r="P3719" i="3"/>
  <c r="P3720" i="3"/>
  <c r="P3721" i="3"/>
  <c r="P3722" i="3"/>
  <c r="P3723" i="3"/>
  <c r="P3724" i="3"/>
  <c r="P3725" i="3"/>
  <c r="P3726" i="3"/>
  <c r="P3727" i="3"/>
  <c r="P3728" i="3"/>
  <c r="P3729" i="3"/>
  <c r="P3730" i="3"/>
  <c r="P3731" i="3"/>
  <c r="P3732" i="3"/>
  <c r="P3733" i="3"/>
  <c r="P3734" i="3"/>
  <c r="P3735" i="3"/>
  <c r="P3736" i="3"/>
  <c r="P3737" i="3"/>
  <c r="P3738" i="3"/>
  <c r="P3739" i="3"/>
  <c r="P3740" i="3"/>
  <c r="P3741" i="3"/>
  <c r="P3742" i="3"/>
  <c r="P3743" i="3"/>
  <c r="P3744" i="3"/>
  <c r="P3745" i="3"/>
  <c r="P3746" i="3"/>
  <c r="P3747" i="3"/>
  <c r="P3748" i="3"/>
  <c r="P3749" i="3"/>
  <c r="P3750" i="3"/>
  <c r="P3751" i="3"/>
  <c r="P3752" i="3"/>
  <c r="P3753" i="3"/>
  <c r="P3754" i="3"/>
  <c r="P3755" i="3"/>
  <c r="P3756" i="3"/>
  <c r="P3757" i="3"/>
  <c r="P3758" i="3"/>
  <c r="P3759" i="3"/>
  <c r="P3760" i="3"/>
  <c r="P3761" i="3"/>
  <c r="P3762" i="3"/>
  <c r="P3763" i="3"/>
  <c r="P3764" i="3"/>
  <c r="P3765" i="3"/>
  <c r="P3766" i="3"/>
  <c r="P3767" i="3"/>
  <c r="P3768" i="3"/>
  <c r="P3769" i="3"/>
  <c r="P3770" i="3"/>
  <c r="P3771" i="3"/>
  <c r="P3772" i="3"/>
  <c r="P3773" i="3"/>
  <c r="P3774" i="3"/>
  <c r="P3775" i="3"/>
  <c r="P3776" i="3"/>
  <c r="P3777" i="3"/>
  <c r="P3778" i="3"/>
  <c r="P3779" i="3"/>
  <c r="P3780" i="3"/>
  <c r="P3781" i="3"/>
  <c r="P3782" i="3"/>
  <c r="P3783" i="3"/>
  <c r="P3784" i="3"/>
  <c r="P3785" i="3"/>
  <c r="P3786" i="3"/>
  <c r="P3787" i="3"/>
  <c r="P3788" i="3"/>
  <c r="P3789" i="3"/>
  <c r="P3790" i="3"/>
  <c r="P3791" i="3"/>
  <c r="P3792" i="3"/>
  <c r="P3793" i="3"/>
  <c r="P3794" i="3"/>
  <c r="P3795" i="3"/>
  <c r="P3796" i="3"/>
  <c r="P3797" i="3"/>
  <c r="P3798" i="3"/>
  <c r="P3799" i="3"/>
  <c r="P3800" i="3"/>
  <c r="P3801" i="3"/>
  <c r="P3802" i="3"/>
  <c r="P3803" i="3"/>
  <c r="P3804" i="3"/>
  <c r="P3805" i="3"/>
  <c r="P3806" i="3"/>
  <c r="P3807" i="3"/>
  <c r="P3808" i="3"/>
  <c r="P3809" i="3"/>
  <c r="P3810" i="3"/>
  <c r="P3811" i="3"/>
  <c r="P3812" i="3"/>
  <c r="P3813" i="3"/>
  <c r="P3814" i="3"/>
  <c r="P3815" i="3"/>
  <c r="P3816" i="3"/>
  <c r="P3817" i="3"/>
  <c r="P3818" i="3"/>
  <c r="P3819" i="3"/>
  <c r="P3820" i="3"/>
  <c r="P3821" i="3"/>
  <c r="P3822" i="3"/>
  <c r="P3823" i="3"/>
  <c r="P3824" i="3"/>
  <c r="P3825" i="3"/>
  <c r="P3826" i="3"/>
  <c r="P3827" i="3"/>
  <c r="P3828" i="3"/>
  <c r="P3829" i="3"/>
  <c r="P3830" i="3"/>
  <c r="P3831" i="3"/>
  <c r="P3832" i="3"/>
  <c r="P3833" i="3"/>
  <c r="P3834" i="3"/>
  <c r="P3835" i="3"/>
  <c r="P3836" i="3"/>
  <c r="P3837" i="3"/>
  <c r="P3838" i="3"/>
  <c r="P3839" i="3"/>
  <c r="P3840" i="3"/>
  <c r="P3841" i="3"/>
  <c r="P3842" i="3"/>
  <c r="P3843" i="3"/>
  <c r="P3844" i="3"/>
  <c r="P3845" i="3"/>
  <c r="P3846" i="3"/>
  <c r="P3847" i="3"/>
  <c r="P3848" i="3"/>
  <c r="P3849" i="3"/>
  <c r="P3850" i="3"/>
  <c r="P3851" i="3"/>
  <c r="P3852" i="3"/>
  <c r="P3853" i="3"/>
  <c r="P3854" i="3"/>
  <c r="P3855" i="3"/>
  <c r="P3856" i="3"/>
  <c r="P3857" i="3"/>
  <c r="P3858" i="3"/>
  <c r="P3859" i="3"/>
  <c r="P3860" i="3"/>
  <c r="P3861" i="3"/>
  <c r="P3862" i="3"/>
  <c r="P3863" i="3"/>
  <c r="P3864" i="3"/>
  <c r="P3865" i="3"/>
  <c r="P3866" i="3"/>
  <c r="P3867" i="3"/>
  <c r="P3868" i="3"/>
  <c r="P3869" i="3"/>
  <c r="P3870" i="3"/>
  <c r="P3871" i="3"/>
  <c r="P3872" i="3"/>
  <c r="P3873" i="3"/>
  <c r="P3874" i="3"/>
  <c r="P3875" i="3"/>
  <c r="P3876" i="3"/>
  <c r="P3877" i="3"/>
  <c r="P3878" i="3"/>
  <c r="P3879" i="3"/>
  <c r="P3880" i="3"/>
  <c r="P3881" i="3"/>
  <c r="P3882" i="3"/>
  <c r="P3883" i="3"/>
  <c r="P3884" i="3"/>
  <c r="P3885" i="3"/>
  <c r="P3886" i="3"/>
  <c r="P3887" i="3"/>
  <c r="P3888" i="3"/>
  <c r="P3889" i="3"/>
  <c r="P3890" i="3"/>
  <c r="P3891" i="3"/>
  <c r="P3892" i="3"/>
  <c r="P3893" i="3"/>
  <c r="P3894" i="3"/>
  <c r="P3895" i="3"/>
  <c r="P3896" i="3"/>
  <c r="P3897" i="3"/>
  <c r="P3898" i="3"/>
  <c r="P3899" i="3"/>
  <c r="P3900" i="3"/>
  <c r="P3901" i="3"/>
  <c r="P3902" i="3"/>
  <c r="P3903" i="3"/>
  <c r="P3904" i="3"/>
  <c r="P3905" i="3"/>
  <c r="P3906" i="3"/>
  <c r="P3907" i="3"/>
  <c r="P3908" i="3"/>
  <c r="P3909" i="3"/>
  <c r="P3910" i="3"/>
  <c r="P3911" i="3"/>
  <c r="P3912" i="3"/>
  <c r="P3913" i="3"/>
  <c r="P3914" i="3"/>
  <c r="P3915" i="3"/>
  <c r="P3916" i="3"/>
  <c r="P3917" i="3"/>
  <c r="P3918" i="3"/>
  <c r="P3919" i="3"/>
  <c r="P3920" i="3"/>
  <c r="P3921" i="3"/>
  <c r="P3922" i="3"/>
  <c r="P3923" i="3"/>
  <c r="P3924" i="3"/>
  <c r="P3925" i="3"/>
  <c r="P3926" i="3"/>
  <c r="P3927" i="3"/>
  <c r="P3928" i="3"/>
  <c r="P3929" i="3"/>
  <c r="P3930" i="3"/>
  <c r="P3931" i="3"/>
  <c r="P3932" i="3"/>
  <c r="P3933" i="3"/>
  <c r="P3934" i="3"/>
  <c r="P3935" i="3"/>
  <c r="P3936" i="3"/>
  <c r="P3937" i="3"/>
  <c r="P3938" i="3"/>
  <c r="P3939" i="3"/>
  <c r="P3940" i="3"/>
  <c r="P3941" i="3"/>
  <c r="P3942" i="3"/>
  <c r="P3943" i="3"/>
  <c r="P3944" i="3"/>
  <c r="P3945" i="3"/>
  <c r="P3946" i="3"/>
  <c r="P3947" i="3"/>
  <c r="P3948" i="3"/>
  <c r="P3949" i="3"/>
  <c r="P3950" i="3"/>
  <c r="P3951" i="3"/>
  <c r="P3952" i="3"/>
  <c r="P3953" i="3"/>
  <c r="P3954" i="3"/>
  <c r="P3955" i="3"/>
  <c r="P3956" i="3"/>
  <c r="P3957" i="3"/>
  <c r="P6" i="3"/>
  <c r="F7" i="3"/>
  <c r="F8" i="3"/>
  <c r="F9" i="3"/>
  <c r="F10" i="3"/>
  <c r="F11" i="3"/>
  <c r="F13" i="3"/>
  <c r="F14" i="3"/>
  <c r="F15" i="3"/>
  <c r="F16" i="3"/>
  <c r="F17" i="3"/>
  <c r="F18" i="3"/>
  <c r="F19" i="3"/>
  <c r="F20" i="3"/>
  <c r="F21"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6" i="3"/>
  <c r="P3" i="2"/>
  <c r="P4" i="2"/>
  <c r="P5" i="2"/>
  <c r="P6" i="2"/>
  <c r="P7" i="2"/>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D93" i="3"/>
  <c r="P89" i="2"/>
  <c r="D94" i="3"/>
  <c r="P90" i="2"/>
  <c r="D95" i="3"/>
  <c r="P91" i="2"/>
  <c r="D96" i="3"/>
  <c r="P92" i="2"/>
  <c r="D97" i="3"/>
  <c r="P93" i="2"/>
  <c r="P94" i="2"/>
  <c r="D99" i="3"/>
  <c r="P95" i="2"/>
  <c r="D100" i="3"/>
  <c r="P96" i="2"/>
  <c r="P97" i="2"/>
  <c r="D102" i="3"/>
  <c r="P98" i="2"/>
  <c r="D103" i="3"/>
  <c r="P99" i="2"/>
  <c r="D104" i="3"/>
  <c r="P100" i="2"/>
  <c r="D105" i="3"/>
  <c r="P101" i="2"/>
  <c r="D106" i="3"/>
  <c r="P102" i="2"/>
  <c r="C15" i="4" l="1"/>
  <c r="C14" i="4"/>
  <c r="C12" i="4"/>
  <c r="C13" i="4"/>
  <c r="D81" i="3"/>
  <c r="D89" i="3"/>
  <c r="D73" i="3"/>
  <c r="D77" i="3"/>
  <c r="D85" i="3"/>
  <c r="D91" i="3"/>
  <c r="D83" i="3"/>
  <c r="D75" i="3"/>
  <c r="D67" i="3"/>
  <c r="D87" i="3"/>
  <c r="D79" i="3"/>
  <c r="D71" i="3"/>
  <c r="D63" i="3"/>
  <c r="D57" i="3"/>
  <c r="D53" i="3"/>
  <c r="D45" i="3"/>
  <c r="D41" i="3"/>
  <c r="D37" i="3"/>
  <c r="D33" i="3"/>
  <c r="D29" i="3"/>
  <c r="D25" i="3"/>
  <c r="D21" i="3"/>
  <c r="D90" i="3"/>
  <c r="D86" i="3"/>
  <c r="D82" i="3"/>
  <c r="D78" i="3"/>
  <c r="D74" i="3"/>
  <c r="D70" i="3"/>
  <c r="D66" i="3"/>
  <c r="D64" i="3"/>
  <c r="D60" i="3"/>
  <c r="D56" i="3"/>
  <c r="D44" i="3"/>
  <c r="D40" i="3"/>
  <c r="D36" i="3"/>
  <c r="D32" i="3"/>
  <c r="D24" i="3"/>
  <c r="D20" i="3"/>
  <c r="D18" i="3"/>
  <c r="F12" i="3"/>
  <c r="D10" i="3"/>
  <c r="D8" i="3"/>
  <c r="D62" i="3"/>
  <c r="D58" i="3"/>
  <c r="D54" i="3"/>
  <c r="D50" i="3"/>
  <c r="D46" i="3"/>
  <c r="D42" i="3"/>
  <c r="D30" i="3"/>
  <c r="D26" i="3"/>
  <c r="D22" i="3"/>
  <c r="F22" i="3"/>
  <c r="D84" i="3"/>
  <c r="D80" i="3"/>
  <c r="D76" i="3"/>
  <c r="D72" i="3"/>
  <c r="D68" i="3"/>
  <c r="D65" i="3"/>
  <c r="D61" i="3"/>
  <c r="D59" i="3"/>
  <c r="D55" i="3"/>
  <c r="D51" i="3"/>
  <c r="D47" i="3"/>
  <c r="D43" i="3"/>
  <c r="D39" i="3"/>
  <c r="D35" i="3"/>
  <c r="D31" i="3"/>
  <c r="D27" i="3"/>
  <c r="D23" i="3"/>
  <c r="F23" i="3"/>
  <c r="D19" i="3"/>
  <c r="D17" i="3"/>
  <c r="D15" i="3"/>
  <c r="D13" i="3"/>
  <c r="D11" i="3"/>
  <c r="D9" i="3"/>
  <c r="D7" i="3"/>
  <c r="P2" i="2"/>
  <c r="H3" i="4" s="1"/>
  <c r="C11" i="4"/>
  <c r="C10" i="4"/>
  <c r="C9" i="4"/>
  <c r="D6" i="3" l="1"/>
  <c r="F10" i="4" l="1"/>
  <c r="F11" i="4"/>
  <c r="F12" i="4"/>
  <c r="F13" i="4"/>
  <c r="F14" i="4"/>
  <c r="F15" i="4"/>
  <c r="F9" i="4"/>
  <c r="E6" i="4"/>
  <c r="E3" i="4"/>
  <c r="B3" i="4"/>
  <c r="J6" i="4"/>
  <c r="J3" i="4" s="1"/>
  <c r="L3" i="4" s="1"/>
  <c r="H6" i="4" l="1"/>
  <c r="C16" i="4" s="1"/>
  <c r="F16" i="4"/>
  <c r="B6" i="4"/>
  <c r="G10" i="4"/>
  <c r="H10" i="4" s="1"/>
  <c r="G12" i="4"/>
  <c r="H12" i="4" s="1"/>
  <c r="G14" i="4"/>
  <c r="H14" i="4" s="1"/>
  <c r="G9" i="4"/>
  <c r="H9" i="4" s="1"/>
  <c r="G11" i="4"/>
  <c r="H11" i="4" s="1"/>
  <c r="G13" i="4"/>
  <c r="H13" i="4" s="1"/>
  <c r="G15" i="4"/>
  <c r="H15" i="4" s="1"/>
  <c r="H16" i="4" l="1"/>
  <c r="J9" i="4" s="1"/>
  <c r="N9" i="4" s="1"/>
  <c r="L9" i="4" s="1"/>
  <c r="G16" i="4"/>
</calcChain>
</file>

<file path=xl/sharedStrings.xml><?xml version="1.0" encoding="utf-8"?>
<sst xmlns="http://schemas.openxmlformats.org/spreadsheetml/2006/main" count="30234" uniqueCount="7570">
  <si>
    <t>Celkové způsobilé výdaje projektu (CZV) v Kč</t>
  </si>
  <si>
    <t>Požadovaná míra podpory % CZV (maximální výše je 80 %; udává se jedna hodnota pro celý projekt nehledě na kategorii a typ AM)</t>
  </si>
  <si>
    <t>Úroveň adresního místa</t>
  </si>
  <si>
    <t>Kategorie ZSJ</t>
  </si>
  <si>
    <t>Bude ZSJ projektem dotčena?</t>
  </si>
  <si>
    <t>Výsledné procento pokrytí ZSJ (výchozí + pokrytí projektem)</t>
  </si>
  <si>
    <t xml:space="preserve">Chci povýšit ZSJ na kategorii B </t>
  </si>
  <si>
    <t>Výsledné procento pokrytí ZSJ (výchozí + pokrytí projektem) při povýšení na B</t>
  </si>
  <si>
    <t>Kód ZSJ</t>
  </si>
  <si>
    <t>Kód AM</t>
  </si>
  <si>
    <t>Název AM</t>
  </si>
  <si>
    <t>Kategorie AM</t>
  </si>
  <si>
    <t>Chci pokrýt dané AM?</t>
  </si>
  <si>
    <t>Počet budovaných disponibilních přípojek</t>
  </si>
  <si>
    <t>Typ adresního místa</t>
  </si>
  <si>
    <t>III. Kolo VK</t>
  </si>
  <si>
    <t>Běžně dostupná rychlost</t>
  </si>
  <si>
    <t>Intervenční oblast (NIO)</t>
  </si>
  <si>
    <t>Celkový počet ZSJ v IO</t>
  </si>
  <si>
    <t>Průměrná požadovaná dotace na přípojku v Kč</t>
  </si>
  <si>
    <r>
      <t xml:space="preserve">Váhový koeficient průměrné požadované dotace na přípojku - </t>
    </r>
    <r>
      <rPr>
        <b/>
        <sz val="11"/>
        <color theme="1"/>
        <rFont val="Calibri"/>
        <family val="2"/>
        <charset val="238"/>
        <scheme val="minor"/>
      </rPr>
      <t>VKD</t>
    </r>
  </si>
  <si>
    <t>Celkový počet ZSJ vybraných k pokrytí</t>
  </si>
  <si>
    <t>Celkový počet AM vybraných k pokrytí</t>
  </si>
  <si>
    <t>Celkový počet budovaných disponibilních přípojek</t>
  </si>
  <si>
    <t>Typ a počet PAM</t>
  </si>
  <si>
    <t>Počet PAM dle rychlosti</t>
  </si>
  <si>
    <t>Relativní pokrytí PAM dle kategorie technického řešení</t>
  </si>
  <si>
    <r>
      <t xml:space="preserve">Váhový koeficient technické úrovně - </t>
    </r>
    <r>
      <rPr>
        <b/>
        <sz val="11"/>
        <color theme="1"/>
        <rFont val="Calibri"/>
        <family val="2"/>
        <charset val="238"/>
        <scheme val="minor"/>
      </rPr>
      <t>VKT</t>
    </r>
  </si>
  <si>
    <t>Hodnota efektivního pokrytí v %</t>
  </si>
  <si>
    <t>Celkový počet bodů za část C1</t>
  </si>
  <si>
    <t>OBAM</t>
  </si>
  <si>
    <t>SOCAM</t>
  </si>
  <si>
    <t>kat A; 1 Gb/s symetricky pro OBAM/SOCAM/OVMAM</t>
  </si>
  <si>
    <t>OVMAM</t>
  </si>
  <si>
    <t>kat A; 1 Gb/s / 200 Mb/s pro OBAM/SOCAM/OVMAM</t>
  </si>
  <si>
    <t>v kategorii A</t>
  </si>
  <si>
    <t>kat B; 1 Gb/s symetricky pro OBAM</t>
  </si>
  <si>
    <t>v kategorii B</t>
  </si>
  <si>
    <t>kat B; 1 Gb/s symetricky pro SOCAM/OVMAM</t>
  </si>
  <si>
    <t>v kategorii C</t>
  </si>
  <si>
    <t>kat B; 1 Gb/s / 200 Mb/s pro OBAM</t>
  </si>
  <si>
    <t>mimo kategorii (nezpůsobilé)</t>
  </si>
  <si>
    <t>kat C; 1 Gb/s symetricky pro SOCAM/OVMAM</t>
  </si>
  <si>
    <t>kontrola (nezpůsobilé nepřevyšují způsobilé)</t>
  </si>
  <si>
    <t>IO</t>
  </si>
  <si>
    <t>výčet ZSJ v IO</t>
  </si>
  <si>
    <t>ID ZSJ</t>
  </si>
  <si>
    <t>počet všech AM</t>
  </si>
  <si>
    <t>kat ZSJ</t>
  </si>
  <si>
    <t>počet všech OBAM+SOCAM+OVMAM</t>
  </si>
  <si>
    <t>počet nepokrytých AM (k dispozici pro pokrytí) bez povýšení na B</t>
  </si>
  <si>
    <t>nezpůsobilé</t>
  </si>
  <si>
    <t>pokryto projektem počet AM</t>
  </si>
  <si>
    <t>Výsledné procento pokrytí ZSJ (výchozí + pokrytí projektem) - zůstává na A</t>
  </si>
  <si>
    <t>Výsledné procento pokrytí ZSJ (výchozí + pokrytí projektem) - povýšení na B</t>
  </si>
  <si>
    <t>Objekt</t>
  </si>
  <si>
    <t>Výběr A/N</t>
  </si>
  <si>
    <t>podmíněný výběr</t>
  </si>
  <si>
    <t>Rychlost</t>
  </si>
  <si>
    <t>VKT</t>
  </si>
  <si>
    <t>Povýšení</t>
  </si>
  <si>
    <t>Načítání k celkovému počtu</t>
  </si>
  <si>
    <t>Úroveň ZSJ</t>
  </si>
  <si>
    <t>Bude ZSJ projektem dotčena</t>
  </si>
  <si>
    <t>A</t>
  </si>
  <si>
    <t>Informativní</t>
  </si>
  <si>
    <t>N</t>
  </si>
  <si>
    <t>kategorieA</t>
  </si>
  <si>
    <t>informativní hodnota, že ZSJ spadá do kategorie A</t>
  </si>
  <si>
    <t>kategorieB</t>
  </si>
  <si>
    <t>informativní hodnota, že ZSJ spadá do kategorie B</t>
  </si>
  <si>
    <t>kategorieAB</t>
  </si>
  <si>
    <t>kategorieC</t>
  </si>
  <si>
    <t>informativní hodnota, že ZSJ spadá do kategorie C</t>
  </si>
  <si>
    <t>Chci povýšit ZSJ na kategorii B</t>
  </si>
  <si>
    <t>K vyplnění</t>
  </si>
  <si>
    <t>jen pokud ZSJ je označena kategorieAB, může zde žadatel vyplnit ANO; v takovém případě musí tuto ZSJ pokrýt za podmínek Kategorie B. V tom případě musí také přepsat hodnoty ve sloupci Kategorie AM na B</t>
  </si>
  <si>
    <t>Úroveň AM</t>
  </si>
  <si>
    <t>pokud je dané AM v ZSJ kategorieA, je v tomto sloupci AM označno A, a pokud jej žadatel chce pokrýt, musí jej pokrýt za podmínek kategorie A</t>
  </si>
  <si>
    <t>pokud je dané AM v ZSJ kategorieB, je v tomto sloupci AM označno B, a pokud jej žadatel chce pokrýt, musí jej pokrýt za podmínek kategorie B</t>
  </si>
  <si>
    <t>pokud je dané AM v ZSJ kategorieC, je v tomto sloupci AM označno C, a pokud jej žadatel chce pokrýt, musí jej pokrýt za podmínek kategorie C</t>
  </si>
  <si>
    <t>-</t>
  </si>
  <si>
    <t>adresní místo je podle svého typu nezpůsobilé</t>
  </si>
  <si>
    <t xml:space="preserve">Typ adresního místa </t>
  </si>
  <si>
    <t>již pokryté</t>
  </si>
  <si>
    <t>podle svého typu by byly způsobilé, ale jsou již pokryté, tedy nejsou k dispozici pro pokrytí, a nesmějí být pokryty ani "za své"</t>
  </si>
  <si>
    <t>nezpůsobilé - již pokryté</t>
  </si>
  <si>
    <t>podle svého typu jsou nezpůsobilé, a jsou již pokryté, tedy nejsou k dispozici pro pokrytí a nesmějí být pokryty ani "za své"</t>
  </si>
  <si>
    <t>nezpůsobilé - nepokryté</t>
  </si>
  <si>
    <t>podle svého typu jsou nezpůsobilé, a jsou nepokryté, tedy jsou k dispozici pro pokrytí a smějí  být pokryty "za své"</t>
  </si>
  <si>
    <t>podle svého typu jsou způsobilé, jsou nepokryté, tedy jsou k dispozici pro pokrytí s dotací</t>
  </si>
  <si>
    <t>ANO</t>
  </si>
  <si>
    <t>možnost pokrytí těchto AM podléhá výsledku III. Kola VK (viz kap. 9.3.3 Přílohy 4 Výzvy); pokyd uvažujet o jejich pokrytí, při podání Žádosti o podporu je potřeba označit ve sloupci "Chci pokrýt" jako ANO, později mohou být vyloučeny, ale ne doplněny</t>
  </si>
  <si>
    <t>(prázdné)</t>
  </si>
  <si>
    <t>Chci pokrýt dané AM</t>
  </si>
  <si>
    <t>uvádět pokud se projekt zavazuje dané AM pokrýt; AM bude započteno pouze, pokud je v tomto sloupci "ANO", všechny ostatní hodnoty budou označeny jako ne; pokud zde vyplníte ANO, automaticky se ve sloupci "Počet přípojek" předvyplní 1 přípojka</t>
  </si>
  <si>
    <t>NE</t>
  </si>
  <si>
    <t xml:space="preserve">nebudou zohledněny </t>
  </si>
  <si>
    <t>Počet budovaných přípojek</t>
  </si>
  <si>
    <t>Předvyplněno/K vyplnění</t>
  </si>
  <si>
    <t>vyplňuje se počet plánovaných disponibilních přípojek, které se projekt zavazuje zřídit; pokud ve sloupci "Chci pokrýt AM" není ANO, zde nesmí být vyplněno nic; pokud plánujete zřídit více než jednu přípojku na daném AM, je potřeb předvyplněnou hodnotu přepsat</t>
  </si>
  <si>
    <t xml:space="preserve">U všech AM k pokrytí žadatel musí vybrat hodnotu ze seznamu navázaného na kategorii AM. Hodnotu musí vybrat podle typu AM. U nezpůsobilých AM nelze vybrat nic. </t>
  </si>
  <si>
    <t>Název sloupce</t>
  </si>
  <si>
    <t>Nabídka</t>
  </si>
  <si>
    <t>Vysvětlivka</t>
  </si>
  <si>
    <t>Účel</t>
  </si>
  <si>
    <t xml:space="preserve">žadatel zde uvede celkové způsobilé výdaje projektu uvedené v rozpočtu projektu uvedeného v Žádosti.  </t>
  </si>
  <si>
    <t>pokud žadatel vyplnil ve sloupci Chci pokrýt AM hodnotu A alespoň u jednoho AM v dané ZSJ, zde se objeví A</t>
  </si>
  <si>
    <t>pokud žadatel nepokrývá žádné AM v dané ZSJ, je zde hodnota N</t>
  </si>
  <si>
    <t>seznam</t>
  </si>
  <si>
    <t xml:space="preserve"> Výčet ZSJ v dané IO</t>
  </si>
  <si>
    <t>kat A, B, C; 10 Gb/s / 1 Gb/s pro SOCAM/OVMAM</t>
  </si>
  <si>
    <t>katA</t>
  </si>
  <si>
    <t>katB</t>
  </si>
  <si>
    <t>katC</t>
  </si>
  <si>
    <t>počet AM nezpůsobilých v A, ale způsobilých v B (tzn. Pokrytých 30) (součástí III.kola VK)</t>
  </si>
  <si>
    <t>výchozí pokrytí počet AM (typ AM "již pokryto")</t>
  </si>
  <si>
    <t xml:space="preserve">možnost povýšení na kategorii B </t>
  </si>
  <si>
    <t>počet nepokrytých AM (k dispozici pro pokrytí) s povýšením na B (také všech k pokrytí)</t>
  </si>
  <si>
    <t>Celkový počet bílých (nepokrytých) AM v IO</t>
  </si>
  <si>
    <t xml:space="preserve">výzva umožňuje míru podpory maximálně 80 % CZV. Žadatel však může požadovat nižší míru podpory, což se pozitivně promítne v bodovém hodnocení </t>
  </si>
  <si>
    <t>Procentuální pokrytí IO vybranými ZSJ</t>
  </si>
  <si>
    <t>Úrověň základní sídelní jednotky</t>
  </si>
  <si>
    <t>výpočet log
skrýt</t>
  </si>
  <si>
    <t>NIO22 Kolín - Kutná Hora</t>
  </si>
  <si>
    <t>190608 Přebozy</t>
  </si>
  <si>
    <t>190616 Zalešany</t>
  </si>
  <si>
    <t>138762 Lipec</t>
  </si>
  <si>
    <t>192015 Čejkovice</t>
  </si>
  <si>
    <t>192031 Dědice</t>
  </si>
  <si>
    <t>192040 Dobrovítov</t>
  </si>
  <si>
    <t>20842 Bludov</t>
  </si>
  <si>
    <t>169714 Hostkovice</t>
  </si>
  <si>
    <t>169722 Třebětín</t>
  </si>
  <si>
    <t>20893 Víckovice</t>
  </si>
  <si>
    <t>74462 Vodranty</t>
  </si>
  <si>
    <t>152480 Souňov</t>
  </si>
  <si>
    <t>120219 Paběnice</t>
  </si>
  <si>
    <t>126390 Drobovice</t>
  </si>
  <si>
    <t>171476 Adamov</t>
  </si>
  <si>
    <t>171484 Schořov</t>
  </si>
  <si>
    <t>158721 Sudějov</t>
  </si>
  <si>
    <t>46426 Hraběšín</t>
  </si>
  <si>
    <t>162159 Šebestěnice</t>
  </si>
  <si>
    <t>17558 Cerhýnky</t>
  </si>
  <si>
    <t>17566 Radimek</t>
  </si>
  <si>
    <t>29165 Horní Chvatliny</t>
  </si>
  <si>
    <t>54003 Chrášťany</t>
  </si>
  <si>
    <t>148598 Žhery</t>
  </si>
  <si>
    <t>69736 Pučery</t>
  </si>
  <si>
    <t>110141 Brník</t>
  </si>
  <si>
    <t>110159 Bulánka</t>
  </si>
  <si>
    <t>110167 Králka</t>
  </si>
  <si>
    <t>110183 Oleška</t>
  </si>
  <si>
    <t>167860 Mlékovice</t>
  </si>
  <si>
    <t>177920 Veletov</t>
  </si>
  <si>
    <t>83950 Lipany</t>
  </si>
  <si>
    <t>183946 Vlkančice</t>
  </si>
  <si>
    <t>77810 U továrny</t>
  </si>
  <si>
    <t>77992 Kalvárie</t>
  </si>
  <si>
    <t>20257 Bahno</t>
  </si>
  <si>
    <t>20265 Černíny</t>
  </si>
  <si>
    <t>20273 Hetlín</t>
  </si>
  <si>
    <t>20281 Krasoňovice</t>
  </si>
  <si>
    <t>20290 Předbořice</t>
  </si>
  <si>
    <t>20311 Zavadilka</t>
  </si>
  <si>
    <t>20320 Zdeslavice</t>
  </si>
  <si>
    <t>42030 Horka II</t>
  </si>
  <si>
    <t>50521 Chabeřice</t>
  </si>
  <si>
    <t>79758 Ledečko</t>
  </si>
  <si>
    <t>79766 Vraník</t>
  </si>
  <si>
    <t>119482 Pertoltice</t>
  </si>
  <si>
    <t>120197 Hološiny</t>
  </si>
  <si>
    <t>120201 Michalovice</t>
  </si>
  <si>
    <t>120227 Petrovice I</t>
  </si>
  <si>
    <t>120235 Senetín</t>
  </si>
  <si>
    <t>120243 Újezdec</t>
  </si>
  <si>
    <t>120251 Boštice</t>
  </si>
  <si>
    <t>120260 Losiny</t>
  </si>
  <si>
    <t>120278 Nové Nespeřice</t>
  </si>
  <si>
    <t>120286 Petrovice II</t>
  </si>
  <si>
    <t>120294 Stará Huť</t>
  </si>
  <si>
    <t>120308 Staré Nespeřice</t>
  </si>
  <si>
    <t>120316 Tlučeň</t>
  </si>
  <si>
    <t>145980 Mrchojedy</t>
  </si>
  <si>
    <t>145998 Přívlaky</t>
  </si>
  <si>
    <t>146005 Samopše</t>
  </si>
  <si>
    <t>150410 Hranice</t>
  </si>
  <si>
    <t>150428 Slavošov</t>
  </si>
  <si>
    <t>171492 Tupadly</t>
  </si>
  <si>
    <t>174220 Březová</t>
  </si>
  <si>
    <t>174238 Hájek</t>
  </si>
  <si>
    <t>174246 Korotice</t>
  </si>
  <si>
    <t>174254 Lomec</t>
  </si>
  <si>
    <t>174262 Lomeček</t>
  </si>
  <si>
    <t>174271 Úmonín</t>
  </si>
  <si>
    <t>181579 Karlov t. Doubrava</t>
  </si>
  <si>
    <t>181595 Roztěž</t>
  </si>
  <si>
    <t>181609 Tuchotice</t>
  </si>
  <si>
    <t>181617 Vidice</t>
  </si>
  <si>
    <t>183954 Kozohlody</t>
  </si>
  <si>
    <t>162141 Březí</t>
  </si>
  <si>
    <t>162167 Zbudovice</t>
  </si>
  <si>
    <t>192023 Damírov</t>
  </si>
  <si>
    <t>192058 Chlum</t>
  </si>
  <si>
    <t>192066 Klucké Chvalovice</t>
  </si>
  <si>
    <t>192082 Opatovice</t>
  </si>
  <si>
    <t>192091 Zbýšov</t>
  </si>
  <si>
    <t>194280 Štrampouch</t>
  </si>
  <si>
    <t>194298 Žáky</t>
  </si>
  <si>
    <t>111970 Kanín</t>
  </si>
  <si>
    <t>122793 Předhradí</t>
  </si>
  <si>
    <t>123579 Jezera</t>
  </si>
  <si>
    <t>123587 Městský les</t>
  </si>
  <si>
    <t>186104 Vrbová Lhota</t>
  </si>
  <si>
    <t>103411 Košice</t>
  </si>
  <si>
    <t>31631 Bílkov</t>
  </si>
  <si>
    <t>108090 Konojedy</t>
  </si>
  <si>
    <t>322296 Klíče</t>
  </si>
  <si>
    <t>108120 Prusice</t>
  </si>
  <si>
    <t>108111 Oplany</t>
  </si>
  <si>
    <t>182818 Kšely</t>
  </si>
  <si>
    <t>170364 Třebonín</t>
  </si>
  <si>
    <t>81973 Grunta</t>
  </si>
  <si>
    <t>161268 Krychnov</t>
  </si>
  <si>
    <t>112739 Na Přívoze</t>
  </si>
  <si>
    <t>Zalešany - Přebozy, č. p. 2</t>
  </si>
  <si>
    <t>Zalešany - Přebozy, č. p. 3</t>
  </si>
  <si>
    <t>Zalešany - Přebozy, č. p. 6</t>
  </si>
  <si>
    <t>Zalešany - Přebozy, č. p. 7</t>
  </si>
  <si>
    <t>Zalešany - Přebozy, č. p. 9</t>
  </si>
  <si>
    <t>Zalešany - Přebozy, č. p. 10</t>
  </si>
  <si>
    <t>Zalešany - Přebozy, č. p. 12</t>
  </si>
  <si>
    <t>Zalešany - Přebozy, č. p. 15</t>
  </si>
  <si>
    <t>Zalešany - Přebozy, č. p. 17</t>
  </si>
  <si>
    <t>Zalešany - Přebozy, č. p. 19</t>
  </si>
  <si>
    <t>Zalešany - Přebozy, č. p. 20</t>
  </si>
  <si>
    <t>Zalešany - Přebozy, č. p. 30</t>
  </si>
  <si>
    <t>Zalešany - Přebozy, č. p. 36</t>
  </si>
  <si>
    <t>Zalešany - Přebozy, č. p. 40</t>
  </si>
  <si>
    <t>Zalešany - Přebozy, č. p. 41</t>
  </si>
  <si>
    <t>Zalešany - Přebozy, č. p. 45</t>
  </si>
  <si>
    <t>Zalešany - Přebozy, č. p. 48</t>
  </si>
  <si>
    <t>Zalešany - Přebozy, č. p. 49</t>
  </si>
  <si>
    <t>Zalešany - Přebozy, č. p. 50</t>
  </si>
  <si>
    <t>Zalešany - Přebozy, č. p. 51</t>
  </si>
  <si>
    <t>Zalešany - Přebozy, č. p. 52</t>
  </si>
  <si>
    <t>Zalešany - Přebozy, č. p. 54</t>
  </si>
  <si>
    <t>Zalešany - Přebozy, č. p. 55</t>
  </si>
  <si>
    <t>Zalešany - Přebozy, č. p. 58</t>
  </si>
  <si>
    <t>Zalešany - Přebozy, č. p. 59</t>
  </si>
  <si>
    <t>Zalešany - Přebozy, č. p. 60</t>
  </si>
  <si>
    <t>Zalešany - Přebozy, č. ev. 1</t>
  </si>
  <si>
    <t>Zalešany - Přebozy, č. ev. 2</t>
  </si>
  <si>
    <t>Zalešany - Přebozy, č. p. 61</t>
  </si>
  <si>
    <t>Zalešany - Přebozy, č. ev. 6</t>
  </si>
  <si>
    <t>Zalešany - Přebozy, č. ev. 7</t>
  </si>
  <si>
    <t>Zalešany - Přebozy, č. ev. 9</t>
  </si>
  <si>
    <t>Zalešany - Přebozy, č. ev. 10</t>
  </si>
  <si>
    <t>Zalešany - Přebozy, č. ev. 11</t>
  </si>
  <si>
    <t>Zalešany - Přebozy, č. ev. 12</t>
  </si>
  <si>
    <t>Zalešany - Přebozy, č. ev. 13</t>
  </si>
  <si>
    <t>Zalešany - Přebozy, č. ev. 14</t>
  </si>
  <si>
    <t>Zalešany - Přebozy, č. ev. 15</t>
  </si>
  <si>
    <t>Zalešany - Přebozy, č. p. 1</t>
  </si>
  <si>
    <t>Zalešany - Přebozy, č. p. 43</t>
  </si>
  <si>
    <t>Zalešany - Přebozy, č. p. 53</t>
  </si>
  <si>
    <t>Zalešany - Přebozy, č. p. 56</t>
  </si>
  <si>
    <t>Zalešany - Přebozy, č. p. 16</t>
  </si>
  <si>
    <t>Zalešany, č. p. 1</t>
  </si>
  <si>
    <t>Zalešany, č. p. 2</t>
  </si>
  <si>
    <t>Zalešany, č. p. 3</t>
  </si>
  <si>
    <t>Zalešany, č. p. 4</t>
  </si>
  <si>
    <t>Zalešany, č. p. 5</t>
  </si>
  <si>
    <t>Zalešany, č. p. 6</t>
  </si>
  <si>
    <t>Zalešany, č. p. 7</t>
  </si>
  <si>
    <t>Zalešany, č. p. 8</t>
  </si>
  <si>
    <t>Zalešany, č. p. 9</t>
  </si>
  <si>
    <t>Zalešany, č. p. 11</t>
  </si>
  <si>
    <t>Zalešany, č. p. 12</t>
  </si>
  <si>
    <t>Zalešany, č. p. 13</t>
  </si>
  <si>
    <t>Zalešany, č. p. 15</t>
  </si>
  <si>
    <t>Zalešany, č. p. 16</t>
  </si>
  <si>
    <t>Zalešany, č. p. 18</t>
  </si>
  <si>
    <t>Zalešany, č. p. 19</t>
  </si>
  <si>
    <t>Zalešany, č. p. 20</t>
  </si>
  <si>
    <t>Zalešany, č. p. 23</t>
  </si>
  <si>
    <t>Zalešany, č. p. 25</t>
  </si>
  <si>
    <t>Zalešany, č. p. 26</t>
  </si>
  <si>
    <t>Zalešany, č. p. 27</t>
  </si>
  <si>
    <t>Zalešany, č. p. 28</t>
  </si>
  <si>
    <t>Zalešany, č. p. 30</t>
  </si>
  <si>
    <t>Zalešany, č. p. 31</t>
  </si>
  <si>
    <t>Zalešany, č. p. 32</t>
  </si>
  <si>
    <t>Zalešany, č. p. 33</t>
  </si>
  <si>
    <t>Zalešany, č. p. 34</t>
  </si>
  <si>
    <t>Zalešany, č. p. 36</t>
  </si>
  <si>
    <t>Zalešany, č. p. 37</t>
  </si>
  <si>
    <t>Zalešany, č. p. 38</t>
  </si>
  <si>
    <t>Zalešany, č. p. 39</t>
  </si>
  <si>
    <t>Zalešany, č. p. 40</t>
  </si>
  <si>
    <t>Zalešany, č. p. 41</t>
  </si>
  <si>
    <t>Zalešany, č. p. 42</t>
  </si>
  <si>
    <t>Zalešany, č. p. 43</t>
  </si>
  <si>
    <t>Zalešany, č. p. 44</t>
  </si>
  <si>
    <t>Zalešany, č. p. 45</t>
  </si>
  <si>
    <t>Zalešany, č. p. 46</t>
  </si>
  <si>
    <t>Zalešany, č. p. 47</t>
  </si>
  <si>
    <t>Zalešany, č. p. 48</t>
  </si>
  <si>
    <t>Zalešany, č. p. 49</t>
  </si>
  <si>
    <t>Zalešany, č. p. 50</t>
  </si>
  <si>
    <t>Zalešany, č. ev. 1</t>
  </si>
  <si>
    <t>Zalešany, č. ev. 3</t>
  </si>
  <si>
    <t>Zalešany, č. ev. 5</t>
  </si>
  <si>
    <t>Zalešany, č. ev. 6</t>
  </si>
  <si>
    <t>Zalešany, č. p. 10</t>
  </si>
  <si>
    <t>Zalešany, č. p. 58</t>
  </si>
  <si>
    <t>Zalešany, č. p. 55</t>
  </si>
  <si>
    <t>Zalešany, č. p. 59</t>
  </si>
  <si>
    <t>Zalešany, č. p. 60</t>
  </si>
  <si>
    <t>Zalešany, č. p. 62</t>
  </si>
  <si>
    <t>Zalešany, č. p. 61</t>
  </si>
  <si>
    <t>Lipec, č. p. 1</t>
  </si>
  <si>
    <t>Lipec, č. p. 2</t>
  </si>
  <si>
    <t>Lipec, č. p. 3</t>
  </si>
  <si>
    <t>Lipec, č. p. 4</t>
  </si>
  <si>
    <t>Lipec, č. p. 5</t>
  </si>
  <si>
    <t>Lipec, č. p. 6</t>
  </si>
  <si>
    <t>Lipec, č. p. 7</t>
  </si>
  <si>
    <t>Lipec, č. p. 8</t>
  </si>
  <si>
    <t>Lipec, č. p. 9</t>
  </si>
  <si>
    <t>Lipec, č. p. 10</t>
  </si>
  <si>
    <t>Lipec, č. p. 11</t>
  </si>
  <si>
    <t>Lipec, č. p. 12</t>
  </si>
  <si>
    <t>Lipec, č. p. 13</t>
  </si>
  <si>
    <t>Lipec, č. p. 14</t>
  </si>
  <si>
    <t>Lipec, č. p. 15</t>
  </si>
  <si>
    <t>Lipec, č. p. 16</t>
  </si>
  <si>
    <t>Lipec, č. p. 18</t>
  </si>
  <si>
    <t>Lipec, č. p. 19</t>
  </si>
  <si>
    <t>Lipec, č. p. 20</t>
  </si>
  <si>
    <t>Lipec, č. p. 21</t>
  </si>
  <si>
    <t>Lipec, č. p. 22</t>
  </si>
  <si>
    <t>Lipec, č. p. 23</t>
  </si>
  <si>
    <t>Lipec, č. p. 24</t>
  </si>
  <si>
    <t>Lipec, č. p. 25</t>
  </si>
  <si>
    <t>Lipec, č. p. 26</t>
  </si>
  <si>
    <t>Lipec, č. p. 27</t>
  </si>
  <si>
    <t>Lipec, č. p. 28</t>
  </si>
  <si>
    <t>Lipec, č. p. 29</t>
  </si>
  <si>
    <t>Lipec, č. p. 30</t>
  </si>
  <si>
    <t>Lipec, č. p. 31</t>
  </si>
  <si>
    <t>Lipec, č. p. 32</t>
  </si>
  <si>
    <t>Lipec, č. p. 33</t>
  </si>
  <si>
    <t>Lipec, č. p. 34</t>
  </si>
  <si>
    <t>Lipec, č. p. 35</t>
  </si>
  <si>
    <t>Lipec, č. p. 36</t>
  </si>
  <si>
    <t>Lipec, č. p. 37</t>
  </si>
  <si>
    <t>Lipec, č. p. 38</t>
  </si>
  <si>
    <t>Lipec, č. p. 39</t>
  </si>
  <si>
    <t>Lipec, č. p. 40</t>
  </si>
  <si>
    <t>Lipec, č. p. 41</t>
  </si>
  <si>
    <t>Lipec, č. p. 42</t>
  </si>
  <si>
    <t>Lipec, č. p. 43</t>
  </si>
  <si>
    <t>Lipec, č. p. 44</t>
  </si>
  <si>
    <t>Lipec, č. p. 45</t>
  </si>
  <si>
    <t>Lipec, č. p. 46</t>
  </si>
  <si>
    <t>Lipec, č. p. 47</t>
  </si>
  <si>
    <t>Lipec, č. p. 48</t>
  </si>
  <si>
    <t>Lipec, č. p. 49</t>
  </si>
  <si>
    <t>Lipec, č. p. 50</t>
  </si>
  <si>
    <t>Lipec, č. p. 51</t>
  </si>
  <si>
    <t>Lipec, č. p. 52</t>
  </si>
  <si>
    <t>Lipec, č. p. 53</t>
  </si>
  <si>
    <t>Lipec, č. p. 54</t>
  </si>
  <si>
    <t>Lipec, č. p. 55</t>
  </si>
  <si>
    <t>Lipec, č. p. 56</t>
  </si>
  <si>
    <t>Lipec, č. p. 57</t>
  </si>
  <si>
    <t>Lipec, č. p. 58</t>
  </si>
  <si>
    <t>Lipec, č. p. 59</t>
  </si>
  <si>
    <t>Lipec, č. p. 60</t>
  </si>
  <si>
    <t>Lipec, č. p. 62</t>
  </si>
  <si>
    <t>Lipec, č. p. 63</t>
  </si>
  <si>
    <t>Lipec, č. p. 64</t>
  </si>
  <si>
    <t>Lipec, č. p. 65</t>
  </si>
  <si>
    <t>Lipec, č. p. 66</t>
  </si>
  <si>
    <t>Lipec, č. p. 67</t>
  </si>
  <si>
    <t>Lipec, č. p. 68</t>
  </si>
  <si>
    <t>Lipec, č. p. 69</t>
  </si>
  <si>
    <t>Lipec, č. p. 70</t>
  </si>
  <si>
    <t>Lipec, č. p. 71</t>
  </si>
  <si>
    <t>Lipec, č. p. 72</t>
  </si>
  <si>
    <t>Lipec, č. p. 73</t>
  </si>
  <si>
    <t>Lipec, č. p. 74</t>
  </si>
  <si>
    <t>Lipec, č. p. 75</t>
  </si>
  <si>
    <t>Lipec, č. p. 76</t>
  </si>
  <si>
    <t>Lipec, č. p. 77</t>
  </si>
  <si>
    <t>Lipec, č. p. 78</t>
  </si>
  <si>
    <t>Lipec, č. p. 79</t>
  </si>
  <si>
    <t>Lipec, č. p. 80</t>
  </si>
  <si>
    <t>Lipec, č. p. 81</t>
  </si>
  <si>
    <t>Lipec, č. p. 82</t>
  </si>
  <si>
    <t>Lipec, č. p. 83</t>
  </si>
  <si>
    <t>Lipec, č. p. 84</t>
  </si>
  <si>
    <t>Lipec, č. p. 85</t>
  </si>
  <si>
    <t>Lipec, č. p. 86</t>
  </si>
  <si>
    <t>Lipec, č. p. 87</t>
  </si>
  <si>
    <t>Lipec, č. p. 88</t>
  </si>
  <si>
    <t>Lipec, č. ev. 17</t>
  </si>
  <si>
    <t>Lipec, č. ev. 61</t>
  </si>
  <si>
    <t>Lipec, č. p. 90</t>
  </si>
  <si>
    <t>Lipec, č. p. 91</t>
  </si>
  <si>
    <t>Lipec, č. p. 89</t>
  </si>
  <si>
    <t>Lipec, č. p. 92</t>
  </si>
  <si>
    <t>Lipec, č. p. 93</t>
  </si>
  <si>
    <t>Čejkovice, č. p. 1</t>
  </si>
  <si>
    <t>Čejkovice, č. p. 2</t>
  </si>
  <si>
    <t>Čejkovice, č. p. 3</t>
  </si>
  <si>
    <t>Čejkovice, č. p. 4</t>
  </si>
  <si>
    <t>Čejkovice, č. p. 5</t>
  </si>
  <si>
    <t>Čejkovice, č. p. 6</t>
  </si>
  <si>
    <t>Čejkovice, č. p. 7</t>
  </si>
  <si>
    <t>Čejkovice, č. p. 8</t>
  </si>
  <si>
    <t>Čejkovice, č. p. 10</t>
  </si>
  <si>
    <t>Čejkovice, č. p. 11</t>
  </si>
  <si>
    <t>Čejkovice, č. p. 12</t>
  </si>
  <si>
    <t>Čejkovice, č. p. 14</t>
  </si>
  <si>
    <t>Čejkovice, č. p. 16</t>
  </si>
  <si>
    <t>Čejkovice, č. p. 17</t>
  </si>
  <si>
    <t>Čejkovice, č. p. 19</t>
  </si>
  <si>
    <t>Čejkovice, č. p. 21</t>
  </si>
  <si>
    <t>Čejkovice, č. p. 22</t>
  </si>
  <si>
    <t>Čejkovice, č. p. 23</t>
  </si>
  <si>
    <t>Čejkovice, č. p. 24</t>
  </si>
  <si>
    <t>Čejkovice, č. p. 28</t>
  </si>
  <si>
    <t>Čejkovice, č. p. 29</t>
  </si>
  <si>
    <t>Čejkovice, č. p. 30</t>
  </si>
  <si>
    <t>Čejkovice, č. p. 32</t>
  </si>
  <si>
    <t>Čejkovice, č. p. 34</t>
  </si>
  <si>
    <t>Čejkovice, č. p. 35</t>
  </si>
  <si>
    <t>Čejkovice, č. p. 36</t>
  </si>
  <si>
    <t>Čejkovice, č. p. 37</t>
  </si>
  <si>
    <t>Čejkovice, č. p. 38</t>
  </si>
  <si>
    <t>Čejkovice, č. p. 39</t>
  </si>
  <si>
    <t>Čejkovice, č. p. 40</t>
  </si>
  <si>
    <t>Čejkovice, č. p. 41</t>
  </si>
  <si>
    <t>Čejkovice, č. ev. 23</t>
  </si>
  <si>
    <t>Dobrovítov - Dědice, č. p. 1</t>
  </si>
  <si>
    <t>Dobrovítov - Dědice, č. p. 2</t>
  </si>
  <si>
    <t>Dobrovítov - Dědice, č. p. 3</t>
  </si>
  <si>
    <t>Dobrovítov - Dědice, č. p. 4</t>
  </si>
  <si>
    <t>Dobrovítov - Dědice, č. p. 5</t>
  </si>
  <si>
    <t>Dobrovítov - Dědice, č. p. 6</t>
  </si>
  <si>
    <t>Dobrovítov - Dědice, č. p. 7</t>
  </si>
  <si>
    <t>Dobrovítov - Dědice, č. p. 8</t>
  </si>
  <si>
    <t>Dobrovítov - Dědice, č. p. 9</t>
  </si>
  <si>
    <t>Dobrovítov - Dědice, č. p. 10</t>
  </si>
  <si>
    <t>Dobrovítov - Dědice, č. p. 11</t>
  </si>
  <si>
    <t>Dobrovítov - Dědice, č. p. 12</t>
  </si>
  <si>
    <t>Dobrovítov - Dědice, č. p. 13</t>
  </si>
  <si>
    <t>Dobrovítov - Dědice, č. p. 14</t>
  </si>
  <si>
    <t>Dobrovítov - Dědice, č. p. 16</t>
  </si>
  <si>
    <t>Dobrovítov - Dědice, č. p. 17</t>
  </si>
  <si>
    <t>Dobrovítov - Dědice, č. p. 18</t>
  </si>
  <si>
    <t>Dobrovítov - Dědice, č. p. 19</t>
  </si>
  <si>
    <t>Dobrovítov - Dědice, č. p. 20</t>
  </si>
  <si>
    <t>Dobrovítov - Dědice, č. p. 22</t>
  </si>
  <si>
    <t>Dobrovítov, č. p. 1</t>
  </si>
  <si>
    <t>Dobrovítov, č. p. 2</t>
  </si>
  <si>
    <t>Dobrovítov, č. p. 3</t>
  </si>
  <si>
    <t>Dobrovítov, č. p. 4</t>
  </si>
  <si>
    <t>Dobrovítov, č. p. 6</t>
  </si>
  <si>
    <t>Dobrovítov, č. p. 7</t>
  </si>
  <si>
    <t>Dobrovítov, č. p. 9</t>
  </si>
  <si>
    <t>Dobrovítov, č. p. 10</t>
  </si>
  <si>
    <t>Dobrovítov, č. p. 11</t>
  </si>
  <si>
    <t>Dobrovítov, č. p. 12</t>
  </si>
  <si>
    <t>Dobrovítov, č. p. 14</t>
  </si>
  <si>
    <t>Dobrovítov, č. p. 16</t>
  </si>
  <si>
    <t>Dobrovítov, č. p. 17</t>
  </si>
  <si>
    <t>Dobrovítov, č. p. 18</t>
  </si>
  <si>
    <t>Dobrovítov, č. p. 19</t>
  </si>
  <si>
    <t>Dobrovítov, č. p. 20</t>
  </si>
  <si>
    <t>Dobrovítov, č. p. 21</t>
  </si>
  <si>
    <t>Dobrovítov, č. p. 22</t>
  </si>
  <si>
    <t>Dobrovítov, č. p. 23</t>
  </si>
  <si>
    <t>Dobrovítov, č. p. 24</t>
  </si>
  <si>
    <t>Dobrovítov, č. p. 25</t>
  </si>
  <si>
    <t>Dobrovítov, č. p. 26</t>
  </si>
  <si>
    <t>Dobrovítov, č. p. 27</t>
  </si>
  <si>
    <t>Dobrovítov, č. p. 28</t>
  </si>
  <si>
    <t>Dobrovítov, č. p. 29</t>
  </si>
  <si>
    <t>Dobrovítov, č. p. 30</t>
  </si>
  <si>
    <t>Dobrovítov, č. p. 31</t>
  </si>
  <si>
    <t>Dobrovítov, č. p. 32</t>
  </si>
  <si>
    <t>Dobrovítov, č. p. 33</t>
  </si>
  <si>
    <t>Dobrovítov, č. p. 34</t>
  </si>
  <si>
    <t>Dobrovítov, č. p. 35</t>
  </si>
  <si>
    <t>Dobrovítov, č. p. 36</t>
  </si>
  <si>
    <t>Dobrovítov, č. p. 38</t>
  </si>
  <si>
    <t>Dobrovítov, č. p. 39</t>
  </si>
  <si>
    <t>Dobrovítov, č. p. 40</t>
  </si>
  <si>
    <t>Dobrovítov, č. p. 41</t>
  </si>
  <si>
    <t>Dobrovítov, č. p. 42</t>
  </si>
  <si>
    <t>Dobrovítov, č. p. 44</t>
  </si>
  <si>
    <t>Dobrovítov, č. p. 45</t>
  </si>
  <si>
    <t>Dobrovítov, č. p. 47</t>
  </si>
  <si>
    <t>Dobrovítov, č. p. 49</t>
  </si>
  <si>
    <t>Dobrovítov, č. p. 50</t>
  </si>
  <si>
    <t>Dobrovítov, č. p. 51</t>
  </si>
  <si>
    <t>Dobrovítov, č. p. 52</t>
  </si>
  <si>
    <t>Dobrovítov, č. p. 53</t>
  </si>
  <si>
    <t>Dobrovítov, č. p. 54</t>
  </si>
  <si>
    <t>Dobrovítov, č. p. 56</t>
  </si>
  <si>
    <t>Dobrovítov, č. p. 57</t>
  </si>
  <si>
    <t>Dobrovítov, č. p. 58</t>
  </si>
  <si>
    <t>Dobrovítov, č. p. 59</t>
  </si>
  <si>
    <t>Dobrovítov, č. p. 60</t>
  </si>
  <si>
    <t>Dobrovítov, č. p. 61</t>
  </si>
  <si>
    <t>Dobrovítov, č. p. 62</t>
  </si>
  <si>
    <t>Dobrovítov, č. p. 63</t>
  </si>
  <si>
    <t>Dobrovítov, č. p. 65</t>
  </si>
  <si>
    <t>Dobrovítov, č. p. 67</t>
  </si>
  <si>
    <t>Dobrovítov, č. p. 68</t>
  </si>
  <si>
    <t>Dobrovítov, č. p. 70</t>
  </si>
  <si>
    <t>Dobrovítov, č. ev. 3</t>
  </si>
  <si>
    <t>Dobrovítov, č. p. 71</t>
  </si>
  <si>
    <t>Dobrovítov, č. p. 66</t>
  </si>
  <si>
    <t>Dobrovítov, č. p. 69</t>
  </si>
  <si>
    <t>Dobrovítov, č. p. 55</t>
  </si>
  <si>
    <t>Dobrovítov, č. ev. 1003</t>
  </si>
  <si>
    <t>Dobrovítov, č. ev. 1001</t>
  </si>
  <si>
    <t>Dobrovítov, č. p. 80</t>
  </si>
  <si>
    <t>Dobrovítov, č. p. 77</t>
  </si>
  <si>
    <t>Dobrovítov, č. p. 72</t>
  </si>
  <si>
    <t>Dobrovítov, č. p. 76</t>
  </si>
  <si>
    <t>Dobrovítov, č. p. 78</t>
  </si>
  <si>
    <t>Dobrovítov, č. p. 75</t>
  </si>
  <si>
    <t>Bludov, č. p. 1</t>
  </si>
  <si>
    <t>Bludov, č. p. 2</t>
  </si>
  <si>
    <t>Bludov, č. p. 3</t>
  </si>
  <si>
    <t>Bludov, č. p. 4</t>
  </si>
  <si>
    <t>Bludov, č. p. 6</t>
  </si>
  <si>
    <t>Bludov, č. p. 8</t>
  </si>
  <si>
    <t>Bludov, č. p. 12</t>
  </si>
  <si>
    <t>Bludov, č. p. 13</t>
  </si>
  <si>
    <t>Bludov, č. p. 14</t>
  </si>
  <si>
    <t>Bludov, č. p. 15</t>
  </si>
  <si>
    <t>Bludov, č. p. 16</t>
  </si>
  <si>
    <t>Bludov, č. p. 17</t>
  </si>
  <si>
    <t>Bludov, č. p. 18</t>
  </si>
  <si>
    <t>Bludov, č. p. 19</t>
  </si>
  <si>
    <t>Bludov, č. p. 20</t>
  </si>
  <si>
    <t>Bludov, č. p. 21</t>
  </si>
  <si>
    <t>Bludov, č. p. 22</t>
  </si>
  <si>
    <t>Bludov, č. p. 23</t>
  </si>
  <si>
    <t>Bludov, č. p. 24</t>
  </si>
  <si>
    <t>Bludov, č. p. 25</t>
  </si>
  <si>
    <t>Bludov, č. p. 26</t>
  </si>
  <si>
    <t>Bludov, č. p. 27</t>
  </si>
  <si>
    <t>Bludov, č. p. 28</t>
  </si>
  <si>
    <t>Bludov, č. p. 29</t>
  </si>
  <si>
    <t>Bludov, č. ev. 93</t>
  </si>
  <si>
    <t>Bludov, č. p. 30</t>
  </si>
  <si>
    <t>Bludov, č. p. 5</t>
  </si>
  <si>
    <t>Bludov, č. ev. 1</t>
  </si>
  <si>
    <t>Třebětín - Víckovice, č. p. 1</t>
  </si>
  <si>
    <t>Třebětín - Víckovice, č. p. 2</t>
  </si>
  <si>
    <t>Třebětín - Víckovice, č. p. 3</t>
  </si>
  <si>
    <t>Třebětín - Víckovice, č. p. 4</t>
  </si>
  <si>
    <t>Třebětín - Víckovice, č. p. 5</t>
  </si>
  <si>
    <t>Třebětín - Víckovice, č. p. 6</t>
  </si>
  <si>
    <t>Třebětín - Víckovice, č. p. 7</t>
  </si>
  <si>
    <t>Třebětín - Víckovice, č. p. 8</t>
  </si>
  <si>
    <t>Třebětín - Víckovice, č. p. 9</t>
  </si>
  <si>
    <t>Třebětín - Víckovice, č. p. 10</t>
  </si>
  <si>
    <t>Třebětín - Víckovice, č. p. 11</t>
  </si>
  <si>
    <t>Třebětín - Víckovice, č. p. 12</t>
  </si>
  <si>
    <t>Třebětín - Víckovice, č. p. 13</t>
  </si>
  <si>
    <t>Třebětín - Víckovice, č. p. 14</t>
  </si>
  <si>
    <t>Třebětín - Víckovice, č. p. 15</t>
  </si>
  <si>
    <t>Třebětín - Víckovice, č. p. 16</t>
  </si>
  <si>
    <t>Třebětín - Víckovice, č. p. 17</t>
  </si>
  <si>
    <t>Třebětín - Víckovice, č. p. 18</t>
  </si>
  <si>
    <t>Třebětín - Víckovice, č. p. 19</t>
  </si>
  <si>
    <t>Třebětín - Hostkovice, č. p. 1</t>
  </si>
  <si>
    <t>Třebětín - Hostkovice, č. p. 2</t>
  </si>
  <si>
    <t>Třebětín - Hostkovice, č. p. 3</t>
  </si>
  <si>
    <t>Třebětín - Hostkovice, č. p. 4</t>
  </si>
  <si>
    <t>Třebětín - Hostkovice, č. p. 5</t>
  </si>
  <si>
    <t>Třebětín - Hostkovice, č. p. 6</t>
  </si>
  <si>
    <t>Třebětín - Hostkovice, č. p. 8</t>
  </si>
  <si>
    <t>Třebětín - Hostkovice, č. p. 11</t>
  </si>
  <si>
    <t>Třebětín - Hostkovice, č. p. 13</t>
  </si>
  <si>
    <t>Třebětín - Hostkovice, č. p. 14</t>
  </si>
  <si>
    <t>Třebětín - Hostkovice, č. p. 15</t>
  </si>
  <si>
    <t>Třebětín - Hostkovice, č. ev. 174</t>
  </si>
  <si>
    <t>Třebětín - Hostkovice, č. ev. 175</t>
  </si>
  <si>
    <t>Třebětín - Hostkovice, č. ev. 178</t>
  </si>
  <si>
    <t>Třebětín - Hostkovice, č. ev. 179</t>
  </si>
  <si>
    <t>Třebětín - Hostkovice, č. ev. 180</t>
  </si>
  <si>
    <t>Třebětín - Hostkovice, č. ev. 181</t>
  </si>
  <si>
    <t>Třebětín - Hostkovice, č. ev. 182</t>
  </si>
  <si>
    <t>Třebětín - Hostkovice, č. ev. 183</t>
  </si>
  <si>
    <t>Třebětín - Hostkovice, č. ev. 184</t>
  </si>
  <si>
    <t>Třebětín, č. p. 1</t>
  </si>
  <si>
    <t>Třebětín, č. p. 2</t>
  </si>
  <si>
    <t>Třebětín, č. p. 3</t>
  </si>
  <si>
    <t>Třebětín, č. p. 4</t>
  </si>
  <si>
    <t>Třebětín, č. p. 5</t>
  </si>
  <si>
    <t>Třebětín, č. p. 6</t>
  </si>
  <si>
    <t>Třebětín, č. p. 7</t>
  </si>
  <si>
    <t>Třebětín, č. p. 9</t>
  </si>
  <si>
    <t>Třebětín, č. p. 10</t>
  </si>
  <si>
    <t>Třebětín, č. p. 11</t>
  </si>
  <si>
    <t>Třebětín, č. p. 12</t>
  </si>
  <si>
    <t>Třebětín, č. p. 14</t>
  </si>
  <si>
    <t>Třebětín, č. p. 15</t>
  </si>
  <si>
    <t>Třebětín, č. p. 16</t>
  </si>
  <si>
    <t>Třebětín, č. p. 17</t>
  </si>
  <si>
    <t>Třebětín, č. p. 18</t>
  </si>
  <si>
    <t>Třebětín, č. p. 19</t>
  </si>
  <si>
    <t>Třebětín, č. p. 20</t>
  </si>
  <si>
    <t>Třebětín, č. p. 21</t>
  </si>
  <si>
    <t>Třebětín, č. p. 22</t>
  </si>
  <si>
    <t>Třebětín, č. p. 23</t>
  </si>
  <si>
    <t>Třebětín, č. p. 24</t>
  </si>
  <si>
    <t>Třebětín, č. p. 25</t>
  </si>
  <si>
    <t>Třebětín, č. p. 26</t>
  </si>
  <si>
    <t>Třebětín, č. p. 27</t>
  </si>
  <si>
    <t>Třebětín, č. p. 28</t>
  </si>
  <si>
    <t>Třebětín, č. p. 29</t>
  </si>
  <si>
    <t>Třebětín, č. p. 30</t>
  </si>
  <si>
    <t>Třebětín, č. p. 31</t>
  </si>
  <si>
    <t>Třebětín, č. p. 32</t>
  </si>
  <si>
    <t>Třebětín, č. p. 33</t>
  </si>
  <si>
    <t>Třebětín, č. p. 34</t>
  </si>
  <si>
    <t>Třebětín, č. p. 35</t>
  </si>
  <si>
    <t>Třebětín, č. p. 36</t>
  </si>
  <si>
    <t>Třebětín, č. p. 37</t>
  </si>
  <si>
    <t>Třebětín, č. p. 38</t>
  </si>
  <si>
    <t>Třebětín, č. p. 39</t>
  </si>
  <si>
    <t>Třebětín, č. p. 40</t>
  </si>
  <si>
    <t>Třebětín, č. p. 41</t>
  </si>
  <si>
    <t>Třebětín, č. p. 42</t>
  </si>
  <si>
    <t>Třebětín, č. p. 44</t>
  </si>
  <si>
    <t>Třebětín, č. p. 45</t>
  </si>
  <si>
    <t>Třebětín, č. p. 46</t>
  </si>
  <si>
    <t>Třebětín, č. p. 48</t>
  </si>
  <si>
    <t>Třebětín, č. p. 49</t>
  </si>
  <si>
    <t>Třebětín, č. p. 50</t>
  </si>
  <si>
    <t>Třebětín, č. p. 51</t>
  </si>
  <si>
    <t>Třebětín, č. p. 52</t>
  </si>
  <si>
    <t>Třebětín, č. p. 54</t>
  </si>
  <si>
    <t>Třebětín, č. p. 55</t>
  </si>
  <si>
    <t>Třebětín, č. p. 56</t>
  </si>
  <si>
    <t>Třebětín, č. p. 13</t>
  </si>
  <si>
    <t>Třebětín, č. p. 8</t>
  </si>
  <si>
    <t>Třebětín, č. p. 43</t>
  </si>
  <si>
    <t>Třebětín, č. ev. 183</t>
  </si>
  <si>
    <t>Třebětín, č. ev. 184</t>
  </si>
  <si>
    <t>Třebětín, č. ev. 185</t>
  </si>
  <si>
    <t>Třebětín, č. p. 57</t>
  </si>
  <si>
    <t>Třebětín, č. ev. 186</t>
  </si>
  <si>
    <t>Vodranty, č. p. 1</t>
  </si>
  <si>
    <t>Vodranty, č. p. 2</t>
  </si>
  <si>
    <t>Vodranty, č. p. 3</t>
  </si>
  <si>
    <t>Vodranty, č. p. 4</t>
  </si>
  <si>
    <t>Vodranty, č. p. 5</t>
  </si>
  <si>
    <t>Vodranty, č. p. 6</t>
  </si>
  <si>
    <t>Vodranty, č. p. 7</t>
  </si>
  <si>
    <t>Vodranty, č. p. 8</t>
  </si>
  <si>
    <t>Vodranty, č. p. 9</t>
  </si>
  <si>
    <t>Vodranty, č. p. 10</t>
  </si>
  <si>
    <t>Vodranty, č. p. 11</t>
  </si>
  <si>
    <t>Vodranty, č. p. 12</t>
  </si>
  <si>
    <t>Vodranty, č. p. 13</t>
  </si>
  <si>
    <t>Vodranty, č. p. 14</t>
  </si>
  <si>
    <t>Vodranty, č. p. 15</t>
  </si>
  <si>
    <t>Vodranty, č. p. 16</t>
  </si>
  <si>
    <t>Vodranty, č. p. 17</t>
  </si>
  <si>
    <t>Vodranty, č. p. 18</t>
  </si>
  <si>
    <t>Vodranty, č. p. 19</t>
  </si>
  <si>
    <t>Vodranty, č. p. 20</t>
  </si>
  <si>
    <t>Vodranty, č. p. 21</t>
  </si>
  <si>
    <t>Vodranty, č. p. 22</t>
  </si>
  <si>
    <t>Vodranty, č. p. 23</t>
  </si>
  <si>
    <t>Vodranty, č. p. 24</t>
  </si>
  <si>
    <t>Vodranty, č. p. 26</t>
  </si>
  <si>
    <t>Vodranty, č. p. 27</t>
  </si>
  <si>
    <t>Vodranty, č. p. 28</t>
  </si>
  <si>
    <t>Vodranty, č. p. 29</t>
  </si>
  <si>
    <t>Vodranty, č. p. 30</t>
  </si>
  <si>
    <t>Vodranty, č. p. 31</t>
  </si>
  <si>
    <t>Vodranty, č. p. 32</t>
  </si>
  <si>
    <t>Vodranty, č. p. 33</t>
  </si>
  <si>
    <t>Vodranty, č. p. 34</t>
  </si>
  <si>
    <t>Vodranty, č. p. 35</t>
  </si>
  <si>
    <t>Vodranty, č. p. 36</t>
  </si>
  <si>
    <t>Vodranty, č. p. 37</t>
  </si>
  <si>
    <t>Vodranty, č. p. 38</t>
  </si>
  <si>
    <t>Vodranty, č. p. 39</t>
  </si>
  <si>
    <t>Vodranty, č. p. 40</t>
  </si>
  <si>
    <t>Vodranty, č. p. 41</t>
  </si>
  <si>
    <t>Vodranty, č. p. 42</t>
  </si>
  <si>
    <t>Vodranty, č. p. 43</t>
  </si>
  <si>
    <t>Vodranty, č. p. 44</t>
  </si>
  <si>
    <t>Vodranty, č. p. 45</t>
  </si>
  <si>
    <t>Vodranty, č. p. 46</t>
  </si>
  <si>
    <t>Vodranty, č. p. 47</t>
  </si>
  <si>
    <t>Vodranty, č. p. 48</t>
  </si>
  <si>
    <t>Vodranty, č. p. 49</t>
  </si>
  <si>
    <t>Vodranty, č. p. 51</t>
  </si>
  <si>
    <t>Vodranty, č. p. 50</t>
  </si>
  <si>
    <t>Vodranty, č. p. 25</t>
  </si>
  <si>
    <t>Souňov, č. p. 1</t>
  </si>
  <si>
    <t>Souňov, č. p. 2</t>
  </si>
  <si>
    <t>Souňov, č. p. 3</t>
  </si>
  <si>
    <t>Souňov, č. p. 4</t>
  </si>
  <si>
    <t>Souňov, č. p. 5</t>
  </si>
  <si>
    <t>Souňov, č. p. 6</t>
  </si>
  <si>
    <t>Souňov, č. p. 7</t>
  </si>
  <si>
    <t>Souňov, č. p. 8</t>
  </si>
  <si>
    <t>Souňov, č. p. 9</t>
  </si>
  <si>
    <t>Souňov, č. p. 10</t>
  </si>
  <si>
    <t>Souňov, č. p. 12</t>
  </si>
  <si>
    <t>Souňov, č. p. 13</t>
  </si>
  <si>
    <t>Souňov, č. p. 14</t>
  </si>
  <si>
    <t>Souňov, č. p. 15</t>
  </si>
  <si>
    <t>Souňov, č. p. 16</t>
  </si>
  <si>
    <t>Souňov, č. p. 17</t>
  </si>
  <si>
    <t>Souňov, č. p. 18</t>
  </si>
  <si>
    <t>Souňov, č. p. 19</t>
  </si>
  <si>
    <t>Souňov, č. p. 20</t>
  </si>
  <si>
    <t>Souňov, č. p. 21</t>
  </si>
  <si>
    <t>Souňov, č. p. 22</t>
  </si>
  <si>
    <t>Souňov, č. p. 23</t>
  </si>
  <si>
    <t>Souňov, č. p. 24</t>
  </si>
  <si>
    <t>Souňov, č. p. 25</t>
  </si>
  <si>
    <t>Souňov, č. p. 26</t>
  </si>
  <si>
    <t>Souňov, č. p. 27</t>
  </si>
  <si>
    <t>Souňov, č. p. 28</t>
  </si>
  <si>
    <t>Souňov, č. p. 29</t>
  </si>
  <si>
    <t>Souňov, č. p. 30</t>
  </si>
  <si>
    <t>Souňov, č. p. 31</t>
  </si>
  <si>
    <t>Souňov, č. p. 32</t>
  </si>
  <si>
    <t>Souňov, č. p. 33</t>
  </si>
  <si>
    <t>Souňov, č. p. 34</t>
  </si>
  <si>
    <t>Souňov, č. p. 35</t>
  </si>
  <si>
    <t>Souňov, č. p. 37</t>
  </si>
  <si>
    <t>Souňov, č. p. 38</t>
  </si>
  <si>
    <t>Souňov, č. p. 39</t>
  </si>
  <si>
    <t>Souňov, č. p. 40</t>
  </si>
  <si>
    <t>Souňov, č. p. 41</t>
  </si>
  <si>
    <t>Souňov, č. p. 42</t>
  </si>
  <si>
    <t>Souňov, č. p. 43</t>
  </si>
  <si>
    <t>Souňov, č. p. 44</t>
  </si>
  <si>
    <t>Souňov, č. p. 45</t>
  </si>
  <si>
    <t>Souňov, č. p. 46</t>
  </si>
  <si>
    <t>Souňov, č. p. 47</t>
  </si>
  <si>
    <t>Souňov, č. p. 48</t>
  </si>
  <si>
    <t>Souňov, č. p. 49</t>
  </si>
  <si>
    <t>Souňov, č. p. 50</t>
  </si>
  <si>
    <t>Souňov, č. p. 51</t>
  </si>
  <si>
    <t>Souňov, č. p. 52</t>
  </si>
  <si>
    <t>Souňov, č. p. 53</t>
  </si>
  <si>
    <t>Souňov, č. p. 54</t>
  </si>
  <si>
    <t>Souňov, č. p. 55</t>
  </si>
  <si>
    <t>Souňov, č. p. 57</t>
  </si>
  <si>
    <t>Souňov, č. p. 58</t>
  </si>
  <si>
    <t>Souňov, č. p. 59</t>
  </si>
  <si>
    <t>Souňov, č. p. 61</t>
  </si>
  <si>
    <t>Souňov, č. p. 60</t>
  </si>
  <si>
    <t>Souňov, č. p. 62</t>
  </si>
  <si>
    <t>Souňov, č. p. 63</t>
  </si>
  <si>
    <t>Souňov, č. p. 11</t>
  </si>
  <si>
    <t>Souňov, č. p. 64</t>
  </si>
  <si>
    <t>Souňov, č. p. 66</t>
  </si>
  <si>
    <t>Souňov, č. p. 65</t>
  </si>
  <si>
    <t>Souňov, č. p. 68</t>
  </si>
  <si>
    <t>Souňov, č. p. 67</t>
  </si>
  <si>
    <t>Souňov, č. p. 70</t>
  </si>
  <si>
    <t>Souňov, č. p. 71</t>
  </si>
  <si>
    <t>Souňov, č. p. 69</t>
  </si>
  <si>
    <t>Paběnice, č. p. 1</t>
  </si>
  <si>
    <t>Paběnice, č. p. 2</t>
  </si>
  <si>
    <t>Paběnice, č. p. 3</t>
  </si>
  <si>
    <t>Paběnice, č. p. 4</t>
  </si>
  <si>
    <t>Paběnice, č. p. 5</t>
  </si>
  <si>
    <t>Paběnice, č. p. 6</t>
  </si>
  <si>
    <t>Paběnice, č. p. 7</t>
  </si>
  <si>
    <t>Paběnice, č. p. 8</t>
  </si>
  <si>
    <t>Paběnice, č. p. 9</t>
  </si>
  <si>
    <t>Paběnice, č. p. 10</t>
  </si>
  <si>
    <t>Paběnice, č. p. 11</t>
  </si>
  <si>
    <t>Paběnice, č. p. 12</t>
  </si>
  <si>
    <t>Paběnice, č. p. 13</t>
  </si>
  <si>
    <t>Paběnice, č. p. 14</t>
  </si>
  <si>
    <t>Paběnice, č. p. 15</t>
  </si>
  <si>
    <t>Paběnice, č. p. 16</t>
  </si>
  <si>
    <t>Paběnice, č. p. 17</t>
  </si>
  <si>
    <t>Paběnice, č. p. 18</t>
  </si>
  <si>
    <t>Paběnice, č. p. 20</t>
  </si>
  <si>
    <t>Paběnice, č. p. 21</t>
  </si>
  <si>
    <t>Paběnice, č. p. 23</t>
  </si>
  <si>
    <t>Paběnice, č. p. 24</t>
  </si>
  <si>
    <t>Paběnice, č. p. 25</t>
  </si>
  <si>
    <t>Paběnice, č. p. 26</t>
  </si>
  <si>
    <t>Paběnice, č. p. 27</t>
  </si>
  <si>
    <t>Paběnice, č. p. 28</t>
  </si>
  <si>
    <t>Paběnice, č. p. 30</t>
  </si>
  <si>
    <t>Paběnice, č. p. 31</t>
  </si>
  <si>
    <t>Paběnice, č. p. 32</t>
  </si>
  <si>
    <t>Paběnice, č. p. 33</t>
  </si>
  <si>
    <t>Paběnice, č. p. 34</t>
  </si>
  <si>
    <t>Paběnice, č. p. 36</t>
  </si>
  <si>
    <t>Paběnice, č. p. 37</t>
  </si>
  <si>
    <t>Paběnice, č. p. 38</t>
  </si>
  <si>
    <t>Paběnice, č. p. 39</t>
  </si>
  <si>
    <t>Paběnice, č. p. 40</t>
  </si>
  <si>
    <t>Paběnice, č. p. 41</t>
  </si>
  <si>
    <t>Paběnice, č. p. 42</t>
  </si>
  <si>
    <t>Paběnice, č. p. 43</t>
  </si>
  <si>
    <t>Paběnice, č. p. 44</t>
  </si>
  <si>
    <t>Paběnice, č. p. 45</t>
  </si>
  <si>
    <t>Paběnice, č. p. 46</t>
  </si>
  <si>
    <t>Paběnice, č. p. 47</t>
  </si>
  <si>
    <t>Paběnice, č. p. 48</t>
  </si>
  <si>
    <t>Paběnice, č. p. 50</t>
  </si>
  <si>
    <t>Paběnice, č. p. 51</t>
  </si>
  <si>
    <t>Paběnice, č. p. 52</t>
  </si>
  <si>
    <t>Paběnice, č. p. 53</t>
  </si>
  <si>
    <t>Paběnice, č. p. 54</t>
  </si>
  <si>
    <t>Paběnice, č. p. 55</t>
  </si>
  <si>
    <t>Paběnice, č. p. 56</t>
  </si>
  <si>
    <t>Paběnice, č. p. 57</t>
  </si>
  <si>
    <t>Paběnice, č. p. 58</t>
  </si>
  <si>
    <t>Paběnice, č. p. 59</t>
  </si>
  <si>
    <t>Paběnice, č. p. 60</t>
  </si>
  <si>
    <t>Paběnice, č. p. 61</t>
  </si>
  <si>
    <t>Paběnice, č. p. 62</t>
  </si>
  <si>
    <t>Paběnice, č. p. 63</t>
  </si>
  <si>
    <t>Paběnice, č. p. 65</t>
  </si>
  <si>
    <t>Paběnice, č. p. 66</t>
  </si>
  <si>
    <t>Paběnice, č. p. 67</t>
  </si>
  <si>
    <t>Paběnice, č. p. 68</t>
  </si>
  <si>
    <t>Paběnice, č. p. 69</t>
  </si>
  <si>
    <t>Paběnice, č. p. 71</t>
  </si>
  <si>
    <t>Paběnice, č. p. 72</t>
  </si>
  <si>
    <t>Paběnice, č. p. 73</t>
  </si>
  <si>
    <t>Paběnice, č. p. 74</t>
  </si>
  <si>
    <t>Paběnice, č. p. 75</t>
  </si>
  <si>
    <t>Paběnice, č. p. 76</t>
  </si>
  <si>
    <t>Paběnice, č. p. 77</t>
  </si>
  <si>
    <t>Paběnice, č. p. 78</t>
  </si>
  <si>
    <t>Paběnice, č. p. 79</t>
  </si>
  <si>
    <t>Paběnice, č. p. 80</t>
  </si>
  <si>
    <t>Paběnice, č. p. 81</t>
  </si>
  <si>
    <t>Paběnice, č. p. 82</t>
  </si>
  <si>
    <t>Paběnice, č. p. 84</t>
  </si>
  <si>
    <t>Paběnice, č. p. 85</t>
  </si>
  <si>
    <t>Paběnice, č. p. 86</t>
  </si>
  <si>
    <t>Paběnice, č. p. 87</t>
  </si>
  <si>
    <t>Paběnice, č. p. 88</t>
  </si>
  <si>
    <t>Paběnice, č. p. 89</t>
  </si>
  <si>
    <t>Paběnice, č. p. 90</t>
  </si>
  <si>
    <t>Paběnice, č. p. 91</t>
  </si>
  <si>
    <t>Paběnice, č. p. 92</t>
  </si>
  <si>
    <t>Paběnice, č. p. 93</t>
  </si>
  <si>
    <t>Paběnice, č. p. 94</t>
  </si>
  <si>
    <t>Paběnice, č. p. 95</t>
  </si>
  <si>
    <t>Paběnice, č. p. 96</t>
  </si>
  <si>
    <t>Paběnice, č. p. 97</t>
  </si>
  <si>
    <t>Paběnice, č. p. 98</t>
  </si>
  <si>
    <t>Paběnice, č. p. 99</t>
  </si>
  <si>
    <t>Paběnice, č. p. 100</t>
  </si>
  <si>
    <t>Paběnice, č. p. 101</t>
  </si>
  <si>
    <t>Paběnice, č. p. 102</t>
  </si>
  <si>
    <t>Paběnice, č. p. 103</t>
  </si>
  <si>
    <t>Paběnice, č. p. 104</t>
  </si>
  <si>
    <t>Paběnice, č. p. 105</t>
  </si>
  <si>
    <t>Paběnice, č. p. 106</t>
  </si>
  <si>
    <t>Paběnice, č. p. 107</t>
  </si>
  <si>
    <t>Paběnice, č. p. 108</t>
  </si>
  <si>
    <t>Paběnice, č. p. 110</t>
  </si>
  <si>
    <t>Paběnice, č. p. 111</t>
  </si>
  <si>
    <t>Paběnice, č. p. 112</t>
  </si>
  <si>
    <t>Paběnice, č. p. 113</t>
  </si>
  <si>
    <t>Paběnice, č. ev. 3</t>
  </si>
  <si>
    <t>Paběnice, č. p. 116</t>
  </si>
  <si>
    <t>Paběnice, č. ev. 15</t>
  </si>
  <si>
    <t>Paběnice, č. ev. 17</t>
  </si>
  <si>
    <t>Paběnice, č. ev. 18</t>
  </si>
  <si>
    <t>Paběnice, č. p. 109</t>
  </si>
  <si>
    <t>Paběnice, č. p. 114</t>
  </si>
  <si>
    <t>Paběnice, č. p. 115</t>
  </si>
  <si>
    <t>Paběnice, č. ev. 19</t>
  </si>
  <si>
    <t>Paběnice, č. p. 117</t>
  </si>
  <si>
    <t>Paběnice, č. p. 119</t>
  </si>
  <si>
    <t>Paběnice, č. ev. 1005</t>
  </si>
  <si>
    <t>Paběnice, č. p. 121</t>
  </si>
  <si>
    <t>Paběnice, č. p. 122</t>
  </si>
  <si>
    <t>Paběnice, č. p. 123</t>
  </si>
  <si>
    <t>Paběnice, č. p. 120</t>
  </si>
  <si>
    <t>Paběnice, č. ev. 1016</t>
  </si>
  <si>
    <t>Paběnice, č. p. 124</t>
  </si>
  <si>
    <t>Paběnice, č. p. 125</t>
  </si>
  <si>
    <t>Paběnice, č. p. 118</t>
  </si>
  <si>
    <t>Paběnice, č. p. 128</t>
  </si>
  <si>
    <t>Paběnice, č. p. 126</t>
  </si>
  <si>
    <t>Paběnice, č. p. 127</t>
  </si>
  <si>
    <t>Paběnice, č. p. 129</t>
  </si>
  <si>
    <t>Paběnice, č. p. 130</t>
  </si>
  <si>
    <t>Paběnice, č. p. 131</t>
  </si>
  <si>
    <t>Paběnice, č. p. 132</t>
  </si>
  <si>
    <t>Paběnice, č. p. 133</t>
  </si>
  <si>
    <t>Drobovice, č. p. 1</t>
  </si>
  <si>
    <t>Drobovice, č. p. 2</t>
  </si>
  <si>
    <t>Drobovice, č. p. 4</t>
  </si>
  <si>
    <t>Drobovice, č. p. 5</t>
  </si>
  <si>
    <t>Drobovice, č. p. 6</t>
  </si>
  <si>
    <t>Drobovice, č. p. 7</t>
  </si>
  <si>
    <t>Drobovice, č. p. 8</t>
  </si>
  <si>
    <t>Drobovice, č. p. 9</t>
  </si>
  <si>
    <t>Drobovice, č. p. 10</t>
  </si>
  <si>
    <t>Drobovice, č. p. 11</t>
  </si>
  <si>
    <t>Drobovice, č. p. 12</t>
  </si>
  <si>
    <t>Drobovice, č. p. 13</t>
  </si>
  <si>
    <t>Drobovice, č. p. 14</t>
  </si>
  <si>
    <t>Drobovice, č. p. 16</t>
  </si>
  <si>
    <t>Drobovice, č. p. 17</t>
  </si>
  <si>
    <t>Drobovice, č. p. 18</t>
  </si>
  <si>
    <t>Drobovice, č. p. 19</t>
  </si>
  <si>
    <t>Drobovice, č. p. 20</t>
  </si>
  <si>
    <t>Drobovice, č. p. 21</t>
  </si>
  <si>
    <t>Drobovice, č. p. 22</t>
  </si>
  <si>
    <t>Drobovice, č. p. 23</t>
  </si>
  <si>
    <t>Drobovice, č. p. 24</t>
  </si>
  <si>
    <t>Drobovice, č. p. 25</t>
  </si>
  <si>
    <t>Drobovice, č. p. 26</t>
  </si>
  <si>
    <t>Drobovice, č. p. 28</t>
  </si>
  <si>
    <t>Drobovice, č. p. 29</t>
  </si>
  <si>
    <t>Drobovice, č. p. 30</t>
  </si>
  <si>
    <t>Drobovice, č. p. 31</t>
  </si>
  <si>
    <t>Drobovice, č. p. 32</t>
  </si>
  <si>
    <t>Drobovice, č. p. 33</t>
  </si>
  <si>
    <t>Drobovice, č. p. 34</t>
  </si>
  <si>
    <t>Drobovice, č. p. 35</t>
  </si>
  <si>
    <t>Drobovice, č. p. 36</t>
  </si>
  <si>
    <t>Drobovice, č. p. 37</t>
  </si>
  <si>
    <t>Drobovice, č. p. 38</t>
  </si>
  <si>
    <t>Drobovice, č. p. 39</t>
  </si>
  <si>
    <t>Drobovice, č. p. 41</t>
  </si>
  <si>
    <t>Drobovice, č. p. 42</t>
  </si>
  <si>
    <t>Drobovice, č. p. 43</t>
  </si>
  <si>
    <t>Drobovice, č. p. 44</t>
  </si>
  <si>
    <t>Drobovice, č. p. 46</t>
  </si>
  <si>
    <t>Drobovice, č. p. 48</t>
  </si>
  <si>
    <t>Drobovice, č. p. 49</t>
  </si>
  <si>
    <t>Drobovice, č. p. 50</t>
  </si>
  <si>
    <t>Drobovice, č. p. 51</t>
  </si>
  <si>
    <t>Drobovice, č. p. 52</t>
  </si>
  <si>
    <t>Drobovice, č. p. 53</t>
  </si>
  <si>
    <t>Drobovice, č. p. 54</t>
  </si>
  <si>
    <t>Drobovice, č. p. 55</t>
  </si>
  <si>
    <t>Drobovice, č. p. 56</t>
  </si>
  <si>
    <t>Drobovice, č. p. 57</t>
  </si>
  <si>
    <t>Drobovice, č. p. 58</t>
  </si>
  <si>
    <t>Drobovice, č. p. 59</t>
  </si>
  <si>
    <t>Drobovice, č. p. 60</t>
  </si>
  <si>
    <t>Drobovice, č. p. 61</t>
  </si>
  <si>
    <t>Drobovice, č. p. 62</t>
  </si>
  <si>
    <t>Drobovice, č. p. 63</t>
  </si>
  <si>
    <t>Drobovice, č. p. 64</t>
  </si>
  <si>
    <t>Drobovice, č. p. 65</t>
  </si>
  <si>
    <t>Drobovice, č. p. 66</t>
  </si>
  <si>
    <t>Drobovice, č. p. 68</t>
  </si>
  <si>
    <t>Drobovice, č. p. 69</t>
  </si>
  <si>
    <t>Drobovice, č. p. 70</t>
  </si>
  <si>
    <t>Drobovice, č. p. 71</t>
  </si>
  <si>
    <t>Drobovice, č. p. 72</t>
  </si>
  <si>
    <t>Drobovice, č. p. 73</t>
  </si>
  <si>
    <t>Drobovice, č. p. 74</t>
  </si>
  <si>
    <t>Drobovice, č. p. 75</t>
  </si>
  <si>
    <t>Drobovice, č. p. 76</t>
  </si>
  <si>
    <t>Drobovice, č. p. 77</t>
  </si>
  <si>
    <t>Drobovice, č. p. 78</t>
  </si>
  <si>
    <t>Drobovice, č. p. 79</t>
  </si>
  <si>
    <t>Drobovice, č. p. 80</t>
  </si>
  <si>
    <t>Drobovice, č. p. 81</t>
  </si>
  <si>
    <t>Drobovice, č. p. 82</t>
  </si>
  <si>
    <t>Drobovice, č. p. 83</t>
  </si>
  <si>
    <t>Drobovice, č. p. 84</t>
  </si>
  <si>
    <t>Drobovice, č. p. 85</t>
  </si>
  <si>
    <t>Drobovice, č. p. 86</t>
  </si>
  <si>
    <t>Drobovice, č. p. 87</t>
  </si>
  <si>
    <t>Drobovice, č. p. 89</t>
  </si>
  <si>
    <t>Drobovice, č. p. 90</t>
  </si>
  <si>
    <t>Drobovice, č. p. 91</t>
  </si>
  <si>
    <t>Drobovice, č. p. 92</t>
  </si>
  <si>
    <t>Drobovice, č. p. 93</t>
  </si>
  <si>
    <t>Drobovice, č. p. 94</t>
  </si>
  <si>
    <t>Drobovice, č. p. 95</t>
  </si>
  <si>
    <t>Drobovice, č. p. 96</t>
  </si>
  <si>
    <t>Drobovice, č. p. 97</t>
  </si>
  <si>
    <t>Drobovice, č. p. 98</t>
  </si>
  <si>
    <t>Drobovice, č. p. 99</t>
  </si>
  <si>
    <t>Drobovice, č. p. 100</t>
  </si>
  <si>
    <t>Drobovice, č. p. 101</t>
  </si>
  <si>
    <t>Drobovice, č. p. 102</t>
  </si>
  <si>
    <t>Drobovice, č. p. 103</t>
  </si>
  <si>
    <t>Drobovice, č. p. 104</t>
  </si>
  <si>
    <t>Drobovice, č. p. 105</t>
  </si>
  <si>
    <t>Drobovice, č. p. 106</t>
  </si>
  <si>
    <t>Drobovice, č. p. 107</t>
  </si>
  <si>
    <t>Drobovice, č. p. 108</t>
  </si>
  <si>
    <t>Drobovice, č. p. 109</t>
  </si>
  <si>
    <t>Drobovice, č. p. 110</t>
  </si>
  <si>
    <t>Drobovice, č. p. 111</t>
  </si>
  <si>
    <t>Drobovice, č. p. 112</t>
  </si>
  <si>
    <t>Drobovice, č. p. 113</t>
  </si>
  <si>
    <t>Drobovice, č. p. 114</t>
  </si>
  <si>
    <t>Drobovice, č. p. 115</t>
  </si>
  <si>
    <t>Drobovice, č. p. 116</t>
  </si>
  <si>
    <t>Drobovice, č. p. 117</t>
  </si>
  <si>
    <t>Drobovice, č. p. 118</t>
  </si>
  <si>
    <t>Drobovice, č. p. 119</t>
  </si>
  <si>
    <t>Drobovice, č. p. 120</t>
  </si>
  <si>
    <t>Drobovice, č. p. 121</t>
  </si>
  <si>
    <t>Drobovice, č. p. 122</t>
  </si>
  <si>
    <t>Drobovice, č. p. 123</t>
  </si>
  <si>
    <t>Drobovice, č. p. 125</t>
  </si>
  <si>
    <t>Drobovice, č. p. 126</t>
  </si>
  <si>
    <t>Drobovice, č. p. 127</t>
  </si>
  <si>
    <t>Drobovice, č. p. 128</t>
  </si>
  <si>
    <t>Drobovice, č. p. 129</t>
  </si>
  <si>
    <t>Drobovice, č. p. 130</t>
  </si>
  <si>
    <t>Drobovice, č. p. 132</t>
  </si>
  <si>
    <t>Drobovice, č. p. 133</t>
  </si>
  <si>
    <t>Drobovice, č. p. 134</t>
  </si>
  <si>
    <t>Drobovice, č. p. 135</t>
  </si>
  <si>
    <t>Drobovice, č. p. 136</t>
  </si>
  <si>
    <t>Drobovice, č. p. 137</t>
  </si>
  <si>
    <t>Drobovice, č. p. 138</t>
  </si>
  <si>
    <t>Drobovice, č. p. 139</t>
  </si>
  <si>
    <t>Drobovice, č. p. 140</t>
  </si>
  <si>
    <t>Drobovice, č. p. 141</t>
  </si>
  <si>
    <t>Drobovice, č. p. 142</t>
  </si>
  <si>
    <t>Drobovice, č. p. 143</t>
  </si>
  <si>
    <t>Drobovice, č. p. 144</t>
  </si>
  <si>
    <t>Drobovice, č. p. 145</t>
  </si>
  <si>
    <t>Drobovice, č. p. 146</t>
  </si>
  <si>
    <t>Drobovice, č. p. 147</t>
  </si>
  <si>
    <t>Drobovice, č. p. 148</t>
  </si>
  <si>
    <t>Drobovice, č. p. 149</t>
  </si>
  <si>
    <t>Drobovice, č. p. 150</t>
  </si>
  <si>
    <t>Drobovice, č. p. 151</t>
  </si>
  <si>
    <t>Drobovice, č. p. 152</t>
  </si>
  <si>
    <t>Drobovice, č. p. 153</t>
  </si>
  <si>
    <t>Drobovice, č. p. 154</t>
  </si>
  <si>
    <t>Drobovice, č. p. 155</t>
  </si>
  <si>
    <t>Drobovice, č. p. 156</t>
  </si>
  <si>
    <t>Drobovice, č. p. 157</t>
  </si>
  <si>
    <t>Drobovice, č. p. 158</t>
  </si>
  <si>
    <t>Drobovice, č. p. 159</t>
  </si>
  <si>
    <t>Drobovice, č. p. 160</t>
  </si>
  <si>
    <t>Drobovice, č. p. 161</t>
  </si>
  <si>
    <t>Drobovice, č. p. 162</t>
  </si>
  <si>
    <t>Drobovice, č. p. 165</t>
  </si>
  <si>
    <t>Drobovice, č. p. 163</t>
  </si>
  <si>
    <t>Drobovice, č. p. 164</t>
  </si>
  <si>
    <t>Drobovice, č. p. 170</t>
  </si>
  <si>
    <t>Drobovice, č. p. 176</t>
  </si>
  <si>
    <t>Drobovice, č. p. 171</t>
  </si>
  <si>
    <t>Drobovice, č. p. 173</t>
  </si>
  <si>
    <t>Drobovice, č. p. 179</t>
  </si>
  <si>
    <t>Drobovice, č. p. 180</t>
  </si>
  <si>
    <t>Drobovice, č. p. 169</t>
  </si>
  <si>
    <t>Drobovice, č. p. 178</t>
  </si>
  <si>
    <t>Drobovice, č. p. 186</t>
  </si>
  <si>
    <t>Drobovice, č. p. 181</t>
  </si>
  <si>
    <t>Drobovice, č. p. 182</t>
  </si>
  <si>
    <t>Drobovice, č. p. 189</t>
  </si>
  <si>
    <t>Drobovice, č. p. 172</t>
  </si>
  <si>
    <t>Drobovice, č. p. 167</t>
  </si>
  <si>
    <t>Drobovice, č. p. 177</t>
  </si>
  <si>
    <t>Drobovice, č. p. 188</t>
  </si>
  <si>
    <t>Drobovice, č. p. 174</t>
  </si>
  <si>
    <t>Drobovice, č. p. 168</t>
  </si>
  <si>
    <t>Drobovice, č. p. 175</t>
  </si>
  <si>
    <t>Adamov, č. p. 1</t>
  </si>
  <si>
    <t>Adamov, č. p. 3</t>
  </si>
  <si>
    <t>Adamov, č. p. 4</t>
  </si>
  <si>
    <t>Adamov, č. p. 5</t>
  </si>
  <si>
    <t>Adamov, č. p. 6</t>
  </si>
  <si>
    <t>Adamov, č. p. 7</t>
  </si>
  <si>
    <t>Adamov, č. p. 8</t>
  </si>
  <si>
    <t>Adamov, č. p. 9</t>
  </si>
  <si>
    <t>Adamov, č. p. 10</t>
  </si>
  <si>
    <t>Adamov, č. p. 11</t>
  </si>
  <si>
    <t>Adamov, č. p. 12</t>
  </si>
  <si>
    <t>Adamov, č. p. 13</t>
  </si>
  <si>
    <t>Adamov, č. p. 14</t>
  </si>
  <si>
    <t>Adamov, č. p. 15</t>
  </si>
  <si>
    <t>Adamov, č. p. 16</t>
  </si>
  <si>
    <t>Adamov, č. p. 17</t>
  </si>
  <si>
    <t>Adamov, č. p. 18</t>
  </si>
  <si>
    <t>Adamov, č. p. 19</t>
  </si>
  <si>
    <t>Adamov, č. p. 20</t>
  </si>
  <si>
    <t>Adamov, č. p. 22</t>
  </si>
  <si>
    <t>Adamov, č. p. 23</t>
  </si>
  <si>
    <t>Adamov, č. p. 25</t>
  </si>
  <si>
    <t>Adamov, č. p. 26</t>
  </si>
  <si>
    <t>Adamov, č. p. 27</t>
  </si>
  <si>
    <t>Adamov, č. p. 29</t>
  </si>
  <si>
    <t>Adamov, č. p. 30</t>
  </si>
  <si>
    <t>Adamov, č. p. 31</t>
  </si>
  <si>
    <t>Adamov, č. p. 32</t>
  </si>
  <si>
    <t>Adamov, č. p. 33</t>
  </si>
  <si>
    <t>Adamov, č. p. 34</t>
  </si>
  <si>
    <t>Adamov, č. p. 35</t>
  </si>
  <si>
    <t>Adamov, č. p. 36</t>
  </si>
  <si>
    <t>Adamov, č. p. 37</t>
  </si>
  <si>
    <t>Adamov, č. p. 38</t>
  </si>
  <si>
    <t>Adamov, č. p. 39</t>
  </si>
  <si>
    <t>Adamov, č. p. 40</t>
  </si>
  <si>
    <t>Adamov, č. p. 41</t>
  </si>
  <si>
    <t>Adamov, č. p. 42</t>
  </si>
  <si>
    <t>Adamov, č. p. 43</t>
  </si>
  <si>
    <t>Adamov, č. p. 44</t>
  </si>
  <si>
    <t>Adamov, č. p. 45</t>
  </si>
  <si>
    <t>Adamov, č. p. 46</t>
  </si>
  <si>
    <t>Adamov, č. p. 47</t>
  </si>
  <si>
    <t>Adamov, č. p. 48</t>
  </si>
  <si>
    <t>Adamov, č. p. 49</t>
  </si>
  <si>
    <t>Adamov, č. p. 50</t>
  </si>
  <si>
    <t>Adamov, č. p. 51</t>
  </si>
  <si>
    <t>Adamov, č. p. 52</t>
  </si>
  <si>
    <t>Adamov, č. p. 53</t>
  </si>
  <si>
    <t>Adamov, č. p. 54</t>
  </si>
  <si>
    <t>Adamov, č. p. 55</t>
  </si>
  <si>
    <t>Adamov, č. p. 56</t>
  </si>
  <si>
    <t>Adamov, č. p. 58</t>
  </si>
  <si>
    <t>Adamov, č. p. 59</t>
  </si>
  <si>
    <t>Adamov, č. p. 60</t>
  </si>
  <si>
    <t>Adamov, č. p. 61</t>
  </si>
  <si>
    <t>Adamov, č. p. 62</t>
  </si>
  <si>
    <t>Adamov, č. p. 63</t>
  </si>
  <si>
    <t>Adamov, č. p. 65</t>
  </si>
  <si>
    <t>Adamov, č. p. 67</t>
  </si>
  <si>
    <t>Adamov, č. p. 68</t>
  </si>
  <si>
    <t>Adamov, č. p. 70</t>
  </si>
  <si>
    <t>Adamov, č. p. 71</t>
  </si>
  <si>
    <t>Adamov, č. p. 72</t>
  </si>
  <si>
    <t>Adamov, č. p. 73</t>
  </si>
  <si>
    <t>Adamov, č. p. 74</t>
  </si>
  <si>
    <t>Adamov, č. p. 75</t>
  </si>
  <si>
    <t>Adamov, č. p. 76</t>
  </si>
  <si>
    <t>Adamov, č. p. 77</t>
  </si>
  <si>
    <t>Adamov, č. p. 78</t>
  </si>
  <si>
    <t>Adamov, č. p. 79</t>
  </si>
  <si>
    <t>Adamov, č. p. 80</t>
  </si>
  <si>
    <t>Adamov, č. p. 81</t>
  </si>
  <si>
    <t>Adamov, č. p. 64</t>
  </si>
  <si>
    <t>Adamov, č. ev. 1</t>
  </si>
  <si>
    <t>Adamov, č. p. 28</t>
  </si>
  <si>
    <t>Adamov, č. p. 82</t>
  </si>
  <si>
    <t>Schořov, č. p. 2</t>
  </si>
  <si>
    <t>Schořov, č. p. 3</t>
  </si>
  <si>
    <t>Schořov, č. p. 4</t>
  </si>
  <si>
    <t>Schořov, č. p. 5</t>
  </si>
  <si>
    <t>Schořov, č. p. 6</t>
  </si>
  <si>
    <t>Schořov, č. p. 7</t>
  </si>
  <si>
    <t>Schořov, č. p. 8</t>
  </si>
  <si>
    <t>Schořov, č. p. 9</t>
  </si>
  <si>
    <t>Schořov, č. p. 10</t>
  </si>
  <si>
    <t>Schořov, č. p. 11</t>
  </si>
  <si>
    <t>Schořov, č. p. 12</t>
  </si>
  <si>
    <t>Schořov, č. p. 14</t>
  </si>
  <si>
    <t>Schořov, č. p. 15</t>
  </si>
  <si>
    <t>Schořov, č. p. 16</t>
  </si>
  <si>
    <t>Schořov, č. p. 17</t>
  </si>
  <si>
    <t>Schořov, č. p. 18</t>
  </si>
  <si>
    <t>Schořov, č. p. 19</t>
  </si>
  <si>
    <t>Schořov, č. p. 20</t>
  </si>
  <si>
    <t>Schořov, č. p. 21</t>
  </si>
  <si>
    <t>Schořov, č. p. 22</t>
  </si>
  <si>
    <t>Schořov, č. p. 23</t>
  </si>
  <si>
    <t>Schořov, č. p. 24</t>
  </si>
  <si>
    <t>Schořov, č. p. 25</t>
  </si>
  <si>
    <t>Schořov, č. p. 26</t>
  </si>
  <si>
    <t>Schořov, č. p. 27</t>
  </si>
  <si>
    <t>Schořov, č. p. 29</t>
  </si>
  <si>
    <t>Schořov, č. p. 30</t>
  </si>
  <si>
    <t>Schořov, č. p. 31</t>
  </si>
  <si>
    <t>Schořov, č. p. 32</t>
  </si>
  <si>
    <t>Schořov, č. p. 33</t>
  </si>
  <si>
    <t>Schořov, č. p. 34</t>
  </si>
  <si>
    <t>Schořov, č. p. 35</t>
  </si>
  <si>
    <t>Schořov, č. p. 36</t>
  </si>
  <si>
    <t>Schořov, č. p. 37</t>
  </si>
  <si>
    <t>Schořov, č. p. 38</t>
  </si>
  <si>
    <t>Schořov, č. p. 40</t>
  </si>
  <si>
    <t>Schořov, č. p. 41</t>
  </si>
  <si>
    <t>Schořov, č. p. 42</t>
  </si>
  <si>
    <t>Schořov, č. p. 43</t>
  </si>
  <si>
    <t>Schořov, č. p. 44</t>
  </si>
  <si>
    <t>Schořov, č. p. 46</t>
  </si>
  <si>
    <t>Schořov, č. p. 47</t>
  </si>
  <si>
    <t>Schořov, č. p. 50</t>
  </si>
  <si>
    <t>Schořov, č. p. 51</t>
  </si>
  <si>
    <t>Schořov, č. p. 52</t>
  </si>
  <si>
    <t>Schořov, č. p. 53</t>
  </si>
  <si>
    <t>Schořov, č. p. 54</t>
  </si>
  <si>
    <t>Schořov, č. p. 55</t>
  </si>
  <si>
    <t>Schořov, č. p. 56</t>
  </si>
  <si>
    <t>Schořov, č. p. 57</t>
  </si>
  <si>
    <t>Schořov, č. p. 58</t>
  </si>
  <si>
    <t>Schořov, č. p. 59</t>
  </si>
  <si>
    <t>Schořov, č. p. 60</t>
  </si>
  <si>
    <t>Schořov, č. p. 61</t>
  </si>
  <si>
    <t>Schořov, č. p. 62</t>
  </si>
  <si>
    <t>Schořov, č. p. 63</t>
  </si>
  <si>
    <t>Schořov, č. p. 64</t>
  </si>
  <si>
    <t>Schořov, č. p. 67</t>
  </si>
  <si>
    <t>Schořov, č. p. 65</t>
  </si>
  <si>
    <t>Schořov, č. ev. 53</t>
  </si>
  <si>
    <t>Schořov, č. p. 69</t>
  </si>
  <si>
    <t>Schořov, č. p. 68</t>
  </si>
  <si>
    <t>Schořov, č. p. 70</t>
  </si>
  <si>
    <t>Schořov, č. p. 71</t>
  </si>
  <si>
    <t>Schořov, č. p. 72</t>
  </si>
  <si>
    <t>Schořov, č. p. 73</t>
  </si>
  <si>
    <t>Sudějov, č. p. 1</t>
  </si>
  <si>
    <t>Sudějov, č. p. 2</t>
  </si>
  <si>
    <t>Sudějov, č. p. 3</t>
  </si>
  <si>
    <t>Sudějov, č. p. 4</t>
  </si>
  <si>
    <t>Sudějov, č. p. 6</t>
  </si>
  <si>
    <t>Sudějov, č. p. 8</t>
  </si>
  <si>
    <t>Sudějov, č. p. 9</t>
  </si>
  <si>
    <t>Sudějov, č. p. 10</t>
  </si>
  <si>
    <t>Sudějov, č. p. 11</t>
  </si>
  <si>
    <t>Sudějov, č. p. 12</t>
  </si>
  <si>
    <t>Sudějov, č. p. 13</t>
  </si>
  <si>
    <t>Sudějov, č. p. 14</t>
  </si>
  <si>
    <t>Sudějov, č. p. 15</t>
  </si>
  <si>
    <t>Sudějov, č. p. 16</t>
  </si>
  <si>
    <t>Sudějov, č. p. 17</t>
  </si>
  <si>
    <t>Sudějov, č. p. 18</t>
  </si>
  <si>
    <t>Sudějov, č. p. 19</t>
  </si>
  <si>
    <t>Sudějov, č. p. 20</t>
  </si>
  <si>
    <t>Sudějov, č. p. 22</t>
  </si>
  <si>
    <t>Sudějov, č. p. 23</t>
  </si>
  <si>
    <t>Sudějov, č. p. 24</t>
  </si>
  <si>
    <t>Sudějov, č. p. 25</t>
  </si>
  <si>
    <t>Sudějov, č. p. 29</t>
  </si>
  <si>
    <t>Sudějov, č. p. 30</t>
  </si>
  <si>
    <t>Sudějov, č. p. 31</t>
  </si>
  <si>
    <t>Sudějov, č. p. 32</t>
  </si>
  <si>
    <t>Sudějov, č. p. 33</t>
  </si>
  <si>
    <t>Sudějov, č. p. 34</t>
  </si>
  <si>
    <t>Sudějov, č. p. 35</t>
  </si>
  <si>
    <t>Sudějov, č. p. 36</t>
  </si>
  <si>
    <t>Sudějov, č. p. 39</t>
  </si>
  <si>
    <t>Sudějov, č. p. 40</t>
  </si>
  <si>
    <t>Sudějov, č. p. 41</t>
  </si>
  <si>
    <t>Sudějov, č. p. 42</t>
  </si>
  <si>
    <t>Sudějov, č. p. 43</t>
  </si>
  <si>
    <t>Sudějov, č. p. 44</t>
  </si>
  <si>
    <t>Sudějov, č. p. 45</t>
  </si>
  <si>
    <t>Sudějov, č. p. 46</t>
  </si>
  <si>
    <t>Sudějov, č. p. 47</t>
  </si>
  <si>
    <t>Sudějov, č. p. 48</t>
  </si>
  <si>
    <t>Sudějov, č. p. 49</t>
  </si>
  <si>
    <t>Sudějov, č. p. 50</t>
  </si>
  <si>
    <t>Sudějov, č. p. 51</t>
  </si>
  <si>
    <t>Sudějov, č. ev. 1</t>
  </si>
  <si>
    <t>Sudějov, č. ev. 2</t>
  </si>
  <si>
    <t>Sudějov, č. ev. 3</t>
  </si>
  <si>
    <t>Sudějov, č. ev. 5</t>
  </si>
  <si>
    <t>Sudějov, č. ev. 6</t>
  </si>
  <si>
    <t>Sudějov, č. ev. 7</t>
  </si>
  <si>
    <t>Sudějov, č. ev. 8</t>
  </si>
  <si>
    <t>Sudějov, č. ev. 9</t>
  </si>
  <si>
    <t>Sudějov, č. ev. 10</t>
  </si>
  <si>
    <t>Sudějov, č. ev. 11</t>
  </si>
  <si>
    <t>Sudějov, č. ev. 12</t>
  </si>
  <si>
    <t>Sudějov, č. ev. 13</t>
  </si>
  <si>
    <t>Sudějov, č. ev. 14</t>
  </si>
  <si>
    <t>Sudějov, č. p. 54</t>
  </si>
  <si>
    <t>Sudějov, č. p. 52</t>
  </si>
  <si>
    <t>Sudějov, č. p. 60</t>
  </si>
  <si>
    <t>Sudějov, č. p. 56</t>
  </si>
  <si>
    <t>Sudějov, č. p. 59</t>
  </si>
  <si>
    <t>Sudějov, č. p. 63</t>
  </si>
  <si>
    <t>Sudějov, č. p. 62</t>
  </si>
  <si>
    <t>Sudějov, č. p. 53</t>
  </si>
  <si>
    <t>Sudějov, č. p. 57</t>
  </si>
  <si>
    <t>Sudějov, č. p. 61</t>
  </si>
  <si>
    <t>Sudějov, č. p. 58</t>
  </si>
  <si>
    <t>Sudějov, č. p. 55</t>
  </si>
  <si>
    <t>Sudějov, č. p. 37</t>
  </si>
  <si>
    <t>Sudějov, č. p. 66</t>
  </si>
  <si>
    <t>Sudějov, č. p. 65</t>
  </si>
  <si>
    <t>Sudějov, č. ev. 15</t>
  </si>
  <si>
    <t>Sudějov, č. ev. 1004</t>
  </si>
  <si>
    <t>Sudějov, č. p. 67</t>
  </si>
  <si>
    <t>Sudějov, č. p. 64</t>
  </si>
  <si>
    <t>Hraběšín, č. p. 1</t>
  </si>
  <si>
    <t>Hraběšín, č. p. 3</t>
  </si>
  <si>
    <t>Hraběšín, č. p. 4</t>
  </si>
  <si>
    <t>Hraběšín, č. p. 5</t>
  </si>
  <si>
    <t>Hraběšín, č. p. 6</t>
  </si>
  <si>
    <t>Hraběšín, č. p. 7</t>
  </si>
  <si>
    <t>Hraběšín, č. p. 8</t>
  </si>
  <si>
    <t>Hraběšín, č. p. 9</t>
  </si>
  <si>
    <t>Hraběšín, č. p. 10</t>
  </si>
  <si>
    <t>Hraběšín, č. p. 12</t>
  </si>
  <si>
    <t>Hraběšín, č. p. 13</t>
  </si>
  <si>
    <t>Hraběšín, č. p. 14</t>
  </si>
  <si>
    <t>Hraběšín, č. p. 15</t>
  </si>
  <si>
    <t>Hraběšín, č. p. 16</t>
  </si>
  <si>
    <t>Hraběšín, č. p. 17</t>
  </si>
  <si>
    <t>Hraběšín, č. p. 18</t>
  </si>
  <si>
    <t>Hraběšín, č. p. 19</t>
  </si>
  <si>
    <t>Hraběšín, č. p. 20</t>
  </si>
  <si>
    <t>Hraběšín, č. p. 21</t>
  </si>
  <si>
    <t>Hraběšín, č. p. 22</t>
  </si>
  <si>
    <t>Hraběšín, č. p. 23</t>
  </si>
  <si>
    <t>Hraběšín, č. p. 24</t>
  </si>
  <si>
    <t>Hraběšín, č. p. 25</t>
  </si>
  <si>
    <t>Hraběšín, č. p. 26</t>
  </si>
  <si>
    <t>Hraběšín, č. p. 27</t>
  </si>
  <si>
    <t>Hraběšín, č. p. 30</t>
  </si>
  <si>
    <t>Hraběšín, č. p. 31</t>
  </si>
  <si>
    <t>Hraběšín, č. p. 32</t>
  </si>
  <si>
    <t>Hraběšín, č. p. 33</t>
  </si>
  <si>
    <t>Hraběšín, č. p. 35</t>
  </si>
  <si>
    <t>Hraběšín, č. p. 36</t>
  </si>
  <si>
    <t>Hraběšín, č. p. 41</t>
  </si>
  <si>
    <t>Hraběšín, č. p. 44</t>
  </si>
  <si>
    <t>Hraběšín, č. p. 45</t>
  </si>
  <si>
    <t>Hraběšín, č. p. 50</t>
  </si>
  <si>
    <t>Hraběšín, č. p. 51</t>
  </si>
  <si>
    <t>Hraběšín, č. p. 52</t>
  </si>
  <si>
    <t>Hraběšín, č. p. 53</t>
  </si>
  <si>
    <t>Hraběšín, č. p. 54</t>
  </si>
  <si>
    <t>Hraběšín, č. p. 55</t>
  </si>
  <si>
    <t>Hraběšín, č. p. 56</t>
  </si>
  <si>
    <t>Hraběšín, č. p. 57</t>
  </si>
  <si>
    <t>Hraběšín, č. p. 58</t>
  </si>
  <si>
    <t>Hraběšín, č. p. 62</t>
  </si>
  <si>
    <t>Hraběšín, č. p. 63</t>
  </si>
  <si>
    <t>Hraběšín, č. p. 64</t>
  </si>
  <si>
    <t>Hraběšín, č. p. 67</t>
  </si>
  <si>
    <t>Hraběšín, č. p. 70</t>
  </si>
  <si>
    <t>Hraběšín, č. p. 71</t>
  </si>
  <si>
    <t>Hraběšín, č. p. 72</t>
  </si>
  <si>
    <t>Hraběšín, č. p. 73</t>
  </si>
  <si>
    <t>Hraběšín, č. p. 74</t>
  </si>
  <si>
    <t>Hraběšín, č. p. 75</t>
  </si>
  <si>
    <t>Hraběšín, č. p. 76</t>
  </si>
  <si>
    <t>Hraběšín, č. p. 77</t>
  </si>
  <si>
    <t>Hraběšín, č. p. 90</t>
  </si>
  <si>
    <t>Hraběšín, č. p. 91</t>
  </si>
  <si>
    <t>Hraběšín, č. p. 93</t>
  </si>
  <si>
    <t>Hraběšín, č. p. 94</t>
  </si>
  <si>
    <t>Hraběšín, č. p. 96</t>
  </si>
  <si>
    <t>Hraběšín, č. p. 97</t>
  </si>
  <si>
    <t>Hraběšín, č. p. 98</t>
  </si>
  <si>
    <t>Hraběšín, č. p. 100</t>
  </si>
  <si>
    <t>Hraběšín, č. p. 101</t>
  </si>
  <si>
    <t>Hraběšín, č. p. 102</t>
  </si>
  <si>
    <t>Hraběšín, č. p. 48</t>
  </si>
  <si>
    <t>Hraběšín, č. p. 69</t>
  </si>
  <si>
    <t>Hraběšín, č. p. 11</t>
  </si>
  <si>
    <t>Hraběšín, č. p. 99</t>
  </si>
  <si>
    <t>Hraběšín, č. p. 106</t>
  </si>
  <si>
    <t>Hraběšín, č. p. 2</t>
  </si>
  <si>
    <t>Hraběšín, č. p. 104</t>
  </si>
  <si>
    <t>Hraběšín, č. p. 105</t>
  </si>
  <si>
    <t>Hraběšín, č. p. 107</t>
  </si>
  <si>
    <t>Hraběšín, č. p. 108</t>
  </si>
  <si>
    <t>Hraběšín, č. p. 109</t>
  </si>
  <si>
    <t>Hraběšín, č. p. 111</t>
  </si>
  <si>
    <t>Hraběšín, č. ev. 103</t>
  </si>
  <si>
    <t>Šebestěnice, č. p. 1</t>
  </si>
  <si>
    <t>Šebestěnice, č. p. 2</t>
  </si>
  <si>
    <t>Šebestěnice, č. p. 3</t>
  </si>
  <si>
    <t>Šebestěnice, č. p. 4</t>
  </si>
  <si>
    <t>Šebestěnice, č. p. 5</t>
  </si>
  <si>
    <t>Šebestěnice, č. p. 6</t>
  </si>
  <si>
    <t>Šebestěnice, č. p. 7</t>
  </si>
  <si>
    <t>Šebestěnice, č. p. 8</t>
  </si>
  <si>
    <t>Šebestěnice, č. p. 9</t>
  </si>
  <si>
    <t>Šebestěnice, č. p. 10</t>
  </si>
  <si>
    <t>Šebestěnice, č. p. 11</t>
  </si>
  <si>
    <t>Šebestěnice, č. p. 12</t>
  </si>
  <si>
    <t>Šebestěnice, č. p. 13</t>
  </si>
  <si>
    <t>Šebestěnice, č. p. 14</t>
  </si>
  <si>
    <t>Šebestěnice, č. p. 15</t>
  </si>
  <si>
    <t>Šebestěnice, č. p. 16</t>
  </si>
  <si>
    <t>Šebestěnice, č. p. 17</t>
  </si>
  <si>
    <t>Šebestěnice, č. p. 18</t>
  </si>
  <si>
    <t>Šebestěnice, č. p. 19</t>
  </si>
  <si>
    <t>Šebestěnice, č. p. 21</t>
  </si>
  <si>
    <t>Šebestěnice, č. p. 22</t>
  </si>
  <si>
    <t>Šebestěnice, č. p. 23</t>
  </si>
  <si>
    <t>Šebestěnice, č. p. 24</t>
  </si>
  <si>
    <t>Šebestěnice, č. p. 25</t>
  </si>
  <si>
    <t>Šebestěnice, č. p. 27</t>
  </si>
  <si>
    <t>Šebestěnice, č. p. 28</t>
  </si>
  <si>
    <t>Šebestěnice, č. p. 29</t>
  </si>
  <si>
    <t>Šebestěnice, č. p. 30</t>
  </si>
  <si>
    <t>Šebestěnice, č. p. 31</t>
  </si>
  <si>
    <t>Šebestěnice, č. p. 32</t>
  </si>
  <si>
    <t>Šebestěnice, č. p. 34</t>
  </si>
  <si>
    <t>Šebestěnice, č. p. 36</t>
  </si>
  <si>
    <t>Šebestěnice, č. p. 37</t>
  </si>
  <si>
    <t>Šebestěnice, č. p. 38</t>
  </si>
  <si>
    <t>Šebestěnice, č. p. 41</t>
  </si>
  <si>
    <t>Šebestěnice, č. p. 42</t>
  </si>
  <si>
    <t>Šebestěnice, č. p. 43</t>
  </si>
  <si>
    <t>Šebestěnice, č. p. 44</t>
  </si>
  <si>
    <t>Šebestěnice, č. p. 45</t>
  </si>
  <si>
    <t>Šebestěnice, č. p. 46</t>
  </si>
  <si>
    <t>Šebestěnice, č. p. 47</t>
  </si>
  <si>
    <t>Šebestěnice, č. p. 48</t>
  </si>
  <si>
    <t>Šebestěnice, č. p. 49</t>
  </si>
  <si>
    <t>Šebestěnice, č. p. 51</t>
  </si>
  <si>
    <t>Šebestěnice, č. p. 52</t>
  </si>
  <si>
    <t>Šebestěnice, č. p. 53</t>
  </si>
  <si>
    <t>Šebestěnice, č. p. 54</t>
  </si>
  <si>
    <t>Šebestěnice, č. p. 55</t>
  </si>
  <si>
    <t>Šebestěnice, č. p. 56</t>
  </si>
  <si>
    <t>Šebestěnice, č. p. 57</t>
  </si>
  <si>
    <t>Šebestěnice, č. p. 58</t>
  </si>
  <si>
    <t>Šebestěnice, č. p. 60</t>
  </si>
  <si>
    <t>Šebestěnice, č. p. 61</t>
  </si>
  <si>
    <t>Šebestěnice, č. p. 69</t>
  </si>
  <si>
    <t>Šebestěnice, č. p. 59</t>
  </si>
  <si>
    <t>Šebestěnice, č. ev. 1</t>
  </si>
  <si>
    <t>Šebestěnice, č. p. 50</t>
  </si>
  <si>
    <t>Šebestěnice, č. p. 62</t>
  </si>
  <si>
    <t>Šebestěnice, č. p. 63</t>
  </si>
  <si>
    <t>Šebestěnice, č. ev. 3</t>
  </si>
  <si>
    <t>Cerhenice - Cerhýnky, č. p. 1</t>
  </si>
  <si>
    <t>Cerhenice - Cerhýnky, č. p. 2</t>
  </si>
  <si>
    <t>Cerhenice - Cerhýnky, č. p. 3</t>
  </si>
  <si>
    <t>Cerhenice - Cerhýnky, č. p. 5</t>
  </si>
  <si>
    <t>Cerhenice - Cerhýnky, č. p. 7</t>
  </si>
  <si>
    <t>Cerhenice - Cerhýnky, č. p. 8</t>
  </si>
  <si>
    <t>Cerhenice - Cerhýnky, č. p. 9</t>
  </si>
  <si>
    <t>Cerhenice - Cerhýnky, č. p. 11</t>
  </si>
  <si>
    <t>Cerhenice - Cerhýnky, č. p. 12</t>
  </si>
  <si>
    <t>Cerhenice - Cerhýnky, č. p. 13</t>
  </si>
  <si>
    <t>Cerhenice - Cerhýnky, č. p. 14</t>
  </si>
  <si>
    <t>Cerhenice - Cerhýnky, č. p. 15</t>
  </si>
  <si>
    <t>Cerhenice - Cerhýnky, č. p. 16</t>
  </si>
  <si>
    <t>Cerhenice - Cerhýnky, č. p. 17</t>
  </si>
  <si>
    <t>Cerhenice - Cerhýnky, č. p. 18</t>
  </si>
  <si>
    <t>Cerhenice - Cerhýnky, č. p. 20</t>
  </si>
  <si>
    <t>Cerhenice - Cerhýnky, č. p. 21</t>
  </si>
  <si>
    <t>Cerhenice - Cerhýnky, č. p. 22</t>
  </si>
  <si>
    <t>Cerhenice - Cerhýnky, č. p. 23</t>
  </si>
  <si>
    <t>Cerhenice - Cerhýnky, č. p. 24</t>
  </si>
  <si>
    <t>Cerhenice - Cerhýnky, č. p. 25</t>
  </si>
  <si>
    <t>Cerhenice - Cerhýnky, č. p. 29</t>
  </si>
  <si>
    <t>Cerhenice - Cerhýnky, č. p. 30</t>
  </si>
  <si>
    <t>Cerhenice - Cerhýnky, č. p. 31</t>
  </si>
  <si>
    <t>Cerhenice - Cerhýnky, č. p. 32</t>
  </si>
  <si>
    <t>Cerhenice - Cerhýnky, č. p. 33</t>
  </si>
  <si>
    <t>Cerhenice - Cerhýnky, č. p. 34</t>
  </si>
  <si>
    <t>Cerhenice - Cerhýnky, č. p. 35</t>
  </si>
  <si>
    <t>Cerhenice - Cerhýnky, č. p. 36</t>
  </si>
  <si>
    <t>Cerhenice - Cerhýnky, č. p. 37</t>
  </si>
  <si>
    <t>Cerhenice - Cerhýnky, č. p. 38</t>
  </si>
  <si>
    <t>Cerhenice - Cerhýnky, č. p. 39</t>
  </si>
  <si>
    <t>Cerhenice - Cerhýnky, č. p. 40</t>
  </si>
  <si>
    <t>Cerhenice - Cerhýnky, č. p. 41</t>
  </si>
  <si>
    <t>Cerhenice - Cerhýnky, č. p. 42</t>
  </si>
  <si>
    <t>Cerhenice - Cerhýnky, č. p. 44</t>
  </si>
  <si>
    <t>Cerhenice - Cerhýnky, č. p. 45</t>
  </si>
  <si>
    <t>Cerhenice - Cerhýnky, č. p. 46</t>
  </si>
  <si>
    <t>Cerhenice - Cerhýnky, č. p. 49</t>
  </si>
  <si>
    <t>Cerhenice - Cerhýnky, č. p. 50</t>
  </si>
  <si>
    <t>Cerhenice - Cerhýnky, č. p. 51</t>
  </si>
  <si>
    <t>Cerhenice - Cerhýnky, č. p. 52</t>
  </si>
  <si>
    <t>Cerhenice - Cerhýnky, č. p. 54</t>
  </si>
  <si>
    <t>Cerhenice - Cerhýnky, č. p. 55</t>
  </si>
  <si>
    <t>Cerhenice - Cerhýnky, č. p. 56</t>
  </si>
  <si>
    <t>Cerhenice - Cerhýnky, č. p. 57</t>
  </si>
  <si>
    <t>Cerhenice - Cerhýnky, č. p. 59</t>
  </si>
  <si>
    <t>Cerhenice - Cerhýnky, č. p. 60</t>
  </si>
  <si>
    <t>Cerhenice - Cerhýnky, č. p. 61</t>
  </si>
  <si>
    <t>Cerhenice - Cerhýnky, č. p. 62</t>
  </si>
  <si>
    <t>Cerhenice - Cerhýnky, č. p. 63</t>
  </si>
  <si>
    <t>Cerhenice - Cerhýnky, č. p. 64</t>
  </si>
  <si>
    <t>Cerhenice - Cerhýnky, č. p. 65</t>
  </si>
  <si>
    <t>Cerhenice - Cerhýnky, č. p. 66</t>
  </si>
  <si>
    <t>Cerhenice - Cerhýnky, č. p. 67</t>
  </si>
  <si>
    <t>Cerhenice - Cerhýnky, č. p. 68</t>
  </si>
  <si>
    <t>Cerhenice - Cerhýnky, č. p. 69</t>
  </si>
  <si>
    <t>Cerhenice - Cerhýnky, č. p. 70</t>
  </si>
  <si>
    <t>Cerhenice - Cerhýnky, č. p. 71</t>
  </si>
  <si>
    <t>Cerhenice - Cerhýnky, č. p. 72</t>
  </si>
  <si>
    <t>Cerhenice - Cerhýnky, č. p. 73</t>
  </si>
  <si>
    <t>Cerhenice - Cerhýnky, č. p. 74</t>
  </si>
  <si>
    <t>Cerhenice - Cerhýnky, č. p. 75</t>
  </si>
  <si>
    <t>Cerhenice - Cerhýnky, č. p. 77</t>
  </si>
  <si>
    <t>Cerhenice - Cerhýnky, č. p. 78</t>
  </si>
  <si>
    <t>Cerhenice - Cerhýnky, č. p. 79</t>
  </si>
  <si>
    <t>Cerhenice - Cerhýnky, č. p. 80</t>
  </si>
  <si>
    <t>Cerhenice - Cerhýnky, č. p. 82</t>
  </si>
  <si>
    <t>Cerhenice - Cerhýnky, č. p. 83</t>
  </si>
  <si>
    <t>Cerhenice - Cerhýnky, č. p. 84</t>
  </si>
  <si>
    <t>Cerhenice - Cerhýnky, č. p. 85</t>
  </si>
  <si>
    <t>Cerhenice - Cerhýnky, č. p. 86</t>
  </si>
  <si>
    <t>Cerhenice - Cerhýnky, č. p. 87</t>
  </si>
  <si>
    <t>Cerhenice - Cerhýnky, č. p. 88</t>
  </si>
  <si>
    <t>Cerhenice - Cerhýnky, č. p. 89</t>
  </si>
  <si>
    <t>Cerhenice - Cerhýnky, č. p. 90</t>
  </si>
  <si>
    <t>Cerhenice - Cerhýnky, č. p. 91</t>
  </si>
  <si>
    <t>Cerhenice - Cerhýnky, č. p. 92</t>
  </si>
  <si>
    <t>Cerhenice - Cerhýnky, č. p. 93</t>
  </si>
  <si>
    <t>Cerhenice - Cerhýnky, č. p. 94</t>
  </si>
  <si>
    <t>Cerhenice - Cerhýnky, č. p. 95</t>
  </si>
  <si>
    <t>Cerhenice - Cerhýnky, č. p. 96</t>
  </si>
  <si>
    <t>Cerhenice - Cerhýnky, č. p. 97</t>
  </si>
  <si>
    <t>Cerhenice - Cerhýnky, č. p. 98</t>
  </si>
  <si>
    <t>Cerhenice - Cerhýnky, č. p. 99</t>
  </si>
  <si>
    <t>Cerhenice - Cerhýnky, č. p. 100</t>
  </si>
  <si>
    <t>Cerhenice - Cerhýnky, č. p. 101</t>
  </si>
  <si>
    <t>Cerhenice - Cerhýnky, č. p. 102</t>
  </si>
  <si>
    <t>Cerhenice - Cerhýnky, č. p. 103</t>
  </si>
  <si>
    <t>Cerhenice - Cerhýnky, č. p. 104</t>
  </si>
  <si>
    <t>Cerhenice - Cerhýnky, č. p. 105</t>
  </si>
  <si>
    <t>Cerhenice - Cerhýnky, č. p. 106</t>
  </si>
  <si>
    <t>Cerhenice - Cerhýnky, č. p. 107</t>
  </si>
  <si>
    <t>Cerhenice - Cerhýnky, č. p. 108</t>
  </si>
  <si>
    <t>Cerhenice - Cerhýnky, č. p. 109</t>
  </si>
  <si>
    <t>Cerhenice - Cerhýnky, č. p. 110</t>
  </si>
  <si>
    <t>Cerhenice - Cerhýnky, č. p. 111</t>
  </si>
  <si>
    <t>Cerhenice - Cerhýnky, č. p. 112</t>
  </si>
  <si>
    <t>Cerhenice - Cerhýnky, č. p. 113</t>
  </si>
  <si>
    <t>Cerhenice - Cerhýnky, č. p. 114</t>
  </si>
  <si>
    <t>Cerhenice - Cerhýnky, č. p. 115</t>
  </si>
  <si>
    <t>Cerhenice - Cerhýnky, č. p. 116</t>
  </si>
  <si>
    <t>Cerhenice - Cerhýnky, č. p. 117</t>
  </si>
  <si>
    <t>Cerhenice - Cerhýnky, č. p. 118</t>
  </si>
  <si>
    <t>Cerhenice - Cerhýnky, č. p. 119</t>
  </si>
  <si>
    <t>Cerhenice - Cerhýnky, č. p. 120</t>
  </si>
  <si>
    <t>Cerhenice - Cerhýnky, č. p. 121</t>
  </si>
  <si>
    <t>Cerhenice - Cerhýnky, č. p. 122</t>
  </si>
  <si>
    <t>Cerhenice - Cerhýnky, č. p. 123</t>
  </si>
  <si>
    <t>Cerhenice - Cerhýnky, č. p. 124</t>
  </si>
  <si>
    <t>Cerhenice - Cerhýnky, č. p. 125</t>
  </si>
  <si>
    <t>Cerhenice - Cerhýnky, č. p. 126</t>
  </si>
  <si>
    <t>Cerhenice - Cerhýnky, č. p. 127</t>
  </si>
  <si>
    <t>Cerhenice - Cerhýnky, č. p. 128</t>
  </si>
  <si>
    <t>Cerhenice - Cerhýnky, č. p. 129</t>
  </si>
  <si>
    <t>Cerhenice - Cerhýnky, č. p. 130</t>
  </si>
  <si>
    <t>Cerhenice - Cerhýnky, č. p. 132</t>
  </si>
  <si>
    <t>Cerhenice - Cerhýnky, č. p. 133</t>
  </si>
  <si>
    <t>Cerhenice - Cerhýnky, č. p. 131</t>
  </si>
  <si>
    <t>Cerhenice - Cerhýnky, č. p. 134</t>
  </si>
  <si>
    <t>Cerhenice - Cerhýnky, č. p. 136</t>
  </si>
  <si>
    <t>Cerhenice - Cerhýnky, č. p. 140</t>
  </si>
  <si>
    <t>Cerhenice - Cerhýnky, č. p. 142</t>
  </si>
  <si>
    <t>Cerhenice - Cerhýnky, č. p. 139</t>
  </si>
  <si>
    <t>Cerhenice - Cerhýnky, č. p. 135</t>
  </si>
  <si>
    <t>Cerhenice - Cerhýnky, č. ev. 81</t>
  </si>
  <si>
    <t>Cerhenice - Cerhýnky, č. p. 138</t>
  </si>
  <si>
    <t>Cerhenice - Cerhýnky, č. ev. 1</t>
  </si>
  <si>
    <t>Cerhenice - Cerhýnky, č. p. 141</t>
  </si>
  <si>
    <t>Cerhenice - Cerhýnky, č. p. 137</t>
  </si>
  <si>
    <t>Cerhenice - Cerhýnky, č. p. 145</t>
  </si>
  <si>
    <t>Cerhenice - Cerhýnky, č. p. 146</t>
  </si>
  <si>
    <t>Cerhenice - Cerhýnky, č. p. 147</t>
  </si>
  <si>
    <t>Cerhenice, Radimek 406</t>
  </si>
  <si>
    <t>Cerhenice, Radimek 408</t>
  </si>
  <si>
    <t>Cerhenice, Radimek 409</t>
  </si>
  <si>
    <t>Cerhenice, Radimek 410</t>
  </si>
  <si>
    <t>Cerhenice, Radimek 411</t>
  </si>
  <si>
    <t>Cerhenice, Radimek 412</t>
  </si>
  <si>
    <t>Cerhenice, Radimek 413</t>
  </si>
  <si>
    <t>Cerhenice, Radimek 414</t>
  </si>
  <si>
    <t>Dolní Chvatliny - Horní Chvatliny, č. p. 1</t>
  </si>
  <si>
    <t>Dolní Chvatliny - Horní Chvatliny, č. p. 2</t>
  </si>
  <si>
    <t>Dolní Chvatliny - Horní Chvatliny, č. p. 3</t>
  </si>
  <si>
    <t>Dolní Chvatliny - Horní Chvatliny, č. p. 4</t>
  </si>
  <si>
    <t>Dolní Chvatliny - Horní Chvatliny, č. p. 5</t>
  </si>
  <si>
    <t>Dolní Chvatliny - Horní Chvatliny, č. p. 6</t>
  </si>
  <si>
    <t>Dolní Chvatliny - Horní Chvatliny, č. p. 7</t>
  </si>
  <si>
    <t>Dolní Chvatliny - Horní Chvatliny, č. p. 9</t>
  </si>
  <si>
    <t>Dolní Chvatliny - Horní Chvatliny, č. p. 10</t>
  </si>
  <si>
    <t>Dolní Chvatliny - Horní Chvatliny, č. p. 11</t>
  </si>
  <si>
    <t>Dolní Chvatliny - Horní Chvatliny, č. p. 13</t>
  </si>
  <si>
    <t>Dolní Chvatliny - Horní Chvatliny, č. p. 14</t>
  </si>
  <si>
    <t>Dolní Chvatliny - Horní Chvatliny, č. p. 15</t>
  </si>
  <si>
    <t>Dolní Chvatliny - Horní Chvatliny, č. p. 17</t>
  </si>
  <si>
    <t>Dolní Chvatliny - Horní Chvatliny, č. p. 18</t>
  </si>
  <si>
    <t>Dolní Chvatliny - Horní Chvatliny, č. p. 19</t>
  </si>
  <si>
    <t>Dolní Chvatliny - Horní Chvatliny, č. p. 21</t>
  </si>
  <si>
    <t>Dolní Chvatliny - Horní Chvatliny, č. p. 22</t>
  </si>
  <si>
    <t>Dolní Chvatliny - Horní Chvatliny, č. p. 23</t>
  </si>
  <si>
    <t>Dolní Chvatliny - Horní Chvatliny, č. p. 24</t>
  </si>
  <si>
    <t>Dolní Chvatliny - Horní Chvatliny, č. p. 26</t>
  </si>
  <si>
    <t>Dolní Chvatliny - Horní Chvatliny, č. p. 29</t>
  </si>
  <si>
    <t>Dolní Chvatliny - Horní Chvatliny, č. p. 31</t>
  </si>
  <si>
    <t>Dolní Chvatliny - Horní Chvatliny, č. p. 32</t>
  </si>
  <si>
    <t>Dolní Chvatliny - Horní Chvatliny, č. p. 33</t>
  </si>
  <si>
    <t>Dolní Chvatliny - Horní Chvatliny, č. p. 35</t>
  </si>
  <si>
    <t>Dolní Chvatliny - Horní Chvatliny, č. p. 36</t>
  </si>
  <si>
    <t>Dolní Chvatliny - Horní Chvatliny, č. p. 37</t>
  </si>
  <si>
    <t>Dolní Chvatliny - Horní Chvatliny, č. p. 38</t>
  </si>
  <si>
    <t>Dolní Chvatliny - Horní Chvatliny, č. p. 39</t>
  </si>
  <si>
    <t>Dolní Chvatliny - Horní Chvatliny, č. p. 41</t>
  </si>
  <si>
    <t>Dolní Chvatliny - Horní Chvatliny, č. p. 43</t>
  </si>
  <si>
    <t>Dolní Chvatliny - Horní Chvatliny, č. p. 44</t>
  </si>
  <si>
    <t>Dolní Chvatliny - Horní Chvatliny, č. p. 45</t>
  </si>
  <si>
    <t>Dolní Chvatliny - Horní Chvatliny, č. p. 46</t>
  </si>
  <si>
    <t>Dolní Chvatliny - Horní Chvatliny, č. p. 50</t>
  </si>
  <si>
    <t>Dolní Chvatliny - Horní Chvatliny, č. p. 51</t>
  </si>
  <si>
    <t>Dolní Chvatliny - Horní Chvatliny, č. p. 53</t>
  </si>
  <si>
    <t>Dolní Chvatliny - Horní Chvatliny, č. p. 54</t>
  </si>
  <si>
    <t>Dolní Chvatliny - Horní Chvatliny, č. p. 55</t>
  </si>
  <si>
    <t>Dolní Chvatliny - Horní Chvatliny, č. p. 56</t>
  </si>
  <si>
    <t>Dolní Chvatliny - Horní Chvatliny, č. p. 57</t>
  </si>
  <si>
    <t>Dolní Chvatliny - Horní Chvatliny, č. p. 58</t>
  </si>
  <si>
    <t>Dolní Chvatliny - Horní Chvatliny, č. p. 60</t>
  </si>
  <si>
    <t>Dolní Chvatliny - Horní Chvatliny, č. p. 61</t>
  </si>
  <si>
    <t>Dolní Chvatliny - Horní Chvatliny, č. p. 62</t>
  </si>
  <si>
    <t>Dolní Chvatliny - Horní Chvatliny, č. p. 64</t>
  </si>
  <si>
    <t>Dolní Chvatliny - Horní Chvatliny, č. p. 68</t>
  </si>
  <si>
    <t>Dolní Chvatliny - Horní Chvatliny, č. ev. 1</t>
  </si>
  <si>
    <t>Dolní Chvatliny - Horní Chvatliny, č. p. 30</t>
  </si>
  <si>
    <t>Dolní Chvatliny - Horní Chvatliny, č. ev. 3</t>
  </si>
  <si>
    <t>Dolní Chvatliny - Horní Chvatliny, č. ev. 4</t>
  </si>
  <si>
    <t>Dolní Chvatliny - Horní Chvatliny, č. ev. 5</t>
  </si>
  <si>
    <t>Dolní Chvatliny - Horní Chvatliny, č. ev. 6</t>
  </si>
  <si>
    <t>Dolní Chvatliny - Horní Chvatliny, č. ev. 7</t>
  </si>
  <si>
    <t>Dolní Chvatliny - Horní Chvatliny, č. ev. 8</t>
  </si>
  <si>
    <t>Dolní Chvatliny - Horní Chvatliny, č. ev. 9</t>
  </si>
  <si>
    <t>Dolní Chvatliny - Horní Chvatliny, č. ev. 10</t>
  </si>
  <si>
    <t>Dolní Chvatliny - Horní Chvatliny, č. ev. 11</t>
  </si>
  <si>
    <t>Dolní Chvatliny - Horní Chvatliny, č. p. 66</t>
  </si>
  <si>
    <t>Dolní Chvatliny - Horní Chvatliny, č. ev. 13</t>
  </si>
  <si>
    <t>Dolní Chvatliny - Horní Chvatliny, č. p. 25</t>
  </si>
  <si>
    <t>Dolní Chvatliny - Horní Chvatliny, č. p. 8</t>
  </si>
  <si>
    <t>Dolní Chvatliny - Horní Chvatliny, č. p. 69</t>
  </si>
  <si>
    <t>Dolní Chvatliny - Horní Chvatliny, č. p. 70</t>
  </si>
  <si>
    <t>Dolní Chvatliny - Horní Chvatliny, č. p. 20</t>
  </si>
  <si>
    <t>Dolní Chvatliny - Horní Chvatliny, č. p. 71</t>
  </si>
  <si>
    <t>Chrášťany, č. p. 1</t>
  </si>
  <si>
    <t>Chrášťany, č. p. 2</t>
  </si>
  <si>
    <t>Chrášťany, č. p. 3</t>
  </si>
  <si>
    <t>Chrášťany, č. p. 4</t>
  </si>
  <si>
    <t>Chrášťany, č. p. 5</t>
  </si>
  <si>
    <t>Chrášťany, č. p. 6</t>
  </si>
  <si>
    <t>Chrášťany, č. p. 7</t>
  </si>
  <si>
    <t>Chrášťany, č. p. 8</t>
  </si>
  <si>
    <t>Chrášťany, č. p. 9</t>
  </si>
  <si>
    <t>Chrášťany, č. p. 10</t>
  </si>
  <si>
    <t>Chrášťany, č. p. 11</t>
  </si>
  <si>
    <t>Chrášťany, č. p. 12</t>
  </si>
  <si>
    <t>Chrášťany, č. p. 13</t>
  </si>
  <si>
    <t>Chrášťany, č. p. 14</t>
  </si>
  <si>
    <t>Chrášťany, č. p. 15</t>
  </si>
  <si>
    <t>Chrášťany, č. p. 16</t>
  </si>
  <si>
    <t>Chrášťany, č. p. 17</t>
  </si>
  <si>
    <t>Chrášťany, č. p. 18</t>
  </si>
  <si>
    <t>Chrášťany, č. p. 19</t>
  </si>
  <si>
    <t>Chrášťany, č. p. 20</t>
  </si>
  <si>
    <t>Chrášťany, č. p. 21</t>
  </si>
  <si>
    <t>Chrášťany, č. p. 22</t>
  </si>
  <si>
    <t>Chrášťany, č. p. 23</t>
  </si>
  <si>
    <t>Chrášťany, č. p. 24</t>
  </si>
  <si>
    <t>Chrášťany, č. p. 25</t>
  </si>
  <si>
    <t>Chrášťany, č. p. 26</t>
  </si>
  <si>
    <t>Chrášťany, č. p. 27</t>
  </si>
  <si>
    <t>Chrášťany, č. p. 28</t>
  </si>
  <si>
    <t>Chrášťany, č. p. 30</t>
  </si>
  <si>
    <t>Chrášťany, č. p. 31</t>
  </si>
  <si>
    <t>Chrášťany, č. p. 32</t>
  </si>
  <si>
    <t>Chrášťany, č. p. 33</t>
  </si>
  <si>
    <t>Chrášťany, č. p. 34</t>
  </si>
  <si>
    <t>Chrášťany, č. p. 35</t>
  </si>
  <si>
    <t>Chrášťany, č. p. 36</t>
  </si>
  <si>
    <t>Chrášťany, č. p. 37</t>
  </si>
  <si>
    <t>Chrášťany, č. p. 38</t>
  </si>
  <si>
    <t>Chrášťany, č. p. 41</t>
  </si>
  <si>
    <t>Chrášťany, č. p. 43</t>
  </si>
  <si>
    <t>Chrášťany, č. p. 44</t>
  </si>
  <si>
    <t>Chrášťany, č. p. 45</t>
  </si>
  <si>
    <t>Chrášťany, č. p. 46</t>
  </si>
  <si>
    <t>Chrášťany, č. p. 47</t>
  </si>
  <si>
    <t>Chrášťany, č. p. 48</t>
  </si>
  <si>
    <t>Chrášťany, č. p. 50</t>
  </si>
  <si>
    <t>Chrášťany, č. p. 51</t>
  </si>
  <si>
    <t>Chrášťany, č. p. 52</t>
  </si>
  <si>
    <t>Chrášťany, č. p. 53</t>
  </si>
  <si>
    <t>Chrášťany, č. p. 54</t>
  </si>
  <si>
    <t>Chrášťany, č. p. 55</t>
  </si>
  <si>
    <t>Chrášťany, č. p. 56</t>
  </si>
  <si>
    <t>Chrášťany, č. p. 57</t>
  </si>
  <si>
    <t>Chrášťany, č. p. 58</t>
  </si>
  <si>
    <t>Chrášťany, č. p. 59</t>
  </si>
  <si>
    <t>Chrášťany, č. p. 60</t>
  </si>
  <si>
    <t>Chrášťany, č. ev. 10</t>
  </si>
  <si>
    <t>Chrášťany, č. p. 42</t>
  </si>
  <si>
    <t>Chrášťany, č. p. 49</t>
  </si>
  <si>
    <t>Chrášťany, č. p. 70</t>
  </si>
  <si>
    <t>Chrášťany, č. p. 74</t>
  </si>
  <si>
    <t>Chrášťany, č. p. 75</t>
  </si>
  <si>
    <t>Chrášťany, č. p. 76</t>
  </si>
  <si>
    <t>Chrášťany, č. p. 83</t>
  </si>
  <si>
    <t>Chrášťany, č. p. 79</t>
  </si>
  <si>
    <t>Chrášťany, č. p. 71</t>
  </si>
  <si>
    <t>Chrášťany, č. p. 65</t>
  </si>
  <si>
    <t>Chrášťany, č. p. 66</t>
  </si>
  <si>
    <t>Chrášťany, č. p. 68</t>
  </si>
  <si>
    <t>Chrášťany, č. ev. 69</t>
  </si>
  <si>
    <t>Chrášťany, č. p. 77</t>
  </si>
  <si>
    <t>Chrášťany, č. p. 85</t>
  </si>
  <si>
    <t>Chrášťany, č. p. 84</t>
  </si>
  <si>
    <t>Chrášťany, č. p. 86</t>
  </si>
  <si>
    <t>Chrášťany, č. p. 87</t>
  </si>
  <si>
    <t>Chrášťany, č. p. 73</t>
  </si>
  <si>
    <t>Chrášťany, č. p. 72</t>
  </si>
  <si>
    <t>Chrášťany, č. p. 88</t>
  </si>
  <si>
    <t>Chrášťany, č. p. 81</t>
  </si>
  <si>
    <t>Chrášťany, č. p. 80</t>
  </si>
  <si>
    <t>Chrášťany, č. p. 89</t>
  </si>
  <si>
    <t>Chrášťany, č. p. 90</t>
  </si>
  <si>
    <t>Chrášťany, č. p. 91</t>
  </si>
  <si>
    <t>Klučov - Žhery, č. p. 1</t>
  </si>
  <si>
    <t>Klučov - Žhery, č. p. 2</t>
  </si>
  <si>
    <t>Klučov - Žhery, č. p. 3</t>
  </si>
  <si>
    <t>Klučov - Žhery, č. p. 5</t>
  </si>
  <si>
    <t>Klučov - Žhery, č. p. 6</t>
  </si>
  <si>
    <t>Klučov - Žhery, č. p. 7</t>
  </si>
  <si>
    <t>Klučov - Žhery, č. p. 8</t>
  </si>
  <si>
    <t>Klučov - Žhery, č. p. 9</t>
  </si>
  <si>
    <t>Klučov - Žhery, č. p. 10</t>
  </si>
  <si>
    <t>Klučov - Žhery, č. p. 11</t>
  </si>
  <si>
    <t>Klučov - Žhery, č. p. 12</t>
  </si>
  <si>
    <t>Klučov - Žhery, č. p. 13</t>
  </si>
  <si>
    <t>Klučov - Žhery, č. p. 14</t>
  </si>
  <si>
    <t>Klučov - Žhery, č. p. 15</t>
  </si>
  <si>
    <t>Klučov - Žhery, č. p. 16</t>
  </si>
  <si>
    <t>Klučov - Žhery, č. p. 17</t>
  </si>
  <si>
    <t>Klučov - Žhery, č. p. 19</t>
  </si>
  <si>
    <t>Klučov - Žhery, č. p. 20</t>
  </si>
  <si>
    <t>Klučov - Žhery, č. p. 21</t>
  </si>
  <si>
    <t>Klučov - Žhery, č. p. 22</t>
  </si>
  <si>
    <t>Klučov - Žhery, č. p. 23</t>
  </si>
  <si>
    <t>Klučov - Žhery, č. p. 24</t>
  </si>
  <si>
    <t>Klučov - Žhery, č. p. 28</t>
  </si>
  <si>
    <t>Klučov - Žhery, č. p. 29</t>
  </si>
  <si>
    <t>Klučov - Žhery, č. p. 31</t>
  </si>
  <si>
    <t>Klučov - Žhery, č. p. 32</t>
  </si>
  <si>
    <t>Klučov - Žhery, č. p. 33</t>
  </si>
  <si>
    <t>Klučov - Žhery, č. p. 36</t>
  </si>
  <si>
    <t>Klučov - Žhery, č. p. 37</t>
  </si>
  <si>
    <t>Klučov - Žhery, č. ev. 1</t>
  </si>
  <si>
    <t>Klučov - Žhery, č. ev. 25</t>
  </si>
  <si>
    <t>Klučov - Žhery, č. ev. 31</t>
  </si>
  <si>
    <t>Klučov - Žhery, č. p. 35</t>
  </si>
  <si>
    <t>Klučov - Žhery, č. p. 4</t>
  </si>
  <si>
    <t>Klučov - Žhery, č. p. 38</t>
  </si>
  <si>
    <t>Klučov - Žhery, č. p. 40</t>
  </si>
  <si>
    <t>Klučov - Žhery, č. ev. 34</t>
  </si>
  <si>
    <t>Klučov - Žhery, č. p. 39</t>
  </si>
  <si>
    <t>Kořenice - Pučery, č. p. 1</t>
  </si>
  <si>
    <t>Kořenice - Pučery, č. p. 2</t>
  </si>
  <si>
    <t>Kořenice - Pučery, č. p. 3</t>
  </si>
  <si>
    <t>Kořenice - Pučery, č. p. 4</t>
  </si>
  <si>
    <t>Kořenice - Pučery, č. p. 5</t>
  </si>
  <si>
    <t>Kořenice - Pučery, č. p. 6</t>
  </si>
  <si>
    <t>Kořenice - Pučery, č. p. 7</t>
  </si>
  <si>
    <t>Kořenice - Pučery, č. p. 8</t>
  </si>
  <si>
    <t>Kořenice - Pučery, č. p. 9</t>
  </si>
  <si>
    <t>Kořenice - Pučery, č. p. 10</t>
  </si>
  <si>
    <t>Kořenice - Pučery, č. p. 11</t>
  </si>
  <si>
    <t>Kořenice - Pučery, č. p. 12</t>
  </si>
  <si>
    <t>Kořenice - Pučery, č. p. 13</t>
  </si>
  <si>
    <t>Kořenice - Pučery, č. p. 15</t>
  </si>
  <si>
    <t>Kořenice - Pučery, č. p. 16</t>
  </si>
  <si>
    <t>Kořenice - Pučery, č. p. 17</t>
  </si>
  <si>
    <t>Kořenice - Pučery, č. p. 18</t>
  </si>
  <si>
    <t>Kořenice - Pučery, č. p. 19</t>
  </si>
  <si>
    <t>Kořenice - Pučery, č. p. 20</t>
  </si>
  <si>
    <t>Kořenice - Pučery, č. p. 21</t>
  </si>
  <si>
    <t>Kořenice - Pučery, č. p. 22</t>
  </si>
  <si>
    <t>Kořenice - Pučery, č. p. 23</t>
  </si>
  <si>
    <t>Kořenice - Pučery, č. p. 24</t>
  </si>
  <si>
    <t>Kořenice - Pučery, č. p. 25</t>
  </si>
  <si>
    <t>Kořenice - Pučery, č. p. 26</t>
  </si>
  <si>
    <t>Kořenice - Pučery, č. p. 27</t>
  </si>
  <si>
    <t>Kořenice - Pučery, č. p. 28</t>
  </si>
  <si>
    <t>Kořenice - Pučery, č. p. 29</t>
  </si>
  <si>
    <t>Kořenice - Pučery, č. p. 30</t>
  </si>
  <si>
    <t>Kořenice - Pučery, č. p. 32</t>
  </si>
  <si>
    <t>Kořenice - Pučery, č. p. 33</t>
  </si>
  <si>
    <t>Kořenice - Pučery, č. p. 34</t>
  </si>
  <si>
    <t>Kořenice - Pučery, č. p. 35</t>
  </si>
  <si>
    <t>Kořenice - Pučery, č. p. 36</t>
  </si>
  <si>
    <t>Kořenice - Pučery, č. p. 38</t>
  </si>
  <si>
    <t>Kořenice - Pučery, č. p. 39</t>
  </si>
  <si>
    <t>Kořenice - Pučery, č. p. 40</t>
  </si>
  <si>
    <t>Kořenice - Pučery, č. p. 41</t>
  </si>
  <si>
    <t>Kořenice - Pučery, č. p. 42</t>
  </si>
  <si>
    <t>Kořenice - Pučery, č. p. 43</t>
  </si>
  <si>
    <t>Kořenice - Pučery, č. p. 44</t>
  </si>
  <si>
    <t>Kořenice - Pučery, č. p. 45</t>
  </si>
  <si>
    <t>Kořenice - Pučery, č. p. 46</t>
  </si>
  <si>
    <t>Kořenice - Pučery, č. p. 47</t>
  </si>
  <si>
    <t>Kořenice - Pučery, č. p. 49</t>
  </si>
  <si>
    <t>Kořenice - Pučery, č. p. 50</t>
  </si>
  <si>
    <t>Kořenice - Pučery, č. p. 51</t>
  </si>
  <si>
    <t>Kořenice - Pučery, č. p. 52</t>
  </si>
  <si>
    <t>Kořenice - Pučery, č. p. 53</t>
  </si>
  <si>
    <t>Kořenice - Pučery, č. p. 54</t>
  </si>
  <si>
    <t>Kořenice - Pučery, č. p. 55</t>
  </si>
  <si>
    <t>Kořenice - Pučery, č. p. 56</t>
  </si>
  <si>
    <t>Kořenice - Pučery, č. p. 57</t>
  </si>
  <si>
    <t>Kořenice - Pučery, č. p. 58</t>
  </si>
  <si>
    <t>Kořenice - Pučery, č. p. 59</t>
  </si>
  <si>
    <t>Kořenice - Pučery, č. p. 60</t>
  </si>
  <si>
    <t>Kořenice - Pučery, č. p. 61</t>
  </si>
  <si>
    <t>Kořenice - Pučery, č. p. 62</t>
  </si>
  <si>
    <t>Kořenice - Pučery, č. p. 63</t>
  </si>
  <si>
    <t>Kořenice - Pučery, č. p. 64</t>
  </si>
  <si>
    <t>Kořenice - Pučery, č. p. 65</t>
  </si>
  <si>
    <t>Kořenice - Pučery, č. p. 66</t>
  </si>
  <si>
    <t>Kořenice - Pučery, č. p. 67</t>
  </si>
  <si>
    <t>Kořenice - Pučery, č. p. 68</t>
  </si>
  <si>
    <t>Kořenice - Pučery, č. p. 69</t>
  </si>
  <si>
    <t>Kořenice - Pučery, č. p. 70</t>
  </si>
  <si>
    <t>Kořenice - Pučery, č. p. 14</t>
  </si>
  <si>
    <t>Kořenice - Pučery, č. p. 71</t>
  </si>
  <si>
    <t>Kořenice - Pučery, č. p. 72</t>
  </si>
  <si>
    <t>Kořenice - Pučery, č. p. 73</t>
  </si>
  <si>
    <t>Kořenice - Pučery, č. p. 74</t>
  </si>
  <si>
    <t>Kořenice - Pučery, č. p. 75</t>
  </si>
  <si>
    <t>Kořenice - Pučery, č. p. 77</t>
  </si>
  <si>
    <t>Kořenice - Pučery, č. p. 76</t>
  </si>
  <si>
    <t>Kořenice - Pučery, č. p. 78</t>
  </si>
  <si>
    <t>Oleška - Brník, č. p. 1</t>
  </si>
  <si>
    <t>Oleška - Brník, č. p. 2</t>
  </si>
  <si>
    <t>Oleška - Brník, č. p. 3</t>
  </si>
  <si>
    <t>Oleška - Brník, č. p. 4</t>
  </si>
  <si>
    <t>Oleška - Brník, č. p. 5</t>
  </si>
  <si>
    <t>Oleška - Brník, č. p. 6</t>
  </si>
  <si>
    <t>Oleška - Brník, č. p. 7</t>
  </si>
  <si>
    <t>Oleška - Brník, č. p. 8</t>
  </si>
  <si>
    <t>Oleška - Brník, č. p. 9</t>
  </si>
  <si>
    <t>Oleška - Brník, č. p. 10</t>
  </si>
  <si>
    <t>Oleška - Brník, č. p. 11</t>
  </si>
  <si>
    <t>Oleška - Brník, č. p. 12</t>
  </si>
  <si>
    <t>Oleška - Brník, č. p. 13</t>
  </si>
  <si>
    <t>Oleška - Brník, č. p. 14</t>
  </si>
  <si>
    <t>Oleška - Brník, č. p. 15</t>
  </si>
  <si>
    <t>Oleška - Brník, č. p. 16</t>
  </si>
  <si>
    <t>Oleška - Brník, č. p. 17</t>
  </si>
  <si>
    <t>Oleška - Brník, č. p. 18</t>
  </si>
  <si>
    <t>Oleška - Brník, č. p. 19</t>
  </si>
  <si>
    <t>Oleška - Brník, č. p. 20</t>
  </si>
  <si>
    <t>Oleška - Brník, č. p. 21</t>
  </si>
  <si>
    <t>Oleška - Brník, č. p. 22</t>
  </si>
  <si>
    <t>Oleška - Brník, č. p. 23</t>
  </si>
  <si>
    <t>Oleška - Brník, č. p. 24</t>
  </si>
  <si>
    <t>Oleška - Brník, č. p. 25</t>
  </si>
  <si>
    <t>Oleška - Brník, č. p. 26</t>
  </si>
  <si>
    <t>Oleška - Brník, č. p. 27</t>
  </si>
  <si>
    <t>Oleška - Brník, č. p. 28</t>
  </si>
  <si>
    <t>Oleška - Brník, č. p. 29</t>
  </si>
  <si>
    <t>Oleška - Brník, č. p. 30</t>
  </si>
  <si>
    <t>Oleška - Brník, č. p. 31</t>
  </si>
  <si>
    <t>Oleška - Brník, č. p. 32</t>
  </si>
  <si>
    <t>Oleška - Brník, č. p. 33</t>
  </si>
  <si>
    <t>Oleška - Brník, č. p. 34</t>
  </si>
  <si>
    <t>Oleška - Brník, č. p. 35</t>
  </si>
  <si>
    <t>Oleška - Brník, č. p. 36</t>
  </si>
  <si>
    <t>Oleška - Brník, č. p. 37</t>
  </si>
  <si>
    <t>Oleška - Brník, č. p. 38</t>
  </si>
  <si>
    <t>Oleška - Brník, č. p. 39</t>
  </si>
  <si>
    <t>Oleška - Brník, č. p. 40</t>
  </si>
  <si>
    <t>Oleška - Brník, č. p. 41</t>
  </si>
  <si>
    <t>Oleška - Brník, č. p. 42</t>
  </si>
  <si>
    <t>Oleška - Brník, č. p. 43</t>
  </si>
  <si>
    <t>Oleška - Brník, č. p. 44</t>
  </si>
  <si>
    <t>Oleška - Brník, č. p. 45</t>
  </si>
  <si>
    <t>Oleška - Brník, č. p. 46</t>
  </si>
  <si>
    <t>Oleška - Brník, č. p. 47</t>
  </si>
  <si>
    <t>Oleška - Brník, č. p. 48</t>
  </si>
  <si>
    <t>Oleška - Brník, č. p. 49</t>
  </si>
  <si>
    <t>Oleška - Brník, č. p. 50</t>
  </si>
  <si>
    <t>Oleška - Brník, č. p. 51</t>
  </si>
  <si>
    <t>Oleška - Brník, č. p. 52</t>
  </si>
  <si>
    <t>Oleška - Brník, č. p. 53</t>
  </si>
  <si>
    <t>Oleška - Brník, č. p. 54</t>
  </si>
  <si>
    <t>Oleška - Brník, č. p. 55</t>
  </si>
  <si>
    <t>Oleška - Brník, č. p. 56</t>
  </si>
  <si>
    <t>Oleška - Brník, č. p. 57</t>
  </si>
  <si>
    <t>Oleška - Brník, č. p. 58</t>
  </si>
  <si>
    <t>Oleška - Brník, č. p. 59</t>
  </si>
  <si>
    <t>Oleška - Brník, č. p. 60</t>
  </si>
  <si>
    <t>Oleška - Brník, č. p. 61</t>
  </si>
  <si>
    <t>Oleška - Brník, č. p. 62</t>
  </si>
  <si>
    <t>Oleška - Brník, č. p. 63</t>
  </si>
  <si>
    <t>Oleška - Brník, č. p. 64</t>
  </si>
  <si>
    <t>Oleška - Brník, č. p. 65</t>
  </si>
  <si>
    <t>Oleška - Brník, č. p. 66</t>
  </si>
  <si>
    <t>Oleška - Brník, č. p. 67</t>
  </si>
  <si>
    <t>Oleška - Brník, č. p. 68</t>
  </si>
  <si>
    <t>Oleška - Brník, č. p. 69</t>
  </si>
  <si>
    <t>Oleška - Brník, č. p. 70</t>
  </si>
  <si>
    <t>Oleška - Brník, č. p. 71</t>
  </si>
  <si>
    <t>Oleška - Brník, č. p. 72</t>
  </si>
  <si>
    <t>Oleška - Brník, č. p. 73</t>
  </si>
  <si>
    <t>Oleška - Brník, č. p. 74</t>
  </si>
  <si>
    <t>Oleška - Brník, č. p. 75</t>
  </si>
  <si>
    <t>Oleška - Brník, č. p. 78</t>
  </si>
  <si>
    <t>Oleška - Brník, č. p. 76</t>
  </si>
  <si>
    <t>Oleška - Brník, č. p. 77</t>
  </si>
  <si>
    <t>Oleška - Brník, č. p. 79</t>
  </si>
  <si>
    <t>Oleška - Brník, č. p. 80</t>
  </si>
  <si>
    <t>Oleška - Bulánka, č. p. 1</t>
  </si>
  <si>
    <t>Oleška - Bulánka, č. p. 2</t>
  </si>
  <si>
    <t>Oleška - Bulánka, č. p. 3</t>
  </si>
  <si>
    <t>Oleška - Bulánka, č. p. 4</t>
  </si>
  <si>
    <t>Oleška - Bulánka, č. p. 5</t>
  </si>
  <si>
    <t>Oleška - Bulánka, č. p. 7</t>
  </si>
  <si>
    <t>Oleška - Bulánka, č. p. 8</t>
  </si>
  <si>
    <t>Oleška - Bulánka, č. p. 9</t>
  </si>
  <si>
    <t>Oleška - Bulánka, č. p. 10</t>
  </si>
  <si>
    <t>Oleška - Bulánka, č. p. 11</t>
  </si>
  <si>
    <t>Oleška - Bulánka, č. p. 12</t>
  </si>
  <si>
    <t>Oleška - Bulánka, č. p. 13</t>
  </si>
  <si>
    <t>Oleška - Bulánka, č. p. 15</t>
  </si>
  <si>
    <t>Oleška - Bulánka, č. p. 16</t>
  </si>
  <si>
    <t>Oleška - Bulánka, č. p. 17</t>
  </si>
  <si>
    <t>Oleška - Bulánka, č. p. 18</t>
  </si>
  <si>
    <t>Oleška - Bulánka, č. p. 19</t>
  </si>
  <si>
    <t>Oleška - Bulánka, č. p. 20</t>
  </si>
  <si>
    <t>Oleška - Bulánka, č. p. 21</t>
  </si>
  <si>
    <t>Oleška - Bulánka, č. p. 22</t>
  </si>
  <si>
    <t>Oleška - Bulánka, č. p. 23</t>
  </si>
  <si>
    <t>Oleška - Bulánka, č. p. 24</t>
  </si>
  <si>
    <t>Oleška - Bulánka, č. p. 25</t>
  </si>
  <si>
    <t>Oleška - Bulánka, č. p. 27</t>
  </si>
  <si>
    <t>Oleška - Bulánka, č. p. 28</t>
  </si>
  <si>
    <t>Oleška - Bulánka, č. p. 29</t>
  </si>
  <si>
    <t>Oleška - Bulánka, č. p. 30</t>
  </si>
  <si>
    <t>Oleška - Bulánka, č. p. 31</t>
  </si>
  <si>
    <t>Oleška - Bulánka, č. p. 32</t>
  </si>
  <si>
    <t>Oleška - Bulánka, č. p. 33</t>
  </si>
  <si>
    <t>Oleška - Bulánka, č. p. 34</t>
  </si>
  <si>
    <t>Oleška - Bulánka, č. p. 35</t>
  </si>
  <si>
    <t>Oleška - Bulánka, č. p. 36</t>
  </si>
  <si>
    <t>Oleška - Bulánka, č. p. 37</t>
  </si>
  <si>
    <t>Oleška - Bulánka, č. p. 38</t>
  </si>
  <si>
    <t>Oleška - Bulánka, č. p. 39</t>
  </si>
  <si>
    <t>Oleška - Bulánka, č. p. 40</t>
  </si>
  <si>
    <t>Oleška - Bulánka, č. p. 41</t>
  </si>
  <si>
    <t>Oleška - Bulánka, č. p. 42</t>
  </si>
  <si>
    <t>Oleška - Bulánka, č. p. 43</t>
  </si>
  <si>
    <t>Oleška - Bulánka, č. p. 44</t>
  </si>
  <si>
    <t>Oleška - Bulánka, č. p. 45</t>
  </si>
  <si>
    <t>Oleška - Bulánka, č. p. 46</t>
  </si>
  <si>
    <t>Oleška - Bulánka, č. p. 47</t>
  </si>
  <si>
    <t>Oleška - Bulánka, č. p. 48</t>
  </si>
  <si>
    <t>Oleška - Bulánka, č. p. 50</t>
  </si>
  <si>
    <t>Oleška - Bulánka, č. p. 51</t>
  </si>
  <si>
    <t>Oleška - Bulánka, č. p. 52</t>
  </si>
  <si>
    <t>Oleška - Bulánka, č. p. 53</t>
  </si>
  <si>
    <t>Oleška - Bulánka, č. p. 54</t>
  </si>
  <si>
    <t>Oleška - Bulánka, č. p. 55</t>
  </si>
  <si>
    <t>Oleška - Bulánka, č. p. 56</t>
  </si>
  <si>
    <t>Oleška - Bulánka, č. p. 57</t>
  </si>
  <si>
    <t>Oleška - Bulánka, č. p. 58</t>
  </si>
  <si>
    <t>Oleška - Bulánka, č. p. 59</t>
  </si>
  <si>
    <t>Oleška - Bulánka, č. p. 60</t>
  </si>
  <si>
    <t>Oleška - Bulánka, č. p. 61</t>
  </si>
  <si>
    <t>Oleška - Bulánka, č. ev. 2</t>
  </si>
  <si>
    <t>Oleška - Bulánka, č. p. 26</t>
  </si>
  <si>
    <t>Oleška - Bulánka, č. p. 63</t>
  </si>
  <si>
    <t>Oleška - Bulánka, č. p. 65</t>
  </si>
  <si>
    <t>Oleška - Bulánka, č. ev. 1</t>
  </si>
  <si>
    <t>Oleška - Bulánka, č. p. 66</t>
  </si>
  <si>
    <t>Oleška - Bulánka, č. p. 6</t>
  </si>
  <si>
    <t>Oleška - Bulánka, č. p. 68</t>
  </si>
  <si>
    <t>Oleška - Bulánka, č. p. 67</t>
  </si>
  <si>
    <t>Oleška - Králka, č. p. 1</t>
  </si>
  <si>
    <t>Oleška - Králka, č. p. 2</t>
  </si>
  <si>
    <t>Oleška - Králka, č. p. 3</t>
  </si>
  <si>
    <t>Oleška - Králka, č. p. 4</t>
  </si>
  <si>
    <t>Oleška - Králka, č. p. 5</t>
  </si>
  <si>
    <t>Oleška - Králka, č. p. 6</t>
  </si>
  <si>
    <t>Oleška - Králka, č. p. 7</t>
  </si>
  <si>
    <t>Oleška - Králka, č. p. 8</t>
  </si>
  <si>
    <t>Oleška - Králka, č. p. 9</t>
  </si>
  <si>
    <t>Oleška - Králka, č. p. 10</t>
  </si>
  <si>
    <t>Oleška - Králka, č. p. 11</t>
  </si>
  <si>
    <t>Oleška - Králka, č. p. 12</t>
  </si>
  <si>
    <t>Oleška - Králka, č. p. 13</t>
  </si>
  <si>
    <t>Oleška - Králka, č. p. 14</t>
  </si>
  <si>
    <t>Oleška - Králka, č. p. 15</t>
  </si>
  <si>
    <t>Oleška - Králka, č. p. 16</t>
  </si>
  <si>
    <t>Oleška - Králka, č. p. 17</t>
  </si>
  <si>
    <t>Oleška - Králka, č. p. 18</t>
  </si>
  <si>
    <t>Oleška - Králka, č. p. 19</t>
  </si>
  <si>
    <t>Oleška - Králka, č. p. 20</t>
  </si>
  <si>
    <t>Oleška - Králka, č. p. 21</t>
  </si>
  <si>
    <t>Oleška - Králka, č. p. 22</t>
  </si>
  <si>
    <t>Oleška - Králka, č. p. 23</t>
  </si>
  <si>
    <t>Oleška - Králka, č. p. 24</t>
  </si>
  <si>
    <t>Oleška - Králka, č. p. 25</t>
  </si>
  <si>
    <t>Oleška - Králka, č. p. 26</t>
  </si>
  <si>
    <t>Oleška - Králka, č. p. 27</t>
  </si>
  <si>
    <t>Oleška - Králka, č. p. 28</t>
  </si>
  <si>
    <t>Oleška - Králka, č. p. 29</t>
  </si>
  <si>
    <t>Oleška - Králka, č. p. 30</t>
  </si>
  <si>
    <t>Oleška - Králka, č. p. 31</t>
  </si>
  <si>
    <t>Oleška - Králka, č. p. 32</t>
  </si>
  <si>
    <t>Oleška - Králka, č. p. 34</t>
  </si>
  <si>
    <t>Oleška - Králka, č. p. 35</t>
  </si>
  <si>
    <t>Oleška, č. p. 1</t>
  </si>
  <si>
    <t>Oleška, č. p. 2</t>
  </si>
  <si>
    <t>Oleška, č. p. 3</t>
  </si>
  <si>
    <t>Oleška, č. p. 4</t>
  </si>
  <si>
    <t>Oleška, č. p. 5</t>
  </si>
  <si>
    <t>Oleška, č. p. 6</t>
  </si>
  <si>
    <t>Oleška, č. p. 7</t>
  </si>
  <si>
    <t>Oleška, č. p. 8</t>
  </si>
  <si>
    <t>Oleška, č. p. 9</t>
  </si>
  <si>
    <t>Oleška, č. p. 10</t>
  </si>
  <si>
    <t>Oleška, č. p. 11</t>
  </si>
  <si>
    <t>Oleška, č. p. 12</t>
  </si>
  <si>
    <t>Oleška, č. p. 13</t>
  </si>
  <si>
    <t>Oleška, č. p. 14</t>
  </si>
  <si>
    <t>Oleška, č. p. 15</t>
  </si>
  <si>
    <t>Oleška, č. p. 16</t>
  </si>
  <si>
    <t>Oleška, č. p. 17</t>
  </si>
  <si>
    <t>Oleška, č. p. 18</t>
  </si>
  <si>
    <t>Oleška, č. p. 19</t>
  </si>
  <si>
    <t>Oleška, č. p. 20</t>
  </si>
  <si>
    <t>Oleška, č. p. 21</t>
  </si>
  <si>
    <t>Oleška, č. p. 22</t>
  </si>
  <si>
    <t>Oleška, č. p. 23</t>
  </si>
  <si>
    <t>Oleška, č. p. 24</t>
  </si>
  <si>
    <t>Oleška, č. p. 25</t>
  </si>
  <si>
    <t>Oleška, č. p. 27</t>
  </si>
  <si>
    <t>Oleška, č. p. 28</t>
  </si>
  <si>
    <t>Oleška, č. p. 29</t>
  </si>
  <si>
    <t>Oleška, č. p. 30</t>
  </si>
  <si>
    <t>Oleška, č. p. 31</t>
  </si>
  <si>
    <t>Oleška, č. p. 32</t>
  </si>
  <si>
    <t>Oleška, č. p. 33</t>
  </si>
  <si>
    <t>Oleška, č. p. 34</t>
  </si>
  <si>
    <t>Oleška, č. p. 35</t>
  </si>
  <si>
    <t>Oleška, č. p. 36</t>
  </si>
  <si>
    <t>Oleška, č. p. 37</t>
  </si>
  <si>
    <t>Oleška, č. p. 38</t>
  </si>
  <si>
    <t>Oleška, č. p. 39</t>
  </si>
  <si>
    <t>Oleška, č. p. 40</t>
  </si>
  <si>
    <t>Oleška, č. p. 41</t>
  </si>
  <si>
    <t>Oleška, č. p. 43</t>
  </si>
  <si>
    <t>Oleška, č. p. 44</t>
  </si>
  <si>
    <t>Oleška, č. p. 45</t>
  </si>
  <si>
    <t>Oleška, č. p. 46</t>
  </si>
  <si>
    <t>Oleška, č. p. 47</t>
  </si>
  <si>
    <t>Oleška, č. p. 48</t>
  </si>
  <si>
    <t>Oleška, č. p. 49</t>
  </si>
  <si>
    <t>Oleška, č. p. 50</t>
  </si>
  <si>
    <t>Oleška, č. p. 51</t>
  </si>
  <si>
    <t>Oleška, č. p. 52</t>
  </si>
  <si>
    <t>Oleška, č. p. 53</t>
  </si>
  <si>
    <t>Oleška, č. p. 54</t>
  </si>
  <si>
    <t>Oleška, č. p. 55</t>
  </si>
  <si>
    <t>Oleška, č. p. 56</t>
  </si>
  <si>
    <t>Oleška, č. p. 57</t>
  </si>
  <si>
    <t>Oleška, č. p. 58</t>
  </si>
  <si>
    <t>Oleška, č. p. 59</t>
  </si>
  <si>
    <t>Oleška, č. p. 60</t>
  </si>
  <si>
    <t>Oleška, č. p. 61</t>
  </si>
  <si>
    <t>Oleška, č. p. 63</t>
  </si>
  <si>
    <t>Oleška, č. p. 64</t>
  </si>
  <si>
    <t>Oleška, č. p. 65</t>
  </si>
  <si>
    <t>Oleška, č. p. 66</t>
  </si>
  <si>
    <t>Oleška, č. p. 67</t>
  </si>
  <si>
    <t>Oleška, č. p. 68</t>
  </si>
  <si>
    <t>Oleška, č. p. 69</t>
  </si>
  <si>
    <t>Oleška, č. p. 70</t>
  </si>
  <si>
    <t>Oleška, č. p. 71</t>
  </si>
  <si>
    <t>Oleška, č. p. 72</t>
  </si>
  <si>
    <t>Oleška, č. p. 73</t>
  </si>
  <si>
    <t>Oleška, č. p. 74</t>
  </si>
  <si>
    <t>Oleška, č. p. 75</t>
  </si>
  <si>
    <t>Oleška, č. p. 76</t>
  </si>
  <si>
    <t>Oleška, č. p. 77</t>
  </si>
  <si>
    <t>Oleška, č. p. 78</t>
  </si>
  <si>
    <t>Oleška, č. p. 79</t>
  </si>
  <si>
    <t>Oleška, č. p. 80</t>
  </si>
  <si>
    <t>Oleška, č. p. 81</t>
  </si>
  <si>
    <t>Oleška, č. p. 82</t>
  </si>
  <si>
    <t>Oleška, č. p. 83</t>
  </si>
  <si>
    <t>Oleška, č. p. 84</t>
  </si>
  <si>
    <t>Oleška, č. p. 85</t>
  </si>
  <si>
    <t>Oleška, č. p. 86</t>
  </si>
  <si>
    <t>Oleška, č. p. 87</t>
  </si>
  <si>
    <t>Oleška, č. p. 88</t>
  </si>
  <si>
    <t>Oleška, č. p. 89</t>
  </si>
  <si>
    <t>Oleška, č. p. 90</t>
  </si>
  <si>
    <t>Oleška, č. p. 91</t>
  </si>
  <si>
    <t>Oleška, č. p. 92</t>
  </si>
  <si>
    <t>Oleška, č. p. 93</t>
  </si>
  <si>
    <t>Oleška, č. p. 94</t>
  </si>
  <si>
    <t>Oleška, č. p. 95</t>
  </si>
  <si>
    <t>Oleška, č. p. 96</t>
  </si>
  <si>
    <t>Oleška, č. p. 97</t>
  </si>
  <si>
    <t>Oleška, č. p. 98</t>
  </si>
  <si>
    <t>Oleška, č. p. 99</t>
  </si>
  <si>
    <t>Oleška, č. p. 100</t>
  </si>
  <si>
    <t>Oleška, č. p. 101</t>
  </si>
  <si>
    <t>Oleška, č. p. 102</t>
  </si>
  <si>
    <t>Oleška, č. p. 103</t>
  </si>
  <si>
    <t>Oleška, č. p. 104</t>
  </si>
  <si>
    <t>Oleška, č. p. 105</t>
  </si>
  <si>
    <t>Oleška, č. p. 106</t>
  </si>
  <si>
    <t>Oleška, č. p. 107</t>
  </si>
  <si>
    <t>Oleška, č. p. 108</t>
  </si>
  <si>
    <t>Oleška, č. p. 109</t>
  </si>
  <si>
    <t>Oleška, č. p. 110</t>
  </si>
  <si>
    <t>Oleška, č. p. 111</t>
  </si>
  <si>
    <t>Oleška, č. p. 112</t>
  </si>
  <si>
    <t>Oleška, č. p. 113</t>
  </si>
  <si>
    <t>Oleška, č. p. 114</t>
  </si>
  <si>
    <t>Oleška, č. p. 115</t>
  </si>
  <si>
    <t>Oleška, č. p. 116</t>
  </si>
  <si>
    <t>Oleška, č. p. 117</t>
  </si>
  <si>
    <t>Oleška, č. p. 118</t>
  </si>
  <si>
    <t>Oleška, č. p. 119</t>
  </si>
  <si>
    <t>Oleška, č. p. 120</t>
  </si>
  <si>
    <t>Oleška, č. p. 121</t>
  </si>
  <si>
    <t>Oleška, č. p. 122</t>
  </si>
  <si>
    <t>Oleška, č. p. 123</t>
  </si>
  <si>
    <t>Oleška, č. p. 124</t>
  </si>
  <si>
    <t>Oleška, č. p. 125</t>
  </si>
  <si>
    <t>Oleška, č. p. 126</t>
  </si>
  <si>
    <t>Oleška, č. p. 127</t>
  </si>
  <si>
    <t>Oleška, č. p. 128</t>
  </si>
  <si>
    <t>Oleška, č. p. 129</t>
  </si>
  <si>
    <t>Oleška, č. p. 130</t>
  </si>
  <si>
    <t>Oleška, č. p. 131</t>
  </si>
  <si>
    <t>Oleška, č. p. 132</t>
  </si>
  <si>
    <t>Oleška, č. p. 133</t>
  </si>
  <si>
    <t>Oleška, č. p. 134</t>
  </si>
  <si>
    <t>Oleška, č. p. 135</t>
  </si>
  <si>
    <t>Oleška, č. p. 136</t>
  </si>
  <si>
    <t>Oleška, č. p. 137</t>
  </si>
  <si>
    <t>Oleška, č. p. 138</t>
  </si>
  <si>
    <t>Oleška, č. p. 139</t>
  </si>
  <si>
    <t>Oleška, č. p. 140</t>
  </si>
  <si>
    <t>Oleška, č. p. 141</t>
  </si>
  <si>
    <t>Oleška, č. p. 142</t>
  </si>
  <si>
    <t>Oleška, č. p. 143</t>
  </si>
  <si>
    <t>Oleška, č. p. 144</t>
  </si>
  <si>
    <t>Oleška, č. p. 145</t>
  </si>
  <si>
    <t>Oleška, č. p. 146</t>
  </si>
  <si>
    <t>Oleška, č. p. 147</t>
  </si>
  <si>
    <t>Oleška, č. p. 148</t>
  </si>
  <si>
    <t>Oleška, č. p. 149</t>
  </si>
  <si>
    <t>Oleška, č. p. 150</t>
  </si>
  <si>
    <t>Oleška, č. p. 151</t>
  </si>
  <si>
    <t>Oleška, č. p. 152</t>
  </si>
  <si>
    <t>Oleška, č. p. 153</t>
  </si>
  <si>
    <t>Oleška, č. ev. 26</t>
  </si>
  <si>
    <t>Oleška, č. p. 154</t>
  </si>
  <si>
    <t>Oleška, č. p. 155</t>
  </si>
  <si>
    <t>Oleška, č. p. 156</t>
  </si>
  <si>
    <t>Oleška, č. p. 171</t>
  </si>
  <si>
    <t>Oleška, č. p. 158</t>
  </si>
  <si>
    <t>Oleška, č. p. 159</t>
  </si>
  <si>
    <t>Oleška, č. p. 174</t>
  </si>
  <si>
    <t>Oleška, č. p. 176</t>
  </si>
  <si>
    <t>Oleška, č. p. 175</t>
  </si>
  <si>
    <t>Oleška, č. p. 177</t>
  </si>
  <si>
    <t>Oleška, č. p. 163</t>
  </si>
  <si>
    <t>Oleška, č. p. 168</t>
  </si>
  <si>
    <t>Oleška, č. p. 169</t>
  </si>
  <si>
    <t>Oleška, č. p. 170</t>
  </si>
  <si>
    <t>Oleška, č. p. 42</t>
  </si>
  <si>
    <t>Oleška, č. p. 160</t>
  </si>
  <si>
    <t>Oleška, č. p. 161</t>
  </si>
  <si>
    <t>Oleška, č. p. 162</t>
  </si>
  <si>
    <t>Oleška, č. p. 178</t>
  </si>
  <si>
    <t>Oleška, č. p. 179</t>
  </si>
  <si>
    <t>Oleška, č. p. 180</t>
  </si>
  <si>
    <t>Oleška, č. p. 181</t>
  </si>
  <si>
    <t>Oleška, č. p. 182</t>
  </si>
  <si>
    <t>Oleška, č. p. 183</t>
  </si>
  <si>
    <t>Oleška, č. p. 184</t>
  </si>
  <si>
    <t>Oleška, č. p. 185</t>
  </si>
  <si>
    <t>Toušice - Mlékovice, č. p. 1</t>
  </si>
  <si>
    <t>Toušice - Mlékovice, č. p. 2</t>
  </si>
  <si>
    <t>Toušice - Mlékovice, č. p. 3</t>
  </si>
  <si>
    <t>Toušice - Mlékovice, č. p. 4</t>
  </si>
  <si>
    <t>Toušice - Mlékovice, č. p. 5</t>
  </si>
  <si>
    <t>Toušice - Mlékovice, č. p. 6</t>
  </si>
  <si>
    <t>Toušice - Mlékovice, č. p. 7</t>
  </si>
  <si>
    <t>Toušice - Mlékovice, č. p. 8</t>
  </si>
  <si>
    <t>Toušice - Mlékovice, č. p. 9</t>
  </si>
  <si>
    <t>Toušice - Mlékovice, č. p. 11</t>
  </si>
  <si>
    <t>Toušice - Mlékovice, č. p. 12</t>
  </si>
  <si>
    <t>Toušice - Mlékovice, č. p. 13</t>
  </si>
  <si>
    <t>Toušice - Mlékovice, č. p. 14</t>
  </si>
  <si>
    <t>Toušice - Mlékovice, č. p. 15</t>
  </si>
  <si>
    <t>Toušice - Mlékovice, č. p. 16</t>
  </si>
  <si>
    <t>Toušice - Mlékovice, č. p. 17</t>
  </si>
  <si>
    <t>Toušice - Mlékovice, č. p. 18</t>
  </si>
  <si>
    <t>Toušice - Mlékovice, č. p. 21</t>
  </si>
  <si>
    <t>Toušice - Mlékovice, č. p. 22</t>
  </si>
  <si>
    <t>Toušice - Mlékovice, č. p. 23</t>
  </si>
  <si>
    <t>Toušice - Mlékovice, č. p. 24</t>
  </si>
  <si>
    <t>Toušice - Mlékovice, č. p. 25</t>
  </si>
  <si>
    <t>Toušice - Mlékovice, č. p. 27</t>
  </si>
  <si>
    <t>Toušice - Mlékovice, č. p. 28</t>
  </si>
  <si>
    <t>Toušice - Mlékovice, č. p. 29</t>
  </si>
  <si>
    <t>Toušice - Mlékovice, č. p. 30</t>
  </si>
  <si>
    <t>Toušice - Mlékovice, č. p. 31</t>
  </si>
  <si>
    <t>Toušice - Mlékovice, č. p. 32</t>
  </si>
  <si>
    <t>Toušice - Mlékovice, č. p. 33</t>
  </si>
  <si>
    <t>Toušice - Mlékovice, č. p. 34</t>
  </si>
  <si>
    <t>Toušice - Mlékovice, č. p. 35</t>
  </si>
  <si>
    <t>Toušice - Mlékovice, č. p. 36</t>
  </si>
  <si>
    <t>Toušice - Mlékovice, č. p. 37</t>
  </si>
  <si>
    <t>Toušice - Mlékovice, č. p. 38</t>
  </si>
  <si>
    <t>Toušice - Mlékovice, č. p. 39</t>
  </si>
  <si>
    <t>Toušice - Mlékovice, č. p. 40</t>
  </si>
  <si>
    <t>Toušice - Mlékovice, č. p. 41</t>
  </si>
  <si>
    <t>Toušice - Mlékovice, č. p. 42</t>
  </si>
  <si>
    <t>Toušice - Mlékovice, č. p. 43</t>
  </si>
  <si>
    <t>Toušice - Mlékovice, č. p. 44</t>
  </si>
  <si>
    <t>Toušice - Mlékovice, č. p. 45</t>
  </si>
  <si>
    <t>Toušice - Mlékovice, č. p. 46</t>
  </si>
  <si>
    <t>Toušice - Mlékovice, č. p. 47</t>
  </si>
  <si>
    <t>Toušice - Mlékovice, č. p. 48</t>
  </si>
  <si>
    <t>Toušice - Mlékovice, č. p. 49</t>
  </si>
  <si>
    <t>Toušice - Mlékovice, č. p. 50</t>
  </si>
  <si>
    <t>Toušice - Mlékovice, č. p. 51</t>
  </si>
  <si>
    <t>Toušice - Mlékovice, č. p. 52</t>
  </si>
  <si>
    <t>Toušice - Mlékovice, č. p. 53</t>
  </si>
  <si>
    <t>Toušice - Mlékovice, č. p. 55</t>
  </si>
  <si>
    <t>Toušice - Mlékovice, č. p. 56</t>
  </si>
  <si>
    <t>Toušice - Mlékovice, č. p. 57</t>
  </si>
  <si>
    <t>Toušice - Mlékovice, č. p. 58</t>
  </si>
  <si>
    <t>Toušice - Mlékovice, č. p. 59</t>
  </si>
  <si>
    <t>Toušice - Mlékovice, č. p. 60</t>
  </si>
  <si>
    <t>Toušice - Mlékovice, č. p. 61</t>
  </si>
  <si>
    <t>Toušice - Mlékovice, č. p. 62</t>
  </si>
  <si>
    <t>Toušice - Mlékovice, č. p. 63</t>
  </si>
  <si>
    <t>Toušice - Mlékovice, č. p. 64</t>
  </si>
  <si>
    <t>Toušice - Mlékovice, č. p. 65</t>
  </si>
  <si>
    <t>Toušice - Mlékovice, č. p. 66</t>
  </si>
  <si>
    <t>Toušice - Mlékovice, č. p. 67</t>
  </si>
  <si>
    <t>Toušice - Mlékovice, č. p. 68</t>
  </si>
  <si>
    <t>Toušice - Mlékovice, č. p. 69</t>
  </si>
  <si>
    <t>Toušice - Mlékovice, č. p. 70</t>
  </si>
  <si>
    <t>Toušice - Mlékovice, č. ev. 2</t>
  </si>
  <si>
    <t>Toušice - Mlékovice, č. p. 71</t>
  </si>
  <si>
    <t>Toušice - Mlékovice, č. p. 72</t>
  </si>
  <si>
    <t>Toušice - Mlékovice, č. ev. 3</t>
  </si>
  <si>
    <t>Veletov, č. p. 1</t>
  </si>
  <si>
    <t>Veletov, č. p. 2</t>
  </si>
  <si>
    <t>Veletov, č. p. 3</t>
  </si>
  <si>
    <t>Veletov, č. p. 4</t>
  </si>
  <si>
    <t>Veletov, č. p. 5</t>
  </si>
  <si>
    <t>Veletov, č. p. 6</t>
  </si>
  <si>
    <t>Veletov, č. p. 8</t>
  </si>
  <si>
    <t>Veletov, č. p. 9</t>
  </si>
  <si>
    <t>Veletov, č. p. 10</t>
  </si>
  <si>
    <t>Veletov, č. p. 11</t>
  </si>
  <si>
    <t>Veletov, č. p. 12</t>
  </si>
  <si>
    <t>Veletov, č. p. 13</t>
  </si>
  <si>
    <t>Veletov, č. p. 14</t>
  </si>
  <si>
    <t>Veletov, č. p. 15</t>
  </si>
  <si>
    <t>Veletov, č. p. 16</t>
  </si>
  <si>
    <t>Veletov, č. p. 17</t>
  </si>
  <si>
    <t>Veletov, č. p. 18</t>
  </si>
  <si>
    <t>Veletov, č. p. 19</t>
  </si>
  <si>
    <t>Veletov, č. p. 20</t>
  </si>
  <si>
    <t>Veletov, č. p. 21</t>
  </si>
  <si>
    <t>Veletov, č. p. 22</t>
  </si>
  <si>
    <t>Veletov, č. p. 23</t>
  </si>
  <si>
    <t>Veletov, č. p. 24</t>
  </si>
  <si>
    <t>Veletov, č. p. 25</t>
  </si>
  <si>
    <t>Veletov, č. p. 26</t>
  </si>
  <si>
    <t>Veletov, č. p. 27</t>
  </si>
  <si>
    <t>Veletov, č. p. 28</t>
  </si>
  <si>
    <t>Veletov, č. p. 29</t>
  </si>
  <si>
    <t>Veletov, č. p. 30</t>
  </si>
  <si>
    <t>Veletov, č. p. 31</t>
  </si>
  <si>
    <t>Veletov, č. p. 32</t>
  </si>
  <si>
    <t>Veletov, č. p. 33</t>
  </si>
  <si>
    <t>Veletov, č. p. 34</t>
  </si>
  <si>
    <t>Veletov, č. p. 35</t>
  </si>
  <si>
    <t>Veletov, č. p. 36</t>
  </si>
  <si>
    <t>Veletov, č. p. 37</t>
  </si>
  <si>
    <t>Veletov, č. p. 38</t>
  </si>
  <si>
    <t>Veletov, č. p. 39</t>
  </si>
  <si>
    <t>Veletov, č. p. 40</t>
  </si>
  <si>
    <t>Veletov, č. p. 41</t>
  </si>
  <si>
    <t>Veletov, č. p. 42</t>
  </si>
  <si>
    <t>Veletov, č. p. 43</t>
  </si>
  <si>
    <t>Veletov, č. p. 44</t>
  </si>
  <si>
    <t>Veletov, č. p. 45</t>
  </si>
  <si>
    <t>Veletov, č. p. 46</t>
  </si>
  <si>
    <t>Veletov, č. p. 48</t>
  </si>
  <si>
    <t>Veletov, č. p. 49</t>
  </si>
  <si>
    <t>Veletov, č. p. 50</t>
  </si>
  <si>
    <t>Veletov, č. p. 51</t>
  </si>
  <si>
    <t>Veletov, č. p. 52</t>
  </si>
  <si>
    <t>Veletov, č. p. 53</t>
  </si>
  <si>
    <t>Veletov, č. p. 54</t>
  </si>
  <si>
    <t>Veletov, č. p. 55</t>
  </si>
  <si>
    <t>Veletov, č. p. 56</t>
  </si>
  <si>
    <t>Veletov, č. p. 57</t>
  </si>
  <si>
    <t>Veletov, č. p. 58</t>
  </si>
  <si>
    <t>Veletov, č. p. 59</t>
  </si>
  <si>
    <t>Veletov, č. p. 60</t>
  </si>
  <si>
    <t>Veletov, č. p. 61</t>
  </si>
  <si>
    <t>Veletov, č. p. 62</t>
  </si>
  <si>
    <t>Veletov, č. p. 63</t>
  </si>
  <si>
    <t>Veletov, č. p. 65</t>
  </si>
  <si>
    <t>Veletov, č. p. 66</t>
  </si>
  <si>
    <t>Veletov, č. p. 67</t>
  </si>
  <si>
    <t>Veletov, č. p. 68</t>
  </si>
  <si>
    <t>Veletov, č. p. 69</t>
  </si>
  <si>
    <t>Veletov, č. p. 70</t>
  </si>
  <si>
    <t>Veletov, č. p. 71</t>
  </si>
  <si>
    <t>Veletov, č. p. 72</t>
  </si>
  <si>
    <t>Veletov, č. p. 73</t>
  </si>
  <si>
    <t>Veletov, č. p. 74</t>
  </si>
  <si>
    <t>Veletov, č. p. 75</t>
  </si>
  <si>
    <t>Veletov, č. p. 76</t>
  </si>
  <si>
    <t>Veletov, č. p. 77</t>
  </si>
  <si>
    <t>Veletov, č. p. 78</t>
  </si>
  <si>
    <t>Veletov, č. p. 79</t>
  </si>
  <si>
    <t>Veletov, č. p. 80</t>
  </si>
  <si>
    <t>Veletov, č. p. 81</t>
  </si>
  <si>
    <t>Veletov, č. p. 82</t>
  </si>
  <si>
    <t>Veletov, č. p. 83</t>
  </si>
  <si>
    <t>Veletov, č. p. 84</t>
  </si>
  <si>
    <t>Veletov, č. p. 86</t>
  </si>
  <si>
    <t>Veletov, č. p. 87</t>
  </si>
  <si>
    <t>Veletov, č. p. 88</t>
  </si>
  <si>
    <t>Veletov, č. p. 90</t>
  </si>
  <si>
    <t>Veletov, č. p. 92</t>
  </si>
  <si>
    <t>Veletov, č. p. 93</t>
  </si>
  <si>
    <t>Veletov, č. p. 94</t>
  </si>
  <si>
    <t>Veletov, č. p. 96</t>
  </si>
  <si>
    <t>Veletov, č. p. 97</t>
  </si>
  <si>
    <t>Veletov, č. p. 98</t>
  </si>
  <si>
    <t>Veletov, č. p. 99</t>
  </si>
  <si>
    <t>Veletov, č. p. 100</t>
  </si>
  <si>
    <t>Veletov, č. ev. 10</t>
  </si>
  <si>
    <t>Veletov, č. ev. 24</t>
  </si>
  <si>
    <t>Veletov, č. ev. 25</t>
  </si>
  <si>
    <t>Veletov, č. ev. 27</t>
  </si>
  <si>
    <t>Veletov, č. ev. 41</t>
  </si>
  <si>
    <t>Veletov, č. p. 104</t>
  </si>
  <si>
    <t>Veletov, č. p. 103</t>
  </si>
  <si>
    <t>Veletov, č. p. 107</t>
  </si>
  <si>
    <t>Veletov, č. p. 106</t>
  </si>
  <si>
    <t>Veletov, č. p. 101</t>
  </si>
  <si>
    <t>Veletov, č. p. 109</t>
  </si>
  <si>
    <t>Veletov, č. p. 102</t>
  </si>
  <si>
    <t>Veletov, č. ev. 5023</t>
  </si>
  <si>
    <t>Veletov, č. p. 110</t>
  </si>
  <si>
    <t>Veletov, č. p. 111</t>
  </si>
  <si>
    <t>Veletov, č. p. 112</t>
  </si>
  <si>
    <t>Veletov, č. p. 115</t>
  </si>
  <si>
    <t>Veletov, č. p. 114</t>
  </si>
  <si>
    <t>Veletov, č. p. 113</t>
  </si>
  <si>
    <t>Veletov, č. p. 117</t>
  </si>
  <si>
    <t>Veletov, č. p. 116</t>
  </si>
  <si>
    <t>Veletov, č. p. 118</t>
  </si>
  <si>
    <t>Veletov, č. p. 119</t>
  </si>
  <si>
    <t>Veletov, č. p. 120</t>
  </si>
  <si>
    <t>Vitice - Lipany, č. p. 1</t>
  </si>
  <si>
    <t>Vitice - Lipany, č. p. 2</t>
  </si>
  <si>
    <t>Vitice - Lipany, č. p. 3</t>
  </si>
  <si>
    <t>Vitice - Lipany, č. p. 4</t>
  </si>
  <si>
    <t>Vitice - Lipany, č. p. 5</t>
  </si>
  <si>
    <t>Vitice - Lipany, č. p. 6</t>
  </si>
  <si>
    <t>Vitice - Lipany, č. p. 7</t>
  </si>
  <si>
    <t>Vitice - Lipany, č. p. 9</t>
  </si>
  <si>
    <t>Vitice - Lipany, č. p. 12</t>
  </si>
  <si>
    <t>Vitice - Lipany, č. p. 13</t>
  </si>
  <si>
    <t>Vitice - Lipany, č. p. 15</t>
  </si>
  <si>
    <t>Vitice - Lipany, č. p. 17</t>
  </si>
  <si>
    <t>Vitice - Lipany, č. p. 18</t>
  </si>
  <si>
    <t>Vitice - Lipany, č. p. 19</t>
  </si>
  <si>
    <t>Vitice - Lipany, č. p. 20</t>
  </si>
  <si>
    <t>Vitice - Lipany, č. p. 21</t>
  </si>
  <si>
    <t>Vitice - Lipany, č. p. 22</t>
  </si>
  <si>
    <t>Vitice - Lipany, č. p. 23</t>
  </si>
  <si>
    <t>Vitice - Lipany, č. p. 24</t>
  </si>
  <si>
    <t>Vitice - Lipany, č. p. 26</t>
  </si>
  <si>
    <t>Vitice - Lipany, č. p. 28</t>
  </si>
  <si>
    <t>Vitice - Lipany, č. p. 30</t>
  </si>
  <si>
    <t>Vitice - Lipany, č. p. 32</t>
  </si>
  <si>
    <t>Vitice - Lipany, č. p. 34</t>
  </si>
  <si>
    <t>Vitice - Lipany, č. p. 37</t>
  </si>
  <si>
    <t>Vitice - Lipany, č. p. 38</t>
  </si>
  <si>
    <t>Vitice - Lipany, č. p. 39</t>
  </si>
  <si>
    <t>Vitice - Lipany, č. p. 40</t>
  </si>
  <si>
    <t>Vitice - Lipany, č. p. 41</t>
  </si>
  <si>
    <t>Vitice - Lipany, č. p. 42</t>
  </si>
  <si>
    <t>Vitice - Lipany, č. p. 43</t>
  </si>
  <si>
    <t>Vitice - Lipany, č. p. 44</t>
  </si>
  <si>
    <t>Vitice - Lipany, č. p. 45</t>
  </si>
  <si>
    <t>Vitice - Lipany, č. p. 46</t>
  </si>
  <si>
    <t>Vitice - Lipany, č. p. 47</t>
  </si>
  <si>
    <t>Vitice - Lipany, č. p. 49</t>
  </si>
  <si>
    <t>Vitice - Lipany, č. p. 51</t>
  </si>
  <si>
    <t>Vitice - Lipany, č. p. 52</t>
  </si>
  <si>
    <t>Vitice - Lipany, č. p. 53</t>
  </si>
  <si>
    <t>Vitice - Lipany, č. p. 54</t>
  </si>
  <si>
    <t>Vitice - Lipany, č. p. 55</t>
  </si>
  <si>
    <t>Vitice - Lipany, č. p. 56</t>
  </si>
  <si>
    <t>Vitice - Lipany, č. p. 57</t>
  </si>
  <si>
    <t>Vitice - Lipany, č. p. 58</t>
  </si>
  <si>
    <t>Vitice - Lipany, č. p. 59</t>
  </si>
  <si>
    <t>Vitice - Lipany, č. p. 60</t>
  </si>
  <si>
    <t>Vitice - Lipany, č. ev. 1</t>
  </si>
  <si>
    <t>Vitice - Lipany, č. ev. 2</t>
  </si>
  <si>
    <t>Vitice - Lipany, č. ev. 3</t>
  </si>
  <si>
    <t>Vitice - Lipany, č. ev. 4</t>
  </si>
  <si>
    <t>Vitice - Lipany, č. ev. 5</t>
  </si>
  <si>
    <t>Vitice - Lipany, č. ev. 6</t>
  </si>
  <si>
    <t>Vitice - Lipany, č. ev. 7</t>
  </si>
  <si>
    <t>Vitice - Lipany, č. ev. 8</t>
  </si>
  <si>
    <t>Vitice - Lipany, č. p. 61</t>
  </si>
  <si>
    <t>Vitice - Lipany, č. p. 62</t>
  </si>
  <si>
    <t>Vlkančice, č. p. 1</t>
  </si>
  <si>
    <t>Vlkančice, č. p. 2</t>
  </si>
  <si>
    <t>Vlkančice, č. p. 3</t>
  </si>
  <si>
    <t>Vlkančice, č. p. 4</t>
  </si>
  <si>
    <t>Vlkančice, č. p. 5</t>
  </si>
  <si>
    <t>Vlkančice, č. p. 6</t>
  </si>
  <si>
    <t>Vlkančice, č. p. 7</t>
  </si>
  <si>
    <t>Vlkančice, č. p. 8</t>
  </si>
  <si>
    <t>Vlkančice, č. p. 9</t>
  </si>
  <si>
    <t>Vlkančice, č. p. 11</t>
  </si>
  <si>
    <t>Vlkančice, č. p. 13</t>
  </si>
  <si>
    <t>Vlkančice, č. p. 14</t>
  </si>
  <si>
    <t>Vlkančice, č. p. 15</t>
  </si>
  <si>
    <t>Vlkančice, č. p. 16</t>
  </si>
  <si>
    <t>Vlkančice, č. p. 17</t>
  </si>
  <si>
    <t>Vlkančice, č. p. 18</t>
  </si>
  <si>
    <t>Vlkančice, č. p. 19</t>
  </si>
  <si>
    <t>Vlkančice, č. p. 20</t>
  </si>
  <si>
    <t>Vlkančice, č. p. 21</t>
  </si>
  <si>
    <t>Vlkančice, č. p. 23</t>
  </si>
  <si>
    <t>Vlkančice, č. p. 24</t>
  </si>
  <si>
    <t>Vlkančice, č. p. 25</t>
  </si>
  <si>
    <t>Vlkančice, č. p. 26</t>
  </si>
  <si>
    <t>Vlkančice, č. p. 28</t>
  </si>
  <si>
    <t>Vlkančice, č. p. 29</t>
  </si>
  <si>
    <t>Vlkančice, č. p. 31</t>
  </si>
  <si>
    <t>Vlkančice, č. p. 33</t>
  </si>
  <si>
    <t>Vlkančice, č. p. 34</t>
  </si>
  <si>
    <t>Vlkančice, č. p. 35</t>
  </si>
  <si>
    <t>Vlkančice, č. p. 36</t>
  </si>
  <si>
    <t>Vlkančice, č. p. 38</t>
  </si>
  <si>
    <t>Vlkančice, č. p. 40</t>
  </si>
  <si>
    <t>Vlkančice, č. p. 41</t>
  </si>
  <si>
    <t>Vlkančice, č. p. 42</t>
  </si>
  <si>
    <t>Vlkančice, č. p. 44</t>
  </si>
  <si>
    <t>Vlkančice, č. p. 45</t>
  </si>
  <si>
    <t>Vlkančice, č. p. 47</t>
  </si>
  <si>
    <t>Vlkančice, č. p. 51</t>
  </si>
  <si>
    <t>Vlkančice, č. p. 52</t>
  </si>
  <si>
    <t>Vlkančice, č. p. 53</t>
  </si>
  <si>
    <t>Vlkančice, č. p. 54</t>
  </si>
  <si>
    <t>Vlkančice, č. p. 55</t>
  </si>
  <si>
    <t>Vlkančice, č. p. 56</t>
  </si>
  <si>
    <t>Vlkančice, č. p. 57</t>
  </si>
  <si>
    <t>Vlkančice, č. p. 58</t>
  </si>
  <si>
    <t>Vlkančice, č. p. 60</t>
  </si>
  <si>
    <t>Vlkančice, č. p. 61</t>
  </si>
  <si>
    <t>Vlkančice, č. ev. 17</t>
  </si>
  <si>
    <t>Vlkančice, č. ev. 29</t>
  </si>
  <si>
    <t>Vlkančice, č. ev. 36</t>
  </si>
  <si>
    <t>Vlkančice, č. ev. 40</t>
  </si>
  <si>
    <t>Vlkančice, č. ev. 45</t>
  </si>
  <si>
    <t>Vlkančice, č. ev. 54</t>
  </si>
  <si>
    <t>Vlkančice, č. ev. 55</t>
  </si>
  <si>
    <t>Vlkančice, č. ev. 56</t>
  </si>
  <si>
    <t>Vlkančice, č. ev. 61</t>
  </si>
  <si>
    <t>Vlkančice, č. ev. 62</t>
  </si>
  <si>
    <t>Vlkančice, č. ev. 63</t>
  </si>
  <si>
    <t>Vlkančice, č. ev. 65</t>
  </si>
  <si>
    <t>Vlkančice, č. ev. 66</t>
  </si>
  <si>
    <t>Vlkančice, č. ev. 67</t>
  </si>
  <si>
    <t>Vlkančice, č. ev. 68</t>
  </si>
  <si>
    <t>Vlkančice, č. ev. 69</t>
  </si>
  <si>
    <t>Vlkančice, č. ev. 70</t>
  </si>
  <si>
    <t>Vlkančice, č. ev. 72</t>
  </si>
  <si>
    <t>Vlkančice, č. ev. 83</t>
  </si>
  <si>
    <t>Vlkančice, č. ev. 87</t>
  </si>
  <si>
    <t>Vlkančice, č. ev. 89</t>
  </si>
  <si>
    <t>Vlkančice, č. ev. 90</t>
  </si>
  <si>
    <t>Vlkančice, č. ev. 100</t>
  </si>
  <si>
    <t>Vlkančice, č. ev. 102</t>
  </si>
  <si>
    <t>Vlkančice, č. ev. 105</t>
  </si>
  <si>
    <t>Vlkančice, č. ev. 111</t>
  </si>
  <si>
    <t>Vlkančice, č. ev. 112</t>
  </si>
  <si>
    <t>Vlkančice, č. ev. 118</t>
  </si>
  <si>
    <t>Vlkančice, č. ev. 119</t>
  </si>
  <si>
    <t>Vlkančice, č. ev. 120</t>
  </si>
  <si>
    <t>Vlkančice, č. ev. 121</t>
  </si>
  <si>
    <t>Vlkančice, č. ev. 122</t>
  </si>
  <si>
    <t>Vlkančice, č. ev. 125</t>
  </si>
  <si>
    <t>Vlkančice, č. ev. 126</t>
  </si>
  <si>
    <t>Vlkančice, č. ev. 128</t>
  </si>
  <si>
    <t>Vlkančice, č. ev. 129</t>
  </si>
  <si>
    <t>Vlkančice, č. ev. 130</t>
  </si>
  <si>
    <t>Vlkančice, č. ev. 131</t>
  </si>
  <si>
    <t>Vlkančice, č. ev. 134</t>
  </si>
  <si>
    <t>Vlkančice, č. ev. 135</t>
  </si>
  <si>
    <t>Vlkančice, č. ev. 136</t>
  </si>
  <si>
    <t>Vlkančice, č. ev. 137</t>
  </si>
  <si>
    <t>Vlkančice, č. ev. 139</t>
  </si>
  <si>
    <t>Vlkančice, č. ev. 140</t>
  </si>
  <si>
    <t>Vlkančice, č. ev. 141</t>
  </si>
  <si>
    <t>Vlkančice, č. ev. 144</t>
  </si>
  <si>
    <t>Vlkančice, č. ev. 145</t>
  </si>
  <si>
    <t>Vlkančice, č. ev. 146</t>
  </si>
  <si>
    <t>Vlkančice, č. ev. 147</t>
  </si>
  <si>
    <t>Vlkančice, č. ev. 148</t>
  </si>
  <si>
    <t>Vlkančice, č. ev. 149</t>
  </si>
  <si>
    <t>Vlkančice, č. ev. 150</t>
  </si>
  <si>
    <t>Vlkančice, č. ev. 153</t>
  </si>
  <si>
    <t>Vlkančice, č. ev. 154</t>
  </si>
  <si>
    <t>Vlkančice, č. ev. 155</t>
  </si>
  <si>
    <t>Vlkančice, č. ev. 156</t>
  </si>
  <si>
    <t>Vlkančice, č. ev. 157</t>
  </si>
  <si>
    <t>Vlkančice, č. ev. 158</t>
  </si>
  <si>
    <t>Vlkančice, č. ev. 159</t>
  </si>
  <si>
    <t>Vlkančice, č. ev. 160</t>
  </si>
  <si>
    <t>Vlkančice, č. ev. 162</t>
  </si>
  <si>
    <t>Vlkančice, č. ev. 163</t>
  </si>
  <si>
    <t>Vlkančice, č. ev. 165</t>
  </si>
  <si>
    <t>Vlkančice, č. ev. 166</t>
  </si>
  <si>
    <t>Vlkančice, č. ev. 167</t>
  </si>
  <si>
    <t>Vlkančice, č. ev. 168</t>
  </si>
  <si>
    <t>Vlkančice, č. ev. 169</t>
  </si>
  <si>
    <t>Vlkančice, č. ev. 170</t>
  </si>
  <si>
    <t>Vlkančice, č. ev. 171</t>
  </si>
  <si>
    <t>Vlkančice, č. ev. 172</t>
  </si>
  <si>
    <t>Vlkančice, č. ev. 173</t>
  </si>
  <si>
    <t>Vlkančice, č. ev. 176</t>
  </si>
  <si>
    <t>Vlkančice, č. ev. 178</t>
  </si>
  <si>
    <t>Vlkančice, č. ev. 179</t>
  </si>
  <si>
    <t>Vlkančice, č. ev. 180</t>
  </si>
  <si>
    <t>Vlkančice, č. ev. 181</t>
  </si>
  <si>
    <t>Vlkančice, č. ev. 182</t>
  </si>
  <si>
    <t>Vlkančice, č. ev. 183</t>
  </si>
  <si>
    <t>Vlkančice, č. ev. 184</t>
  </si>
  <si>
    <t>Vlkančice, č. ev. 185</t>
  </si>
  <si>
    <t>Vlkančice, č. ev. 186</t>
  </si>
  <si>
    <t>Vlkančice, č. ev. 187</t>
  </si>
  <si>
    <t>Vlkančice, č. ev. 188</t>
  </si>
  <si>
    <t>Vlkančice, č. ev. 189</t>
  </si>
  <si>
    <t>Vlkančice, č. ev. 190</t>
  </si>
  <si>
    <t>Vlkančice, č. ev. 193</t>
  </si>
  <si>
    <t>Vlkančice, č. ev. 194</t>
  </si>
  <si>
    <t>Vlkančice, č. ev. 196</t>
  </si>
  <si>
    <t>Vlkančice, č. ev. 197</t>
  </si>
  <si>
    <t>Vlkančice, č. ev. 201</t>
  </si>
  <si>
    <t>Vlkančice, č. ev. 202</t>
  </si>
  <si>
    <t>Vlkančice, č. ev. 203</t>
  </si>
  <si>
    <t>Vlkančice, č. ev. 204</t>
  </si>
  <si>
    <t>Vlkančice, č. ev. 205</t>
  </si>
  <si>
    <t>Vlkančice, č. ev. 206</t>
  </si>
  <si>
    <t>Vlkančice, č. ev. 207</t>
  </si>
  <si>
    <t>Vlkančice, č. ev. 208</t>
  </si>
  <si>
    <t>Vlkančice, č. ev. 212</t>
  </si>
  <si>
    <t>Vlkančice, č. ev. 213</t>
  </si>
  <si>
    <t>Vlkančice, č. ev. 215</t>
  </si>
  <si>
    <t>Vlkančice, č. ev. 216</t>
  </si>
  <si>
    <t>Vlkančice, č. ev. 218</t>
  </si>
  <si>
    <t>Vlkančice, č. ev. 219</t>
  </si>
  <si>
    <t>Vlkančice, č. ev. 220</t>
  </si>
  <si>
    <t>Vlkančice, č. ev. 221</t>
  </si>
  <si>
    <t>Vlkančice, č. ev. 222</t>
  </si>
  <si>
    <t>Vlkančice, č. ev. 224</t>
  </si>
  <si>
    <t>Vlkančice, č. ev. 225</t>
  </si>
  <si>
    <t>Vlkančice, č. ev. 226</t>
  </si>
  <si>
    <t>Vlkančice, č. ev. 227</t>
  </si>
  <si>
    <t>Vlkančice, č. ev. 228</t>
  </si>
  <si>
    <t>Vlkančice, č. ev. 234</t>
  </si>
  <si>
    <t>Vlkančice, č. ev. 235</t>
  </si>
  <si>
    <t>Vlkančice, č. ev. 236</t>
  </si>
  <si>
    <t>Vlkančice, č. ev. 237</t>
  </si>
  <si>
    <t>Vlkančice, č. ev. 238</t>
  </si>
  <si>
    <t>Vlkančice, č. ev. 239</t>
  </si>
  <si>
    <t>Vlkančice, č. ev. 240</t>
  </si>
  <si>
    <t>Vlkančice, č. ev. 242</t>
  </si>
  <si>
    <t>Vlkančice, č. ev. 244</t>
  </si>
  <si>
    <t>Vlkančice, č. ev. 247</t>
  </si>
  <si>
    <t>Vlkančice, č. ev. 248</t>
  </si>
  <si>
    <t>Vlkančice, č. ev. 249</t>
  </si>
  <si>
    <t>Vlkančice, č. ev. 250</t>
  </si>
  <si>
    <t>Vlkančice, č. ev. 252</t>
  </si>
  <si>
    <t>Vlkančice, č. ev. 253</t>
  </si>
  <si>
    <t>Vlkančice, č. ev. 254</t>
  </si>
  <si>
    <t>Vlkančice, č. ev. 255</t>
  </si>
  <si>
    <t>Vlkančice, č. ev. 256</t>
  </si>
  <si>
    <t>Vlkančice, č. ev. 257</t>
  </si>
  <si>
    <t>Vlkančice, č. ev. 258</t>
  </si>
  <si>
    <t>Vlkančice, č. ev. 261</t>
  </si>
  <si>
    <t>Vlkančice, č. ev. 263</t>
  </si>
  <si>
    <t>Vlkančice, č. ev. 264</t>
  </si>
  <si>
    <t>Vlkančice, č. ev. 265</t>
  </si>
  <si>
    <t>Vlkančice, č. ev. 266</t>
  </si>
  <si>
    <t>Vlkančice, č. ev. 267</t>
  </si>
  <si>
    <t>Vlkančice, č. ev. 268</t>
  </si>
  <si>
    <t>Vlkančice, č. ev. 270</t>
  </si>
  <si>
    <t>Vlkančice, č. ev. 271</t>
  </si>
  <si>
    <t>Vlkančice, č. ev. 272</t>
  </si>
  <si>
    <t>Vlkančice, č. ev. 273</t>
  </si>
  <si>
    <t>Vlkančice, č. ev. 274</t>
  </si>
  <si>
    <t>Vlkančice, č. ev. 275</t>
  </si>
  <si>
    <t>Vlkančice, č. ev. 276</t>
  </si>
  <si>
    <t>Vlkančice, č. ev. 277</t>
  </si>
  <si>
    <t>Vlkančice, č. ev. 278</t>
  </si>
  <si>
    <t>Vlkančice, č. ev. 287</t>
  </si>
  <si>
    <t>Vlkančice, č. ev. 288</t>
  </si>
  <si>
    <t>Vlkančice, č. ev. 289</t>
  </si>
  <si>
    <t>Vlkančice, č. ev. 294</t>
  </si>
  <si>
    <t>Vlkančice, č. ev. 297</t>
  </si>
  <si>
    <t>Vlkančice, č. ev. 298</t>
  </si>
  <si>
    <t>Vlkančice, č. ev. 299</t>
  </si>
  <si>
    <t>Vlkančice, č. ev. 300</t>
  </si>
  <si>
    <t>Vlkančice, č. ev. 302</t>
  </si>
  <si>
    <t>Vlkančice, č. ev. 303</t>
  </si>
  <si>
    <t>Vlkančice, č. ev. 306</t>
  </si>
  <si>
    <t>Vlkančice, č. ev. 307</t>
  </si>
  <si>
    <t>Vlkančice, č. ev. 308</t>
  </si>
  <si>
    <t>Vlkančice, č. ev. 309</t>
  </si>
  <si>
    <t>Vlkančice, č. ev. 311</t>
  </si>
  <si>
    <t>Vlkančice, č. ev. 312</t>
  </si>
  <si>
    <t>Vlkančice, č. ev. 313</t>
  </si>
  <si>
    <t>Vlkančice, č. ev. 314</t>
  </si>
  <si>
    <t>Vlkančice, č. ev. 315</t>
  </si>
  <si>
    <t>Vlkančice, č. ev. 316</t>
  </si>
  <si>
    <t>Vlkančice, č. ev. 317</t>
  </si>
  <si>
    <t>Vlkančice, č. ev. 318</t>
  </si>
  <si>
    <t>Vlkančice, č. ev. 319</t>
  </si>
  <si>
    <t>Vlkančice, č. ev. 320</t>
  </si>
  <si>
    <t>Vlkančice, č. ev. 321</t>
  </si>
  <si>
    <t>Vlkančice, č. ev. 322</t>
  </si>
  <si>
    <t>Vlkančice, č. ev. 323</t>
  </si>
  <si>
    <t>Vlkančice, č. ev. 324</t>
  </si>
  <si>
    <t>Vlkančice, č. ev. 325</t>
  </si>
  <si>
    <t>Vlkančice, č. ev. 326</t>
  </si>
  <si>
    <t>Vlkančice, č. ev. 329</t>
  </si>
  <si>
    <t>Vlkančice, č. ev. 330</t>
  </si>
  <si>
    <t>Vlkančice, č. ev. 332</t>
  </si>
  <si>
    <t>Vlkančice, č. ev. 333</t>
  </si>
  <si>
    <t>Vlkančice, č. ev. 334</t>
  </si>
  <si>
    <t>Vlkančice, č. ev. 335</t>
  </si>
  <si>
    <t>Vlkančice, č. ev. 336</t>
  </si>
  <si>
    <t>Vlkančice, č. ev. 338</t>
  </si>
  <si>
    <t>Vlkančice, č. ev. 340</t>
  </si>
  <si>
    <t>Vlkančice, č. ev. 341</t>
  </si>
  <si>
    <t>Vlkančice, č. ev. 342</t>
  </si>
  <si>
    <t>Vlkančice, č. ev. 350</t>
  </si>
  <si>
    <t>Vlkančice, č. ev. 353</t>
  </si>
  <si>
    <t>Vlkančice, č. ev. 354</t>
  </si>
  <si>
    <t>Vlkančice, č. ev. 355</t>
  </si>
  <si>
    <t>Vlkančice, č. ev. 356</t>
  </si>
  <si>
    <t>Vlkančice, č. ev. 359</t>
  </si>
  <si>
    <t>Vlkančice, č. ev. 360</t>
  </si>
  <si>
    <t>Vlkančice, č. ev. 361</t>
  </si>
  <si>
    <t>Vlkančice, č. p. 27</t>
  </si>
  <si>
    <t>Vlkančice, č. ev. 368</t>
  </si>
  <si>
    <t>Vlkančice, č. p. 49</t>
  </si>
  <si>
    <t>Vlkančice, č. ev. 370</t>
  </si>
  <si>
    <t>Vlkančice, č. ev. 372</t>
  </si>
  <si>
    <t>Vlkančice, č. ev. 373</t>
  </si>
  <si>
    <t>Vlkančice, č. ev. 375</t>
  </si>
  <si>
    <t>Vlkančice, č. ev. 376</t>
  </si>
  <si>
    <t>Vlkančice, č. p. 30</t>
  </si>
  <si>
    <t>Vlkančice, č. ev. 378</t>
  </si>
  <si>
    <t>Vlkančice, č. p. 22</t>
  </si>
  <si>
    <t>Vlkančice, č. p. 10</t>
  </si>
  <si>
    <t>Vlkančice, č. ev. 382</t>
  </si>
  <si>
    <t>Vlkančice, č. ev. 383</t>
  </si>
  <si>
    <t>Vlkančice, č. ev. 384</t>
  </si>
  <si>
    <t>Vlkančice, č. ev. 386</t>
  </si>
  <si>
    <t>Vlkančice, č. ev. 387</t>
  </si>
  <si>
    <t>Vlkančice, č. ev. 389</t>
  </si>
  <si>
    <t>Vlkančice, č. ev. 390</t>
  </si>
  <si>
    <t>Vlkančice, č. ev. 391</t>
  </si>
  <si>
    <t>Vlkančice, č. ev. 392</t>
  </si>
  <si>
    <t>Vlkančice, č. ev. 396</t>
  </si>
  <si>
    <t>Vlkančice, č. ev. 399</t>
  </si>
  <si>
    <t>Vlkančice, č. ev. 400</t>
  </si>
  <si>
    <t>Vlkančice, č. ev. 401</t>
  </si>
  <si>
    <t>Vlkančice, č. ev. 402</t>
  </si>
  <si>
    <t>Vlkančice, č. ev. 403</t>
  </si>
  <si>
    <t>Vlkančice, č. ev. 407</t>
  </si>
  <si>
    <t>Vlkančice, č. ev. 413</t>
  </si>
  <si>
    <t>Vlkančice, č. ev. 417</t>
  </si>
  <si>
    <t>Vlkančice, č. ev. 418</t>
  </si>
  <si>
    <t>Vlkančice, č. ev. 419</t>
  </si>
  <si>
    <t>Vlkančice, č. ev. 421</t>
  </si>
  <si>
    <t>Vlkančice, č. ev. 424</t>
  </si>
  <si>
    <t>Vlkančice, č. ev. 426</t>
  </si>
  <si>
    <t>Vlkančice, č. p. 48</t>
  </si>
  <si>
    <t>Vlkančice, č. ev. 431</t>
  </si>
  <si>
    <t>Vlkančice, č. p. 59</t>
  </si>
  <si>
    <t>Vlkančice, č. p. 12</t>
  </si>
  <si>
    <t>Vlkančice, č. p. 46</t>
  </si>
  <si>
    <t>Vlkančice, č. ev. 381</t>
  </si>
  <si>
    <t>Vlkančice, č. p. 64</t>
  </si>
  <si>
    <t>Vlkančice, č. p. 62</t>
  </si>
  <si>
    <t>Vlkančice, č. p. 43</t>
  </si>
  <si>
    <t>Vlkančice, č. p. 66</t>
  </si>
  <si>
    <t>Vlkančice, č. p. 67</t>
  </si>
  <si>
    <t>Kutná Hora - Poličany, č. p. 86</t>
  </si>
  <si>
    <t>Kutná Hora - Sedlec, Háj 35</t>
  </si>
  <si>
    <t>Kutná Hora - Sedlec, č. ev. 446</t>
  </si>
  <si>
    <t>Černíny - Bahno, č. p. 1</t>
  </si>
  <si>
    <t>Černíny - Bahno, č. p. 2</t>
  </si>
  <si>
    <t>Černíny - Bahno, č. p. 3</t>
  </si>
  <si>
    <t>Černíny - Bahno, č. p. 4</t>
  </si>
  <si>
    <t>Černíny - Bahno, č. p. 5</t>
  </si>
  <si>
    <t>Černíny - Bahno, č. p. 7</t>
  </si>
  <si>
    <t>Černíny - Bahno, č. p. 8</t>
  </si>
  <si>
    <t>Černíny - Bahno, č. p. 9</t>
  </si>
  <si>
    <t>Černíny - Bahno, č. p. 10</t>
  </si>
  <si>
    <t>Černíny - Bahno, č. p. 11</t>
  </si>
  <si>
    <t>Černíny - Bahno, č. p. 12</t>
  </si>
  <si>
    <t>Černíny - Bahno, č. p. 13</t>
  </si>
  <si>
    <t>Černíny - Bahno, č. p. 14</t>
  </si>
  <si>
    <t>Černíny - Bahno, č. p. 15</t>
  </si>
  <si>
    <t>Černíny - Bahno, č. p. 16</t>
  </si>
  <si>
    <t>Černíny - Bahno, č. p. 17</t>
  </si>
  <si>
    <t>Černíny - Bahno, č. p. 19</t>
  </si>
  <si>
    <t>Černíny - Bahno, č. p. 21</t>
  </si>
  <si>
    <t>Černíny - Bahno, č. p. 22</t>
  </si>
  <si>
    <t>Černíny - Bahno, č. p. 23</t>
  </si>
  <si>
    <t>Černíny - Bahno, č. p. 24</t>
  </si>
  <si>
    <t>Černíny - Bahno, č. p. 25</t>
  </si>
  <si>
    <t>Černíny - Bahno, č. p. 26</t>
  </si>
  <si>
    <t>Černíny - Bahno, č. p. 27</t>
  </si>
  <si>
    <t>Černíny - Bahno, č. p. 28</t>
  </si>
  <si>
    <t>Černíny - Bahno, č. p. 29</t>
  </si>
  <si>
    <t>Černíny - Bahno, č. p. 30</t>
  </si>
  <si>
    <t>Černíny - Bahno, č. p. 31</t>
  </si>
  <si>
    <t>Černíny - Bahno, č. p. 33</t>
  </si>
  <si>
    <t>Černíny - Bahno, č. p. 34</t>
  </si>
  <si>
    <t>Černíny - Bahno, č. p. 35</t>
  </si>
  <si>
    <t>Černíny - Bahno, č. p. 36</t>
  </si>
  <si>
    <t>Černíny - Bahno, č. p. 37</t>
  </si>
  <si>
    <t>Černíny - Bahno, č. p. 39</t>
  </si>
  <si>
    <t>Černíny - Bahno, č. p. 40</t>
  </si>
  <si>
    <t>Černíny - Bahno, č. p. 41</t>
  </si>
  <si>
    <t>Černíny - Bahno, č. p. 42</t>
  </si>
  <si>
    <t>Černíny - Bahno, č. p. 43</t>
  </si>
  <si>
    <t>Černíny - Bahno, č. p. 44</t>
  </si>
  <si>
    <t>Černíny - Bahno, č. p. 45</t>
  </si>
  <si>
    <t>Černíny - Bahno, č. p. 46</t>
  </si>
  <si>
    <t>Černíny - Bahno, č. p. 47</t>
  </si>
  <si>
    <t>Černíny - Bahno, č. p. 48</t>
  </si>
  <si>
    <t>Černíny - Bahno, č. p. 49</t>
  </si>
  <si>
    <t>Černíny - Bahno, č. p. 50</t>
  </si>
  <si>
    <t>Černíny - Bahno, č. p. 51</t>
  </si>
  <si>
    <t>Černíny - Bahno, č. p. 52</t>
  </si>
  <si>
    <t>Černíny - Bahno, č. p. 53</t>
  </si>
  <si>
    <t>Černíny - Bahno, č. p. 54</t>
  </si>
  <si>
    <t>Černíny - Bahno, č. ev. 250</t>
  </si>
  <si>
    <t>Černíny - Bahno, č. ev. 252</t>
  </si>
  <si>
    <t>Černíny - Bahno, č. ev. 257</t>
  </si>
  <si>
    <t>Černíny - Bahno, č. p. 55</t>
  </si>
  <si>
    <t>Černíny - Bahno, č. p. 56</t>
  </si>
  <si>
    <t>Černíny - Bahno, č. ev. 268</t>
  </si>
  <si>
    <t>Černíny - Bahno, č. ev. 271</t>
  </si>
  <si>
    <t>Černíny - Bahno, č. ev. 270</t>
  </si>
  <si>
    <t>Černíny - Bahno, č. p. 57</t>
  </si>
  <si>
    <t>Černíny - Bahno, č. p. 60</t>
  </si>
  <si>
    <t>Černíny - Bahno, č. ev. 1251</t>
  </si>
  <si>
    <t>Černíny - Bahno, č. ev. 1255</t>
  </si>
  <si>
    <t>Černíny - Bahno, č. p. 58</t>
  </si>
  <si>
    <t>Černíny - Bahno, č. p. 59</t>
  </si>
  <si>
    <t>Černíny - Bahno, č. ev. 284</t>
  </si>
  <si>
    <t>Černíny, č. p. 2</t>
  </si>
  <si>
    <t>Černíny, č. p. 3</t>
  </si>
  <si>
    <t>Černíny, č. p. 4</t>
  </si>
  <si>
    <t>Černíny, č. p. 5</t>
  </si>
  <si>
    <t>Černíny, č. p. 6</t>
  </si>
  <si>
    <t>Černíny, č. p. 7</t>
  </si>
  <si>
    <t>Černíny, č. p. 8</t>
  </si>
  <si>
    <t>Černíny, č. p. 9</t>
  </si>
  <si>
    <t>Černíny, č. p. 10</t>
  </si>
  <si>
    <t>Černíny, č. p. 11</t>
  </si>
  <si>
    <t>Černíny, č. p. 12</t>
  </si>
  <si>
    <t>Černíny, č. p. 13</t>
  </si>
  <si>
    <t>Černíny, č. p. 14</t>
  </si>
  <si>
    <t>Černíny, č. p. 15</t>
  </si>
  <si>
    <t>Černíny, č. p. 16</t>
  </si>
  <si>
    <t>Černíny, č. p. 17</t>
  </si>
  <si>
    <t>Černíny, č. p. 18</t>
  </si>
  <si>
    <t>Černíny, č. p. 19</t>
  </si>
  <si>
    <t>Černíny, č. p. 20</t>
  </si>
  <si>
    <t>Černíny, č. p. 21</t>
  </si>
  <si>
    <t>Černíny, č. p. 22</t>
  </si>
  <si>
    <t>Černíny, č. p. 23</t>
  </si>
  <si>
    <t>Černíny, č. p. 24</t>
  </si>
  <si>
    <t>Černíny, č. p. 25</t>
  </si>
  <si>
    <t>Černíny, č. p. 27</t>
  </si>
  <si>
    <t>Černíny, č. p. 28</t>
  </si>
  <si>
    <t>Černíny, č. p. 29</t>
  </si>
  <si>
    <t>Černíny, č. p. 30</t>
  </si>
  <si>
    <t>Černíny, č. p. 31</t>
  </si>
  <si>
    <t>Černíny, č. p. 32</t>
  </si>
  <si>
    <t>Černíny, č. p. 33</t>
  </si>
  <si>
    <t>Černíny, č. p. 34</t>
  </si>
  <si>
    <t>Černíny, č. p. 35</t>
  </si>
  <si>
    <t>Černíny, č. p. 36</t>
  </si>
  <si>
    <t>Černíny, č. p. 37</t>
  </si>
  <si>
    <t>Černíny, č. p. 38</t>
  </si>
  <si>
    <t>Černíny, č. p. 39</t>
  </si>
  <si>
    <t>Černíny, č. p. 40</t>
  </si>
  <si>
    <t>Černíny, č. p. 41</t>
  </si>
  <si>
    <t>Černíny, č. p. 42</t>
  </si>
  <si>
    <t>Černíny, č. p. 43</t>
  </si>
  <si>
    <t>Černíny, č. p. 44</t>
  </si>
  <si>
    <t>Černíny, č. p. 45</t>
  </si>
  <si>
    <t>Černíny, č. p. 46</t>
  </si>
  <si>
    <t>Černíny, č. p. 47</t>
  </si>
  <si>
    <t>Černíny, č. p. 48</t>
  </si>
  <si>
    <t>Černíny, č. p. 49</t>
  </si>
  <si>
    <t>Černíny, č. p. 56</t>
  </si>
  <si>
    <t>Černíny, č. p. 58</t>
  </si>
  <si>
    <t>Černíny, č. p. 59</t>
  </si>
  <si>
    <t>Černíny, č. p. 60</t>
  </si>
  <si>
    <t>Černíny, č. p. 61</t>
  </si>
  <si>
    <t>Černíny, č. p. 62</t>
  </si>
  <si>
    <t>Černíny, č. ev. 1</t>
  </si>
  <si>
    <t>Černíny, č. ev. 2</t>
  </si>
  <si>
    <t>Černíny, č. ev. 3</t>
  </si>
  <si>
    <t>Černíny, č. ev. 4</t>
  </si>
  <si>
    <t>Černíny, č. ev. 5</t>
  </si>
  <si>
    <t>Černíny, č. ev. 6</t>
  </si>
  <si>
    <t>Černíny, č. ev. 7</t>
  </si>
  <si>
    <t>Černíny, č. ev. 8</t>
  </si>
  <si>
    <t>Černíny, č. ev. 9</t>
  </si>
  <si>
    <t>Černíny, č. ev. 10</t>
  </si>
  <si>
    <t>Černíny, č. ev. 11</t>
  </si>
  <si>
    <t>Černíny, č. ev. 12</t>
  </si>
  <si>
    <t>Černíny, č. ev. 13</t>
  </si>
  <si>
    <t>Černíny, č. ev. 14</t>
  </si>
  <si>
    <t>Černíny, č. ev. 15</t>
  </si>
  <si>
    <t>Černíny, č. ev. 16</t>
  </si>
  <si>
    <t>Černíny, č. ev. 17</t>
  </si>
  <si>
    <t>Černíny, č. ev. 18</t>
  </si>
  <si>
    <t>Černíny, č. ev. 19</t>
  </si>
  <si>
    <t>Černíny, č. ev. 20</t>
  </si>
  <si>
    <t>Černíny, č. ev. 21</t>
  </si>
  <si>
    <t>Černíny, č. ev. 22</t>
  </si>
  <si>
    <t>Černíny, č. ev. 23</t>
  </si>
  <si>
    <t>Černíny, č. ev. 24</t>
  </si>
  <si>
    <t>Černíny, č. ev. 25</t>
  </si>
  <si>
    <t>Černíny, č. ev. 26</t>
  </si>
  <si>
    <t>Černíny, č. ev. 27</t>
  </si>
  <si>
    <t>Černíny, č. ev. 28</t>
  </si>
  <si>
    <t>Černíny, č. ev. 29</t>
  </si>
  <si>
    <t>Černíny, č. ev. 30</t>
  </si>
  <si>
    <t>Černíny, č. ev. 31</t>
  </si>
  <si>
    <t>Černíny, č. ev. 32</t>
  </si>
  <si>
    <t>Černíny, č. ev. 33</t>
  </si>
  <si>
    <t>Černíny, č. ev. 34</t>
  </si>
  <si>
    <t>Černíny, č. ev. 35</t>
  </si>
  <si>
    <t>Černíny, č. ev. 36</t>
  </si>
  <si>
    <t>Černíny, č. ev. 37</t>
  </si>
  <si>
    <t>Černíny, č. ev. 38</t>
  </si>
  <si>
    <t>Černíny, č. ev. 39</t>
  </si>
  <si>
    <t>Černíny, č. ev. 40</t>
  </si>
  <si>
    <t>Černíny, č. ev. 41</t>
  </si>
  <si>
    <t>Černíny, č. ev. 42</t>
  </si>
  <si>
    <t>Černíny, č. ev. 43</t>
  </si>
  <si>
    <t>Černíny, č. ev. 44</t>
  </si>
  <si>
    <t>Černíny, č. ev. 45</t>
  </si>
  <si>
    <t>Černíny, č. ev. 46</t>
  </si>
  <si>
    <t>Černíny, č. ev. 47</t>
  </si>
  <si>
    <t>Černíny, č. ev. 48</t>
  </si>
  <si>
    <t>Černíny, č. ev. 49</t>
  </si>
  <si>
    <t>Černíny, č. ev. 50</t>
  </si>
  <si>
    <t>Černíny, č. ev. 51</t>
  </si>
  <si>
    <t>Černíny, č. ev. 52</t>
  </si>
  <si>
    <t>Černíny, č. ev. 53</t>
  </si>
  <si>
    <t>Černíny, č. ev. 54</t>
  </si>
  <si>
    <t>Černíny, č. ev. 55</t>
  </si>
  <si>
    <t>Černíny, č. ev. 56</t>
  </si>
  <si>
    <t>Černíny, č. ev. 57</t>
  </si>
  <si>
    <t>Černíny, č. ev. 58</t>
  </si>
  <si>
    <t>Černíny, č. ev. 59</t>
  </si>
  <si>
    <t>Černíny, č. ev. 60</t>
  </si>
  <si>
    <t>Černíny, č. ev. 61</t>
  </si>
  <si>
    <t>Černíny, č. ev. 62</t>
  </si>
  <si>
    <t>Černíny, č. ev. 63</t>
  </si>
  <si>
    <t>Černíny, č. ev. 64</t>
  </si>
  <si>
    <t>Černíny, č. ev. 65</t>
  </si>
  <si>
    <t>Černíny, č. ev. 66</t>
  </si>
  <si>
    <t>Černíny, č. ev. 67</t>
  </si>
  <si>
    <t>Černíny, č. ev. 68</t>
  </si>
  <si>
    <t>Černíny, č. ev. 69</t>
  </si>
  <si>
    <t>Černíny, č. ev. 70</t>
  </si>
  <si>
    <t>Černíny, č. ev. 71</t>
  </si>
  <si>
    <t>Černíny, č. ev. 72</t>
  </si>
  <si>
    <t>Černíny, č. ev. 73</t>
  </si>
  <si>
    <t>Černíny, č. ev. 74</t>
  </si>
  <si>
    <t>Černíny, č. ev. 75</t>
  </si>
  <si>
    <t>Černíny, č. ev. 76</t>
  </si>
  <si>
    <t>Černíny, č. ev. 77</t>
  </si>
  <si>
    <t>Černíny, č. ev. 79</t>
  </si>
  <si>
    <t>Černíny, č. ev. 80</t>
  </si>
  <si>
    <t>Černíny, č. ev. 81</t>
  </si>
  <si>
    <t>Černíny, č. p. 63</t>
  </si>
  <si>
    <t>Černíny, č. ev. 84</t>
  </si>
  <si>
    <t>Černíny, č. ev. 85</t>
  </si>
  <si>
    <t>Černíny, č. ev. 88</t>
  </si>
  <si>
    <t>Černíny, č. ev. 89</t>
  </si>
  <si>
    <t>Černíny, č. ev. 90</t>
  </si>
  <si>
    <t>Černíny, č. ev. 91</t>
  </si>
  <si>
    <t>Černíny, č. ev. 92</t>
  </si>
  <si>
    <t>Černíny, č. ev. 93</t>
  </si>
  <si>
    <t>Černíny, č. ev. 94</t>
  </si>
  <si>
    <t>Černíny, č. ev. 95</t>
  </si>
  <si>
    <t>Černíny, č. ev. 96</t>
  </si>
  <si>
    <t>Černíny, č. ev. 97</t>
  </si>
  <si>
    <t>Černíny, č. ev. 98</t>
  </si>
  <si>
    <t>Černíny, č. ev. 99</t>
  </si>
  <si>
    <t>Černíny, č. ev. 100</t>
  </si>
  <si>
    <t>Černíny, č. ev. 101</t>
  </si>
  <si>
    <t>Černíny, č. ev. 102</t>
  </si>
  <si>
    <t>Černíny, č. ev. 103</t>
  </si>
  <si>
    <t>Černíny, č. ev. 104</t>
  </si>
  <si>
    <t>Černíny, č. ev. 105</t>
  </si>
  <si>
    <t>Černíny, č. ev. 106</t>
  </si>
  <si>
    <t>Černíny, č. ev. 107</t>
  </si>
  <si>
    <t>Černíny, č. ev. 108</t>
  </si>
  <si>
    <t>Černíny, č. ev. 109</t>
  </si>
  <si>
    <t>Černíny, č. ev. 110</t>
  </si>
  <si>
    <t>Černíny, č. ev. 111</t>
  </si>
  <si>
    <t>Černíny, č. ev. 112</t>
  </si>
  <si>
    <t>Černíny, č. ev. 114</t>
  </si>
  <si>
    <t>Černíny, č. ev. 115</t>
  </si>
  <si>
    <t>Černíny, č. ev. 116</t>
  </si>
  <si>
    <t>Černíny, č. ev. 117</t>
  </si>
  <si>
    <t>Černíny, č. ev. 118</t>
  </si>
  <si>
    <t>Černíny, č. ev. 119</t>
  </si>
  <si>
    <t>Černíny, č. ev. 120</t>
  </si>
  <si>
    <t>Černíny, č. ev. 121</t>
  </si>
  <si>
    <t>Černíny, č. ev. 122</t>
  </si>
  <si>
    <t>Černíny, č. ev. 123</t>
  </si>
  <si>
    <t>Černíny, č. ev. 124</t>
  </si>
  <si>
    <t>Černíny, č. ev. 125</t>
  </si>
  <si>
    <t>Černíny, č. ev. 126</t>
  </si>
  <si>
    <t>Černíny, č. ev. 127</t>
  </si>
  <si>
    <t>Černíny, č. ev. 128</t>
  </si>
  <si>
    <t>Černíny, č. ev. 129</t>
  </si>
  <si>
    <t>Černíny, č. ev. 130</t>
  </si>
  <si>
    <t>Černíny, č. ev. 131</t>
  </si>
  <si>
    <t>Černíny, č. ev. 132</t>
  </si>
  <si>
    <t>Černíny, č. ev. 133</t>
  </si>
  <si>
    <t>Černíny, č. ev. 134</t>
  </si>
  <si>
    <t>Černíny, č. ev. 135</t>
  </si>
  <si>
    <t>Černíny, č. ev. 136</t>
  </si>
  <si>
    <t>Černíny, č. ev. 137</t>
  </si>
  <si>
    <t>Černíny, č. ev. 138</t>
  </si>
  <si>
    <t>Černíny, č. ev. 139</t>
  </si>
  <si>
    <t>Černíny, č. ev. 140</t>
  </si>
  <si>
    <t>Černíny, č. ev. 141</t>
  </si>
  <si>
    <t>Černíny, č. ev. 142</t>
  </si>
  <si>
    <t>Černíny, č. ev. 143</t>
  </si>
  <si>
    <t>Černíny, č. ev. 144</t>
  </si>
  <si>
    <t>Černíny, č. ev. 145</t>
  </si>
  <si>
    <t>Černíny, č. ev. 146</t>
  </si>
  <si>
    <t>Černíny, č. ev. 147</t>
  </si>
  <si>
    <t>Černíny, č. ev. 148</t>
  </si>
  <si>
    <t>Černíny, č. ev. 149</t>
  </si>
  <si>
    <t>Černíny, č. ev. 183</t>
  </si>
  <si>
    <t>Černíny, č. ev. 184</t>
  </si>
  <si>
    <t>Černíny, č. ev. 185</t>
  </si>
  <si>
    <t>Černíny, č. ev. 186</t>
  </si>
  <si>
    <t>Černíny, č. ev. 187</t>
  </si>
  <si>
    <t>Černíny, č. ev. 188</t>
  </si>
  <si>
    <t>Černíny, č. ev. 189</t>
  </si>
  <si>
    <t>Černíny, č. ev. 190</t>
  </si>
  <si>
    <t>Černíny, č. ev. 192</t>
  </si>
  <si>
    <t>Černíny, č. ev. 193</t>
  </si>
  <si>
    <t>Černíny, č. ev. 194</t>
  </si>
  <si>
    <t>Černíny, č. ev. 195</t>
  </si>
  <si>
    <t>Černíny, č. ev. 196</t>
  </si>
  <si>
    <t>Černíny, č. ev. 197</t>
  </si>
  <si>
    <t>Černíny, č. ev. 198</t>
  </si>
  <si>
    <t>Černíny, č. ev. 213</t>
  </si>
  <si>
    <t>Černíny, č. ev. 214</t>
  </si>
  <si>
    <t>Černíny, č. ev. 215</t>
  </si>
  <si>
    <t>Černíny, č. ev. 216</t>
  </si>
  <si>
    <t>Černíny, č. ev. 217</t>
  </si>
  <si>
    <t>Černíny, č. ev. 218</t>
  </si>
  <si>
    <t>Černíny, č. ev. 219</t>
  </si>
  <si>
    <t>Černíny, č. ev. 226</t>
  </si>
  <si>
    <t>Černíny, č. ev. 227</t>
  </si>
  <si>
    <t>Černíny, č. ev. 237</t>
  </si>
  <si>
    <t>Černíny, č. ev. 241</t>
  </si>
  <si>
    <t>Černíny, č. ev. 243</t>
  </si>
  <si>
    <t>Černíny, č. ev. 247</t>
  </si>
  <si>
    <t>Černíny, č. ev. 248</t>
  </si>
  <si>
    <t>Černíny, č. ev. 254</t>
  </si>
  <si>
    <t>Černíny, č. ev. 258</t>
  </si>
  <si>
    <t>Černíny, č. ev. 263</t>
  </si>
  <si>
    <t>Černíny, č. ev. 264</t>
  </si>
  <si>
    <t>Černíny, č. ev. 267</t>
  </si>
  <si>
    <t>Černíny, č. ev. 272</t>
  </si>
  <si>
    <t>Černíny, č. ev. 269</t>
  </si>
  <si>
    <t>Černíny, č. ev. 262</t>
  </si>
  <si>
    <t>Černíny, č. ev. 275</t>
  </si>
  <si>
    <t>Černíny, č. ev. 266</t>
  </si>
  <si>
    <t>Černíny, č. ev. 277</t>
  </si>
  <si>
    <t>Černíny, č. ev. 278</t>
  </si>
  <si>
    <t>Černíny, č. ev. 279</t>
  </si>
  <si>
    <t>Černíny, č. ev. 276</t>
  </si>
  <si>
    <t>Černíny, č. p. 64</t>
  </si>
  <si>
    <t>Černíny, č. p. 65</t>
  </si>
  <si>
    <t>Černíny, č. p. 66</t>
  </si>
  <si>
    <t>Černíny, č. ev. 280</t>
  </si>
  <si>
    <t>Černíny, č. p. 67</t>
  </si>
  <si>
    <t>Černíny, č. ev. 281</t>
  </si>
  <si>
    <t>Černíny, č. ev. 282</t>
  </si>
  <si>
    <t>Černíny, č. p. 68</t>
  </si>
  <si>
    <t>Černíny, č. p. 69</t>
  </si>
  <si>
    <t>Černíny, č. p. 70</t>
  </si>
  <si>
    <t>Černíny - Hetlín, č. p. 1</t>
  </si>
  <si>
    <t>Černíny - Hetlín, č. p. 2</t>
  </si>
  <si>
    <t>Černíny - Hetlín, č. p. 4</t>
  </si>
  <si>
    <t>Černíny - Hetlín, č. p. 5</t>
  </si>
  <si>
    <t>Černíny - Hetlín, č. p. 6</t>
  </si>
  <si>
    <t>Černíny - Hetlín, č. p. 7</t>
  </si>
  <si>
    <t>Černíny - Hetlín, č. p. 8</t>
  </si>
  <si>
    <t>Černíny - Hetlín, č. p. 9</t>
  </si>
  <si>
    <t>Černíny - Hetlín, č. p. 10</t>
  </si>
  <si>
    <t>Černíny - Hetlín, č. p. 11</t>
  </si>
  <si>
    <t>Černíny - Hetlín, č. p. 12</t>
  </si>
  <si>
    <t>Černíny - Hetlín, č. p. 13</t>
  </si>
  <si>
    <t>Černíny - Hetlín, č. p. 15</t>
  </si>
  <si>
    <t>Černíny - Hetlín, č. p. 16</t>
  </si>
  <si>
    <t>Černíny - Hetlín, č. p. 17</t>
  </si>
  <si>
    <t>Černíny - Hetlín, č. p. 18</t>
  </si>
  <si>
    <t>Černíny - Hetlín, č. p. 19</t>
  </si>
  <si>
    <t>Černíny - Hetlín, č. p. 21</t>
  </si>
  <si>
    <t>Černíny - Hetlín, č. p. 22</t>
  </si>
  <si>
    <t>Černíny - Hetlín, č. p. 23</t>
  </si>
  <si>
    <t>Černíny - Hetlín, č. p. 24</t>
  </si>
  <si>
    <t>Černíny - Hetlín, č. p. 25</t>
  </si>
  <si>
    <t>Černíny - Hetlín, č. p. 26</t>
  </si>
  <si>
    <t>Černíny - Hetlín, č. p. 27</t>
  </si>
  <si>
    <t>Černíny - Hetlín, č. p. 28</t>
  </si>
  <si>
    <t>Černíny - Hetlín, č. p. 30</t>
  </si>
  <si>
    <t>Černíny - Hetlín, č. p. 31</t>
  </si>
  <si>
    <t>Černíny - Hetlín, č. p. 32</t>
  </si>
  <si>
    <t>Černíny - Hetlín, č. p. 33</t>
  </si>
  <si>
    <t>Černíny - Hetlín, č. p. 34</t>
  </si>
  <si>
    <t>Černíny - Hetlín, č. p. 35</t>
  </si>
  <si>
    <t>Černíny - Hetlín, č. p. 36</t>
  </si>
  <si>
    <t>Černíny - Hetlín, č. p. 37</t>
  </si>
  <si>
    <t>Černíny - Hetlín, č. p. 38</t>
  </si>
  <si>
    <t>Černíny - Hetlín, č. p. 39</t>
  </si>
  <si>
    <t>Černíny - Hetlín, č. p. 40</t>
  </si>
  <si>
    <t>Černíny - Hetlín, č. p. 41</t>
  </si>
  <si>
    <t>Černíny - Hetlín, č. p. 42</t>
  </si>
  <si>
    <t>Černíny - Hetlín, č. p. 43</t>
  </si>
  <si>
    <t>Černíny - Hetlín, č. p. 44</t>
  </si>
  <si>
    <t>Černíny - Hetlín, č. ev. 86</t>
  </si>
  <si>
    <t>Černíny - Hetlín, č. ev. 87</t>
  </si>
  <si>
    <t>Černíny - Hetlín, č. ev. 169</t>
  </si>
  <si>
    <t>Černíny - Hetlín, č. ev. 170</t>
  </si>
  <si>
    <t>Černíny - Hetlín, č. ev. 171</t>
  </si>
  <si>
    <t>Černíny - Hetlín, č. ev. 172</t>
  </si>
  <si>
    <t>Černíny - Hetlín, č. ev. 173</t>
  </si>
  <si>
    <t>Černíny - Hetlín, č. ev. 174</t>
  </si>
  <si>
    <t>Černíny - Hetlín, č. ev. 175</t>
  </si>
  <si>
    <t>Černíny - Hetlín, č. ev. 176</t>
  </si>
  <si>
    <t>Černíny - Hetlín, č. ev. 177</t>
  </si>
  <si>
    <t>Černíny - Hetlín, č. ev. 178</t>
  </si>
  <si>
    <t>Černíny - Hetlín, č. ev. 179</t>
  </si>
  <si>
    <t>Černíny - Hetlín, č. ev. 180</t>
  </si>
  <si>
    <t>Černíny - Hetlín, č. ev. 181</t>
  </si>
  <si>
    <t>Černíny - Hetlín, č. ev. 182</t>
  </si>
  <si>
    <t>Černíny - Hetlín, č. ev. 220</t>
  </si>
  <si>
    <t>Černíny - Hetlín, č. ev. 221</t>
  </si>
  <si>
    <t>Černíny - Hetlín, č. ev. 222</t>
  </si>
  <si>
    <t>Černíny - Hetlín, č. ev. 223</t>
  </si>
  <si>
    <t>Černíny - Hetlín, č. ev. 246</t>
  </si>
  <si>
    <t>Černíny - Hetlín, č. ev. 249</t>
  </si>
  <si>
    <t>Černíny - Hetlín, č. ev. 256</t>
  </si>
  <si>
    <t>Černíny - Hetlín, č. ev. 260</t>
  </si>
  <si>
    <t>Černíny - Hetlín, č. ev. 261</t>
  </si>
  <si>
    <t>Černíny - Hetlín, č. p. 46</t>
  </si>
  <si>
    <t>Černíny - Hetlín, č. p. 45</t>
  </si>
  <si>
    <t>Černíny - Hetlín, č. p. 50</t>
  </si>
  <si>
    <t>Černíny - Hetlín, č. p. 47</t>
  </si>
  <si>
    <t>Černíny - Hetlín, č. p. 48</t>
  </si>
  <si>
    <t>Černíny - Hetlín, č. p. 49</t>
  </si>
  <si>
    <t>Černíny - Hetlín, č. ev. 274</t>
  </si>
  <si>
    <t>Černíny - Hetlín, č. ev. 273</t>
  </si>
  <si>
    <t>Černíny - Hetlín, č. p. 52</t>
  </si>
  <si>
    <t>Černíny - Hetlín, č. p. 51</t>
  </si>
  <si>
    <t>Černíny - Hetlín, č. ev. 1242</t>
  </si>
  <si>
    <t>Černíny - Hetlín, č. ev. 1245</t>
  </si>
  <si>
    <t>Černíny - Hetlín, č. ev. 20</t>
  </si>
  <si>
    <t>Černíny - Hetlín, č. p. 54</t>
  </si>
  <si>
    <t>Černíny - Hetlín, č. ev. 283</t>
  </si>
  <si>
    <t>Černíny - Hetlín, č. ev. 285</t>
  </si>
  <si>
    <t>Černíny - Hetlín, č. p. 55</t>
  </si>
  <si>
    <t>Černíny - Krasoňovice, č. p. 1</t>
  </si>
  <si>
    <t>Černíny - Krasoňovice, č. p. 2</t>
  </si>
  <si>
    <t>Černíny - Krasoňovice, č. p. 3</t>
  </si>
  <si>
    <t>Černíny - Krasoňovice, č. p. 5</t>
  </si>
  <si>
    <t>Černíny - Krasoňovice, č. p. 7</t>
  </si>
  <si>
    <t>Černíny - Krasoňovice, č. p. 8</t>
  </si>
  <si>
    <t>Černíny - Krasoňovice, č. p. 9</t>
  </si>
  <si>
    <t>Černíny - Krasoňovice, č. p. 10</t>
  </si>
  <si>
    <t>Černíny - Krasoňovice, č. p. 11</t>
  </si>
  <si>
    <t>Černíny - Krasoňovice, č. p. 12</t>
  </si>
  <si>
    <t>Černíny - Krasoňovice, č. p. 13</t>
  </si>
  <si>
    <t>Černíny - Krasoňovice, č. p. 14</t>
  </si>
  <si>
    <t>Černíny - Předbořice, č. p. 2</t>
  </si>
  <si>
    <t>Černíny - Předbořice, č. p. 3</t>
  </si>
  <si>
    <t>Černíny - Předbořice, č. p. 4</t>
  </si>
  <si>
    <t>Černíny - Předbořice, č. p. 5</t>
  </si>
  <si>
    <t>Černíny - Předbořice, č. p. 7</t>
  </si>
  <si>
    <t>Černíny - Předbořice, č. p. 8</t>
  </si>
  <si>
    <t>Černíny - Předbořice, č. p. 10</t>
  </si>
  <si>
    <t>Černíny - Předbořice, č. p. 12</t>
  </si>
  <si>
    <t>Černíny - Předbořice, č. p. 13</t>
  </si>
  <si>
    <t>Černíny - Předbořice, č. p. 14</t>
  </si>
  <si>
    <t>Černíny - Předbořice, č. p. 15</t>
  </si>
  <si>
    <t>Černíny - Předbořice, č. p. 19</t>
  </si>
  <si>
    <t>Černíny - Předbořice, č. p. 20</t>
  </si>
  <si>
    <t>Černíny - Předbořice, č. p. 22</t>
  </si>
  <si>
    <t>Černíny - Předbořice, č. p. 26</t>
  </si>
  <si>
    <t>Černíny - Předbořice, č. ev. 151</t>
  </si>
  <si>
    <t>Černíny - Předbořice, č. ev. 152</t>
  </si>
  <si>
    <t>Černíny - Předbořice, č. ev. 153</t>
  </si>
  <si>
    <t>Černíny - Předbořice, č. ev. 154</t>
  </si>
  <si>
    <t>Černíny - Předbořice, č. ev. 155</t>
  </si>
  <si>
    <t>Černíny - Předbořice, č. ev. 156</t>
  </si>
  <si>
    <t>Černíny - Předbořice, č. ev. 157</t>
  </si>
  <si>
    <t>Černíny - Předbořice, č. ev. 158</t>
  </si>
  <si>
    <t>Černíny - Předbořice, č. ev. 159</t>
  </si>
  <si>
    <t>Černíny - Předbořice, č. ev. 160</t>
  </si>
  <si>
    <t>Černíny - Předbořice, č. ev. 161</t>
  </si>
  <si>
    <t>Černíny - Předbořice, č. ev. 162</t>
  </si>
  <si>
    <t>Černíny - Předbořice, č. ev. 163</t>
  </si>
  <si>
    <t>Černíny - Předbořice, č. ev. 164</t>
  </si>
  <si>
    <t>Černíny - Předbořice, č. ev. 165</t>
  </si>
  <si>
    <t>Černíny - Předbořice, č. ev. 166</t>
  </si>
  <si>
    <t>Černíny - Předbořice, č. ev. 167</t>
  </si>
  <si>
    <t>Černíny - Předbořice, č. ev. 168</t>
  </si>
  <si>
    <t>Černíny - Předbořice, č. ev. 200</t>
  </si>
  <si>
    <t>Černíny - Předbořice, č. ev. 201</t>
  </si>
  <si>
    <t>Černíny - Předbořice, č. ev. 202</t>
  </si>
  <si>
    <t>Černíny - Předbořice, č. ev. 203</t>
  </si>
  <si>
    <t>Černíny - Předbořice, č. ev. 204</t>
  </si>
  <si>
    <t>Černíny - Předbořice, č. ev. 205</t>
  </si>
  <si>
    <t>Černíny - Předbořice, č. ev. 206</t>
  </si>
  <si>
    <t>Černíny - Předbořice, č. ev. 207</t>
  </si>
  <si>
    <t>Černíny - Předbořice, č. ev. 208</t>
  </si>
  <si>
    <t>Černíny - Předbořice, č. ev. 209</t>
  </si>
  <si>
    <t>Černíny - Předbořice, č. ev. 211</t>
  </si>
  <si>
    <t>Černíny - Předbořice, č. ev. 234</t>
  </si>
  <si>
    <t>Černíny - Předbořice, č. p. 34</t>
  </si>
  <si>
    <t>Černíny - Předbořice, č. p. 35</t>
  </si>
  <si>
    <t>Černíny - Předbořice, č. ev. 1238</t>
  </si>
  <si>
    <t>Černíny - Předbořice, č. ev. 1239</t>
  </si>
  <si>
    <t>Černíny - Předbořice, č. p. 36</t>
  </si>
  <si>
    <t>Černíny - Předbořice, č. p. 38</t>
  </si>
  <si>
    <t>Černíny - Předbořice, č. p. 1</t>
  </si>
  <si>
    <t>Černíny - Předbořice, č. p. 6</t>
  </si>
  <si>
    <t>Černíny - Předbořice, č. p. 11</t>
  </si>
  <si>
    <t>Černíny - Předbořice, č. p. 16</t>
  </si>
  <si>
    <t>Černíny - Předbořice, č. p. 17</t>
  </si>
  <si>
    <t>Černíny - Předbořice, č. p. 18</t>
  </si>
  <si>
    <t>Černíny - Předbořice, č. p. 23</t>
  </si>
  <si>
    <t>Černíny - Předbořice, č. p. 25</t>
  </si>
  <si>
    <t>Černíny - Předbořice, č. p. 27</t>
  </si>
  <si>
    <t>Černíny - Předbořice, č. p. 28</t>
  </si>
  <si>
    <t>Černíny - Předbořice, č. p. 29</t>
  </si>
  <si>
    <t>Černíny - Předbořice, č. p. 30</t>
  </si>
  <si>
    <t>Černíny - Předbořice, č. p. 31</t>
  </si>
  <si>
    <t>Černíny - Předbořice, č. p. 32</t>
  </si>
  <si>
    <t>Černíny - Předbořice, č. p. 33</t>
  </si>
  <si>
    <t>Černíny - Předbořice, č. ev. 224</t>
  </si>
  <si>
    <t>Černíny - Předbořice, č. ev. 225</t>
  </si>
  <si>
    <t>Černíny - Předbořice, č. ev. 1235</t>
  </si>
  <si>
    <t>Černíny - Předbořice, č. p. 37</t>
  </si>
  <si>
    <t>Černíny - Zdeslavice, č. p. 1</t>
  </si>
  <si>
    <t>Černíny - Zdeslavice, č. p. 3</t>
  </si>
  <si>
    <t>Černíny - Zdeslavice, č. p. 4</t>
  </si>
  <si>
    <t>Černíny - Zdeslavice, č. p. 5</t>
  </si>
  <si>
    <t>Černíny - Zdeslavice, č. p. 6</t>
  </si>
  <si>
    <t>Černíny - Zdeslavice, č. p. 7</t>
  </si>
  <si>
    <t>Černíny - Zdeslavice, č. p. 8</t>
  </si>
  <si>
    <t>Černíny - Zdeslavice, č. p. 9</t>
  </si>
  <si>
    <t>Černíny - Zdeslavice, č. p. 10</t>
  </si>
  <si>
    <t>Černíny - Zdeslavice, č. p. 11</t>
  </si>
  <si>
    <t>Černíny - Zdeslavice, č. p. 12</t>
  </si>
  <si>
    <t>Černíny - Zdeslavice, č. p. 13</t>
  </si>
  <si>
    <t>Černíny - Zdeslavice, č. p. 14</t>
  </si>
  <si>
    <t>Černíny - Zdeslavice, č. p. 15</t>
  </si>
  <si>
    <t>Černíny - Zdeslavice, č. p. 17</t>
  </si>
  <si>
    <t>Černíny - Zdeslavice, č. p. 18</t>
  </si>
  <si>
    <t>Černíny - Zdeslavice, č. p. 19</t>
  </si>
  <si>
    <t>Černíny - Zdeslavice, č. p. 20</t>
  </si>
  <si>
    <t>Černíny - Zdeslavice, č. p. 21</t>
  </si>
  <si>
    <t>Černíny - Zdeslavice, č. p. 22</t>
  </si>
  <si>
    <t>Černíny - Zdeslavice, č. p. 23</t>
  </si>
  <si>
    <t>Černíny - Zdeslavice, č. p. 24</t>
  </si>
  <si>
    <t>Černíny - Zdeslavice, č. p. 25</t>
  </si>
  <si>
    <t>Černíny - Zdeslavice, č. p. 26</t>
  </si>
  <si>
    <t>Černíny - Zdeslavice, č. p. 27</t>
  </si>
  <si>
    <t>Černíny - Zdeslavice, č. p. 28</t>
  </si>
  <si>
    <t>Černíny - Zdeslavice, č. ev. 229</t>
  </si>
  <si>
    <t>Černíny - Zdeslavice, č. ev. 230</t>
  </si>
  <si>
    <t>Černíny - Zdeslavice, č. p. 30</t>
  </si>
  <si>
    <t>Černíny - Zdeslavice, č. p. 29</t>
  </si>
  <si>
    <t>Černíny - Zdeslavice, č. ev. 1228</t>
  </si>
  <si>
    <t>Černíny - Zdeslavice, č. ev. 1231</t>
  </si>
  <si>
    <t>Černíny - Zdeslavice, č. ev. 1232</t>
  </si>
  <si>
    <t>Černíny - Zdeslavice, č. ev. 1244</t>
  </si>
  <si>
    <t>Černíny - Zdeslavice, č. p. 31</t>
  </si>
  <si>
    <t>Horka II, č. p. 1</t>
  </si>
  <si>
    <t>Horka II, č. p. 2</t>
  </si>
  <si>
    <t>Horka II, č. p. 3</t>
  </si>
  <si>
    <t>Horka II, č. p. 6</t>
  </si>
  <si>
    <t>Horka II, č. p. 7</t>
  </si>
  <si>
    <t>Horka II, č. p. 8</t>
  </si>
  <si>
    <t>Horka II, č. p. 9</t>
  </si>
  <si>
    <t>Horka II, č. p. 10</t>
  </si>
  <si>
    <t>Horka II, č. p. 11</t>
  </si>
  <si>
    <t>Horka II, č. p. 12</t>
  </si>
  <si>
    <t>Horka II, č. p. 13</t>
  </si>
  <si>
    <t>Horka II, č. p. 14</t>
  </si>
  <si>
    <t>Horka II, č. p. 15</t>
  </si>
  <si>
    <t>Horka II, č. p. 16</t>
  </si>
  <si>
    <t>Horka II, č. p. 17</t>
  </si>
  <si>
    <t>Horka II, č. p. 18</t>
  </si>
  <si>
    <t>Horka II, č. p. 19</t>
  </si>
  <si>
    <t>Horka II, č. p. 20</t>
  </si>
  <si>
    <t>Horka II, č. p. 21</t>
  </si>
  <si>
    <t>Horka II, č. p. 22</t>
  </si>
  <si>
    <t>Horka II, č. p. 23</t>
  </si>
  <si>
    <t>Horka II, č. p. 24</t>
  </si>
  <si>
    <t>Horka II, č. p. 25</t>
  </si>
  <si>
    <t>Horka II, č. p. 26</t>
  </si>
  <si>
    <t>Horka II, č. p. 27</t>
  </si>
  <si>
    <t>Horka II, č. p. 29</t>
  </si>
  <si>
    <t>Horka II, č. p. 30</t>
  </si>
  <si>
    <t>Horka II, č. p. 31</t>
  </si>
  <si>
    <t>Horka II, č. p. 32</t>
  </si>
  <si>
    <t>Horka II, č. p. 33</t>
  </si>
  <si>
    <t>Horka II, č. p. 34</t>
  </si>
  <si>
    <t>Horka II, č. p. 35</t>
  </si>
  <si>
    <t>Horka II, č. p. 36</t>
  </si>
  <si>
    <t>Horka II, č. p. 37</t>
  </si>
  <si>
    <t>Horka II, č. p. 38</t>
  </si>
  <si>
    <t>Horka II, č. p. 39</t>
  </si>
  <si>
    <t>Horka II, č. p. 40</t>
  </si>
  <si>
    <t>Horka II, č. p. 41</t>
  </si>
  <si>
    <t>Horka II, č. p. 42</t>
  </si>
  <si>
    <t>Horka II, č. p. 43</t>
  </si>
  <si>
    <t>Horka II, č. p. 44</t>
  </si>
  <si>
    <t>Horka II, č. p. 45</t>
  </si>
  <si>
    <t>Horka II, č. p. 46</t>
  </si>
  <si>
    <t>Horka II, č. p. 47</t>
  </si>
  <si>
    <t>Horka II, č. p. 49</t>
  </si>
  <si>
    <t>Horka II, č. p. 50</t>
  </si>
  <si>
    <t>Horka II, č. p. 51</t>
  </si>
  <si>
    <t>Horka II, č. p. 52</t>
  </si>
  <si>
    <t>Horka II, č. p. 53</t>
  </si>
  <si>
    <t>Horka II, č. p. 54</t>
  </si>
  <si>
    <t>Horka II, č. p. 55</t>
  </si>
  <si>
    <t>Horka II, č. p. 56</t>
  </si>
  <si>
    <t>Horka II, č. p. 57</t>
  </si>
  <si>
    <t>Horka II, č. p. 58</t>
  </si>
  <si>
    <t>Horka II, č. p. 59</t>
  </si>
  <si>
    <t>Horka II, č. p. 60</t>
  </si>
  <si>
    <t>Horka II, č. p. 61</t>
  </si>
  <si>
    <t>Horka II, č. p. 62</t>
  </si>
  <si>
    <t>Horka II, č. p. 63</t>
  </si>
  <si>
    <t>Horka II, č. p. 64</t>
  </si>
  <si>
    <t>Horka II, č. p. 65</t>
  </si>
  <si>
    <t>Horka II, č. p. 66</t>
  </si>
  <si>
    <t>Horka II, č. p. 67</t>
  </si>
  <si>
    <t>Horka II, č. p. 68</t>
  </si>
  <si>
    <t>Horka II, č. p. 69</t>
  </si>
  <si>
    <t>Horka II, č. p. 70</t>
  </si>
  <si>
    <t>Horka II, č. p. 71</t>
  </si>
  <si>
    <t>Horka II, č. p. 72</t>
  </si>
  <si>
    <t>Horka II, č. p. 73</t>
  </si>
  <si>
    <t>Horka II, č. p. 74</t>
  </si>
  <si>
    <t>Horka II, č. p. 75</t>
  </si>
  <si>
    <t>Horka II, č. p. 76</t>
  </si>
  <si>
    <t>Horka II, č. p. 77</t>
  </si>
  <si>
    <t>Horka II, č. p. 78</t>
  </si>
  <si>
    <t>Horka II, č. p. 79</t>
  </si>
  <si>
    <t>Horka II, č. p. 80</t>
  </si>
  <si>
    <t>Horka II, č. p. 81</t>
  </si>
  <si>
    <t>Horka II, č. p. 82</t>
  </si>
  <si>
    <t>Horka II, č. p. 83</t>
  </si>
  <si>
    <t>Horka II, č. p. 84</t>
  </si>
  <si>
    <t>Horka II, č. p. 85</t>
  </si>
  <si>
    <t>Horka II, č. p. 86</t>
  </si>
  <si>
    <t>Horka II, č. p. 87</t>
  </si>
  <si>
    <t>Horka II, č. p. 88</t>
  </si>
  <si>
    <t>Horka II, č. p. 89</t>
  </si>
  <si>
    <t>Horka II, č. p. 90</t>
  </si>
  <si>
    <t>Horka II, č. p. 91</t>
  </si>
  <si>
    <t>Horka II, č. p. 92</t>
  </si>
  <si>
    <t>Horka II, č. p. 93</t>
  </si>
  <si>
    <t>Horka II, č. p. 94</t>
  </si>
  <si>
    <t>Horka II, č. p. 95</t>
  </si>
  <si>
    <t>Horka II, č. p. 96</t>
  </si>
  <si>
    <t>Horka II, č. p. 97</t>
  </si>
  <si>
    <t>Horka II, č. p. 98</t>
  </si>
  <si>
    <t>Horka II, č. p. 99</t>
  </si>
  <si>
    <t>Horka II, č. p. 100</t>
  </si>
  <si>
    <t>Horka II, č. p. 101</t>
  </si>
  <si>
    <t>Horka II, č. p. 102</t>
  </si>
  <si>
    <t>Horka II, č. p. 103</t>
  </si>
  <si>
    <t>Horka II, č. p. 104</t>
  </si>
  <si>
    <t>Horka II, č. p. 116</t>
  </si>
  <si>
    <t>Horka II, č. ev. 2</t>
  </si>
  <si>
    <t>Horka II, č. ev. 3</t>
  </si>
  <si>
    <t>Horka II, č. ev. 5</t>
  </si>
  <si>
    <t>Horka II, č. ev. 6</t>
  </si>
  <si>
    <t>Horka II, č. ev. 7</t>
  </si>
  <si>
    <t>Horka II, č. ev. 9</t>
  </si>
  <si>
    <t>Horka II, č. ev. 10</t>
  </si>
  <si>
    <t>Horka II, č. ev. 11</t>
  </si>
  <si>
    <t>Horka II, č. ev. 12</t>
  </si>
  <si>
    <t>Horka II, č. ev. 13</t>
  </si>
  <si>
    <t>Horka II, č. ev. 14</t>
  </si>
  <si>
    <t>Horka II, č. ev. 15</t>
  </si>
  <si>
    <t>Horka II, č. ev. 16</t>
  </si>
  <si>
    <t>Horka II, č. ev. 17</t>
  </si>
  <si>
    <t>Horka II, č. ev. 18</t>
  </si>
  <si>
    <t>Horka II, č. ev. 19</t>
  </si>
  <si>
    <t>Horka II, č. ev. 20</t>
  </si>
  <si>
    <t>Horka II, č. ev. 21</t>
  </si>
  <si>
    <t>Horka II, č. ev. 23</t>
  </si>
  <si>
    <t>Horka II, č. ev. 24</t>
  </si>
  <si>
    <t>Horka II, č. p. 124</t>
  </si>
  <si>
    <t>Horka II, č. ev. 26</t>
  </si>
  <si>
    <t>Horka II, č. ev. 27</t>
  </si>
  <si>
    <t>Horka II, č. ev. 28</t>
  </si>
  <si>
    <t>Horka II, č. ev. 29</t>
  </si>
  <si>
    <t>Horka II, č. ev. 30</t>
  </si>
  <si>
    <t>Horka II, č. ev. 31</t>
  </si>
  <si>
    <t>Horka II, č. ev. 32</t>
  </si>
  <si>
    <t>Horka II, č. ev. 33</t>
  </si>
  <si>
    <t>Horka II, č. ev. 34</t>
  </si>
  <si>
    <t>Horka II, č. ev. 35</t>
  </si>
  <si>
    <t>Horka II, č. ev. 36</t>
  </si>
  <si>
    <t>Horka II, č. ev. 37</t>
  </si>
  <si>
    <t>Horka II, č. ev. 38</t>
  </si>
  <si>
    <t>Horka II, č. ev. 39</t>
  </si>
  <si>
    <t>Horka II, č. ev. 40</t>
  </si>
  <si>
    <t>Horka II, č. ev. 41</t>
  </si>
  <si>
    <t>Horka II, č. ev. 42</t>
  </si>
  <si>
    <t>Horka II, č. ev. 43</t>
  </si>
  <si>
    <t>Horka II, č. ev. 44</t>
  </si>
  <si>
    <t>Horka II, č. ev. 45</t>
  </si>
  <si>
    <t>Horka II, č. ev. 46</t>
  </si>
  <si>
    <t>Horka II, č. ev. 47</t>
  </si>
  <si>
    <t>Horka II, č. ev. 48</t>
  </si>
  <si>
    <t>Horka II, č. ev. 49</t>
  </si>
  <si>
    <t>Horka II, č. ev. 50</t>
  </si>
  <si>
    <t>Horka II, č. ev. 51</t>
  </si>
  <si>
    <t>Horka II, č. ev. 52</t>
  </si>
  <si>
    <t>Horka II, č. ev. 53</t>
  </si>
  <si>
    <t>Horka II, č. ev. 54</t>
  </si>
  <si>
    <t>Horka II, č. ev. 55</t>
  </si>
  <si>
    <t>Horka II, č. ev. 56</t>
  </si>
  <si>
    <t>Horka II, č. ev. 57</t>
  </si>
  <si>
    <t>Horka II, č. ev. 59</t>
  </si>
  <si>
    <t>Horka II, č. ev. 60</t>
  </si>
  <si>
    <t>Horka II, č. ev. 61</t>
  </si>
  <si>
    <t>Horka II, č. ev. 62</t>
  </si>
  <si>
    <t>Horka II, č. ev. 63</t>
  </si>
  <si>
    <t>Horka II, č. ev. 64</t>
  </si>
  <si>
    <t>Horka II, č. ev. 65</t>
  </si>
  <si>
    <t>Horka II, č. ev. 67</t>
  </si>
  <si>
    <t>Horka II, č. ev. 68</t>
  </si>
  <si>
    <t>Horka II, č. ev. 69</t>
  </si>
  <si>
    <t>Horka II, č. ev. 70</t>
  </si>
  <si>
    <t>Horka II, č. ev. 71</t>
  </si>
  <si>
    <t>Horka II, č. ev. 72</t>
  </si>
  <si>
    <t>Horka II, č. ev. 73</t>
  </si>
  <si>
    <t>Horka II, č. ev. 74</t>
  </si>
  <si>
    <t>Horka II, č. ev. 75</t>
  </si>
  <si>
    <t>Horka II, č. ev. 76</t>
  </si>
  <si>
    <t>Horka II, č. ev. 77</t>
  </si>
  <si>
    <t>Horka II, č. ev. 78</t>
  </si>
  <si>
    <t>Horka II, č. ev. 79</t>
  </si>
  <si>
    <t>Horka II, č. p. 105</t>
  </si>
  <si>
    <t>Horka II, č. p. 106</t>
  </si>
  <si>
    <t>Horka II, č. p. 107</t>
  </si>
  <si>
    <t>Horka II, č. p. 108</t>
  </si>
  <si>
    <t>Horka II, č. ev. 80</t>
  </si>
  <si>
    <t>Horka II, č. p. 109</t>
  </si>
  <si>
    <t>Horka II, č. p. 110</t>
  </si>
  <si>
    <t>Horka II, č. p. 111</t>
  </si>
  <si>
    <t>Horka II, č. p. 112</t>
  </si>
  <si>
    <t>Horka II, č. p. 113</t>
  </si>
  <si>
    <t>Horka II, č. p. 114</t>
  </si>
  <si>
    <t>Horka II, č. p. 115</t>
  </si>
  <si>
    <t>Horka II, č. ev. 66</t>
  </si>
  <si>
    <t>Horka II, č. p. 117</t>
  </si>
  <si>
    <t>Horka II, č. p. 118</t>
  </si>
  <si>
    <t>Horka II, č. p. 119</t>
  </si>
  <si>
    <t>Horka II, č. ev. 81</t>
  </si>
  <si>
    <t>Horka II, č. p. 120</t>
  </si>
  <si>
    <t>Horka II, č. p. 121</t>
  </si>
  <si>
    <t>Horka II, č. p. 122</t>
  </si>
  <si>
    <t>Horka II, č. p. 123</t>
  </si>
  <si>
    <t>Horka II, č. p. 125</t>
  </si>
  <si>
    <t>Horka II, č. p. 126</t>
  </si>
  <si>
    <t>Chabeřice, č. p. 1</t>
  </si>
  <si>
    <t>Chabeřice, č. p. 2</t>
  </si>
  <si>
    <t>Chabeřice, č. p. 3</t>
  </si>
  <si>
    <t>Chabeřice, č. p. 4</t>
  </si>
  <si>
    <t>Chabeřice, č. p. 5</t>
  </si>
  <si>
    <t>Chabeřice, č. p. 6</t>
  </si>
  <si>
    <t>Chabeřice, č. p. 7</t>
  </si>
  <si>
    <t>Chabeřice, č. p. 8</t>
  </si>
  <si>
    <t>Chabeřice, č. p. 9</t>
  </si>
  <si>
    <t>Chabeřice, č. p. 10</t>
  </si>
  <si>
    <t>Chabeřice, č. p. 11</t>
  </si>
  <si>
    <t>Chabeřice, č. p. 12</t>
  </si>
  <si>
    <t>Chabeřice, č. p. 13</t>
  </si>
  <si>
    <t>Chabeřice, č. p. 14</t>
  </si>
  <si>
    <t>Chabeřice, č. p. 15</t>
  </si>
  <si>
    <t>Chabeřice, č. p. 16</t>
  </si>
  <si>
    <t>Chabeřice, č. p. 17</t>
  </si>
  <si>
    <t>Chabeřice, č. p. 18</t>
  </si>
  <si>
    <t>Chabeřice, č. p. 19</t>
  </si>
  <si>
    <t>Chabeřice, č. p. 20</t>
  </si>
  <si>
    <t>Chabeřice, č. p. 21</t>
  </si>
  <si>
    <t>Chabeřice, č. p. 22</t>
  </si>
  <si>
    <t>Chabeřice, č. p. 23</t>
  </si>
  <si>
    <t>Chabeřice, č. p. 24</t>
  </si>
  <si>
    <t>Chabeřice, č. p. 26</t>
  </si>
  <si>
    <t>Chabeřice, č. p. 27</t>
  </si>
  <si>
    <t>Chabeřice, č. p. 28</t>
  </si>
  <si>
    <t>Chabeřice, č. p. 29</t>
  </si>
  <si>
    <t>Chabeřice, č. p. 30</t>
  </si>
  <si>
    <t>Chabeřice, č. p. 31</t>
  </si>
  <si>
    <t>Chabeřice, č. p. 32</t>
  </si>
  <si>
    <t>Chabeřice, č. p. 33</t>
  </si>
  <si>
    <t>Chabeřice, č. p. 34</t>
  </si>
  <si>
    <t>Chabeřice, č. p. 35</t>
  </si>
  <si>
    <t>Chabeřice, č. p. 36</t>
  </si>
  <si>
    <t>Chabeřice, č. p. 37</t>
  </si>
  <si>
    <t>Chabeřice, č. p. 38</t>
  </si>
  <si>
    <t>Chabeřice, č. p. 39</t>
  </si>
  <si>
    <t>Chabeřice, č. p. 40</t>
  </si>
  <si>
    <t>Chabeřice, č. p. 41</t>
  </si>
  <si>
    <t>Chabeřice, č. p. 42</t>
  </si>
  <si>
    <t>Chabeřice, č. p. 43</t>
  </si>
  <si>
    <t>Chabeřice, č. p. 44</t>
  </si>
  <si>
    <t>Chabeřice, č. p. 45</t>
  </si>
  <si>
    <t>Chabeřice, č. p. 46</t>
  </si>
  <si>
    <t>Chabeřice, č. p. 47</t>
  </si>
  <si>
    <t>Chabeřice, č. p. 48</t>
  </si>
  <si>
    <t>Chabeřice, č. p. 49</t>
  </si>
  <si>
    <t>Chabeřice, č. p. 50</t>
  </si>
  <si>
    <t>Chabeřice, č. p. 51</t>
  </si>
  <si>
    <t>Chabeřice, č. p. 52</t>
  </si>
  <si>
    <t>Chabeřice, č. p. 53</t>
  </si>
  <si>
    <t>Chabeřice, č. p. 54</t>
  </si>
  <si>
    <t>Chabeřice, č. p. 56</t>
  </si>
  <si>
    <t>Chabeřice, č. p. 57</t>
  </si>
  <si>
    <t>Chabeřice, č. p. 58</t>
  </si>
  <si>
    <t>Chabeřice, č. p. 59</t>
  </si>
  <si>
    <t>Chabeřice, č. p. 60</t>
  </si>
  <si>
    <t>Chabeřice, č. p. 61</t>
  </si>
  <si>
    <t>Chabeřice, č. p. 62</t>
  </si>
  <si>
    <t>Chabeřice, č. p. 63</t>
  </si>
  <si>
    <t>Chabeřice, č. p. 64</t>
  </si>
  <si>
    <t>Chabeřice, č. p. 65</t>
  </si>
  <si>
    <t>Chabeřice, č. p. 66</t>
  </si>
  <si>
    <t>Chabeřice, č. p. 67</t>
  </si>
  <si>
    <t>Chabeřice, č. p. 68</t>
  </si>
  <si>
    <t>Chabeřice, č. p. 69</t>
  </si>
  <si>
    <t>Chabeřice, č. p. 70</t>
  </si>
  <si>
    <t>Chabeřice, č. p. 71</t>
  </si>
  <si>
    <t>Chabeřice, č. p. 72</t>
  </si>
  <si>
    <t>Chabeřice, č. p. 73</t>
  </si>
  <si>
    <t>Chabeřice, č. ev. 3</t>
  </si>
  <si>
    <t>Chabeřice, č. ev. 4</t>
  </si>
  <si>
    <t>Chabeřice, č. ev. 5</t>
  </si>
  <si>
    <t>Chabeřice, č. ev. 7</t>
  </si>
  <si>
    <t>Chabeřice, č. ev. 9</t>
  </si>
  <si>
    <t>Chabeřice, č. ev. 10</t>
  </si>
  <si>
    <t>Chabeřice, č. ev. 11</t>
  </si>
  <si>
    <t>Chabeřice, č. ev. 12</t>
  </si>
  <si>
    <t>Chabeřice, č. ev. 13</t>
  </si>
  <si>
    <t>Chabeřice, č. p. 74</t>
  </si>
  <si>
    <t>Chabeřice, č. p. 75</t>
  </si>
  <si>
    <t>Chabeřice, č. p. 76</t>
  </si>
  <si>
    <t>Chabeřice, č. p. 77</t>
  </si>
  <si>
    <t>Chabeřice, č. ev. 1</t>
  </si>
  <si>
    <t>Chabeřice, č. ev. 8</t>
  </si>
  <si>
    <t>Chabeřice, č. ev. 6</t>
  </si>
  <si>
    <t>Chabeřice, č. ev. 57</t>
  </si>
  <si>
    <t>Chabeřice, č. p. 79</t>
  </si>
  <si>
    <t>Chabeřice, č. p. 78</t>
  </si>
  <si>
    <t>Chabeřice, č. p. 80</t>
  </si>
  <si>
    <t>Chabeřice, č. p. 81</t>
  </si>
  <si>
    <t>Chabeřice, č. p. 82</t>
  </si>
  <si>
    <t>Chabeřice, č. p. 83</t>
  </si>
  <si>
    <t>Ledečko, č. p. 1</t>
  </si>
  <si>
    <t>Ledečko, č. p. 2</t>
  </si>
  <si>
    <t>Ledečko, č. p. 3</t>
  </si>
  <si>
    <t>Ledečko, č. p. 4</t>
  </si>
  <si>
    <t>Ledečko, č. p. 5</t>
  </si>
  <si>
    <t>Ledečko, č. p. 6</t>
  </si>
  <si>
    <t>Ledečko, č. p. 7</t>
  </si>
  <si>
    <t>Ledečko, č. p. 8</t>
  </si>
  <si>
    <t>Ledečko, č. p. 9</t>
  </si>
  <si>
    <t>Ledečko, č. p. 10</t>
  </si>
  <si>
    <t>Ledečko, č. p. 11</t>
  </si>
  <si>
    <t>Ledečko, č. p. 12</t>
  </si>
  <si>
    <t>Ledečko, č. p. 13</t>
  </si>
  <si>
    <t>Ledečko, č. p. 14</t>
  </si>
  <si>
    <t>Ledečko, č. p. 15</t>
  </si>
  <si>
    <t>Ledečko, č. p. 16</t>
  </si>
  <si>
    <t>Ledečko, č. p. 17</t>
  </si>
  <si>
    <t>Ledečko, č. p. 18</t>
  </si>
  <si>
    <t>Ledečko, č. p. 19</t>
  </si>
  <si>
    <t>Ledečko, č. p. 20</t>
  </si>
  <si>
    <t>Ledečko, č. p. 21</t>
  </si>
  <si>
    <t>Ledečko, č. p. 22</t>
  </si>
  <si>
    <t>Ledečko, č. p. 23</t>
  </si>
  <si>
    <t>Ledečko, č. p. 24</t>
  </si>
  <si>
    <t>Ledečko, č. p. 25</t>
  </si>
  <si>
    <t>Ledečko, č. p. 26</t>
  </si>
  <si>
    <t>Ledečko, č. p. 27</t>
  </si>
  <si>
    <t>Ledečko, č. p. 28</t>
  </si>
  <si>
    <t>Ledečko, č. p. 29</t>
  </si>
  <si>
    <t>Ledečko, č. p. 30</t>
  </si>
  <si>
    <t>Ledečko, č. p. 31</t>
  </si>
  <si>
    <t>Ledečko, č. p. 32</t>
  </si>
  <si>
    <t>Ledečko, č. p. 33</t>
  </si>
  <si>
    <t>Ledečko, č. p. 34</t>
  </si>
  <si>
    <t>Ledečko, č. p. 35</t>
  </si>
  <si>
    <t>Ledečko, č. p. 36</t>
  </si>
  <si>
    <t>Ledečko, č. p. 37</t>
  </si>
  <si>
    <t>Ledečko, č. p. 38</t>
  </si>
  <si>
    <t>Ledečko, č. p. 39</t>
  </si>
  <si>
    <t>Ledečko, č. p. 40</t>
  </si>
  <si>
    <t>Ledečko, č. p. 41</t>
  </si>
  <si>
    <t>Ledečko, č. p. 42</t>
  </si>
  <si>
    <t>Ledečko, č. p. 43</t>
  </si>
  <si>
    <t>Ledečko, č. p. 44</t>
  </si>
  <si>
    <t>Ledečko, č. p. 45</t>
  </si>
  <si>
    <t>Ledečko, č. p. 46</t>
  </si>
  <si>
    <t>Ledečko, č. p. 47</t>
  </si>
  <si>
    <t>Ledečko, č. p. 48</t>
  </si>
  <si>
    <t>Ledečko, č. p. 49</t>
  </si>
  <si>
    <t>Ledečko, č. p. 50</t>
  </si>
  <si>
    <t>Ledečko, č. p. 51</t>
  </si>
  <si>
    <t>Ledečko, č. p. 52</t>
  </si>
  <si>
    <t>Ledečko, č. p. 53</t>
  </si>
  <si>
    <t>Ledečko, č. p. 54</t>
  </si>
  <si>
    <t>Ledečko, č. p. 55</t>
  </si>
  <si>
    <t>Ledečko, č. p. 56</t>
  </si>
  <si>
    <t>Ledečko, č. p. 57</t>
  </si>
  <si>
    <t>Ledečko, č. p. 58</t>
  </si>
  <si>
    <t>Ledečko, č. p. 59</t>
  </si>
  <si>
    <t>Ledečko, č. p. 60</t>
  </si>
  <si>
    <t>Ledečko, č. p. 61</t>
  </si>
  <si>
    <t>Ledečko, č. p. 62</t>
  </si>
  <si>
    <t>Ledečko, č. p. 63</t>
  </si>
  <si>
    <t>Ledečko, č. p. 64</t>
  </si>
  <si>
    <t>Ledečko, č. p. 65</t>
  </si>
  <si>
    <t>Ledečko, č. p. 66</t>
  </si>
  <si>
    <t>Ledečko, č. p. 67</t>
  </si>
  <si>
    <t>Ledečko, č. p. 68</t>
  </si>
  <si>
    <t>Ledečko, č. p. 69</t>
  </si>
  <si>
    <t>Ledečko, č. p. 70</t>
  </si>
  <si>
    <t>Ledečko, č. p. 71</t>
  </si>
  <si>
    <t>Ledečko, č. p. 72</t>
  </si>
  <si>
    <t>Ledečko, č. p. 73</t>
  </si>
  <si>
    <t>Ledečko, č. p. 74</t>
  </si>
  <si>
    <t>Ledečko, č. p. 75</t>
  </si>
  <si>
    <t>Ledečko, č. p. 76</t>
  </si>
  <si>
    <t>Ledečko, č. p. 77</t>
  </si>
  <si>
    <t>Ledečko, č. p. 78</t>
  </si>
  <si>
    <t>Ledečko, č. p. 79</t>
  </si>
  <si>
    <t>Ledečko, č. p. 80</t>
  </si>
  <si>
    <t>Ledečko, č. p. 81</t>
  </si>
  <si>
    <t>Ledečko, č. p. 82</t>
  </si>
  <si>
    <t>Ledečko, č. p. 83</t>
  </si>
  <si>
    <t>Ledečko, č. p. 84</t>
  </si>
  <si>
    <t>Ledečko, č. p. 85</t>
  </si>
  <si>
    <t>Ledečko, č. p. 86</t>
  </si>
  <si>
    <t>Ledečko, č. p. 87</t>
  </si>
  <si>
    <t>Ledečko, č. p. 88</t>
  </si>
  <si>
    <t>Ledečko, č. p. 89</t>
  </si>
  <si>
    <t>Ledečko, č. p. 90</t>
  </si>
  <si>
    <t>Ledečko, č. p. 91</t>
  </si>
  <si>
    <t>Ledečko, č. p. 92</t>
  </si>
  <si>
    <t>Ledečko, č. p. 93</t>
  </si>
  <si>
    <t>Ledečko, č. p. 94</t>
  </si>
  <si>
    <t>Ledečko, č. p. 95</t>
  </si>
  <si>
    <t>Ledečko, č. p. 96</t>
  </si>
  <si>
    <t>Ledečko, č. p. 97</t>
  </si>
  <si>
    <t>Ledečko, č. p. 98</t>
  </si>
  <si>
    <t>Ledečko, č. p. 99</t>
  </si>
  <si>
    <t>Ledečko, č. p. 100</t>
  </si>
  <si>
    <t>Ledečko, č. p. 101</t>
  </si>
  <si>
    <t>Ledečko, č. p. 102</t>
  </si>
  <si>
    <t>Ledečko, č. p. 103</t>
  </si>
  <si>
    <t>Ledečko, č. p. 104</t>
  </si>
  <si>
    <t>Ledečko, č. p. 106</t>
  </si>
  <si>
    <t>Ledečko, č. p. 107</t>
  </si>
  <si>
    <t>Ledečko, č. p. 118</t>
  </si>
  <si>
    <t>Ledečko, č. p. 119</t>
  </si>
  <si>
    <t>Ledečko, č. p. 122</t>
  </si>
  <si>
    <t>Ledečko, č. p. 126</t>
  </si>
  <si>
    <t>Ledečko, č. p. 128</t>
  </si>
  <si>
    <t>Ledečko, č. p. 129</t>
  </si>
  <si>
    <t>Ledečko, č. p. 130</t>
  </si>
  <si>
    <t>Ledečko, č. p. 133</t>
  </si>
  <si>
    <t>Ledečko, č. p. 134</t>
  </si>
  <si>
    <t>Ledečko, č. p. 153</t>
  </si>
  <si>
    <t>Ledečko, č. ev. 1</t>
  </si>
  <si>
    <t>Ledečko, č. ev. 2</t>
  </si>
  <si>
    <t>Ledečko, č. ev. 3</t>
  </si>
  <si>
    <t>Ledečko, č. ev. 10</t>
  </si>
  <si>
    <t>Ledečko, č. ev. 12</t>
  </si>
  <si>
    <t>Ledečko, č. ev. 27</t>
  </si>
  <si>
    <t>Ledečko, č. ev. 29</t>
  </si>
  <si>
    <t>Ledečko, č. ev. 37</t>
  </si>
  <si>
    <t>Ledečko, č. ev. 38</t>
  </si>
  <si>
    <t>Ledečko, č. ev. 44</t>
  </si>
  <si>
    <t>Ledečko, č. ev. 69</t>
  </si>
  <si>
    <t>Ledečko, č. ev. 70</t>
  </si>
  <si>
    <t>Ledečko, č. ev. 74</t>
  </si>
  <si>
    <t>Ledečko, č. ev. 96</t>
  </si>
  <si>
    <t>Ledečko, č. ev. 104</t>
  </si>
  <si>
    <t>Ledečko, č. ev. 106</t>
  </si>
  <si>
    <t>Ledečko, č. ev. 107</t>
  </si>
  <si>
    <t>Ledečko, č. ev. 111</t>
  </si>
  <si>
    <t>Ledečko, č. ev. 114</t>
  </si>
  <si>
    <t>Ledečko, č. ev. 115</t>
  </si>
  <si>
    <t>Ledečko, č. ev. 116</t>
  </si>
  <si>
    <t>Ledečko, č. ev. 120</t>
  </si>
  <si>
    <t>Ledečko, č. ev. 123</t>
  </si>
  <si>
    <t>Ledečko, č. ev. 124</t>
  </si>
  <si>
    <t>Ledečko, č. ev. 126</t>
  </si>
  <si>
    <t>Ledečko, č. ev. 127</t>
  </si>
  <si>
    <t>Ledečko, č. ev. 130</t>
  </si>
  <si>
    <t>Ledečko, č. ev. 131</t>
  </si>
  <si>
    <t>Ledečko, č. ev. 133</t>
  </si>
  <si>
    <t>Ledečko, č. ev. 136</t>
  </si>
  <si>
    <t>Ledečko, č. ev. 138</t>
  </si>
  <si>
    <t>Ledečko, č. ev. 142</t>
  </si>
  <si>
    <t>Ledečko, č. ev. 143</t>
  </si>
  <si>
    <t>Ledečko, č. ev. 144</t>
  </si>
  <si>
    <t>Ledečko, č. ev. 151</t>
  </si>
  <si>
    <t>Ledečko, č. ev. 152</t>
  </si>
  <si>
    <t>Ledečko, č. ev. 154</t>
  </si>
  <si>
    <t>Ledečko, č. ev. 155</t>
  </si>
  <si>
    <t>Ledečko, č. ev. 157</t>
  </si>
  <si>
    <t>Ledečko, č. ev. 167</t>
  </si>
  <si>
    <t>Ledečko, č. ev. 168</t>
  </si>
  <si>
    <t>Ledečko, č. ev. 170</t>
  </si>
  <si>
    <t>Ledečko, č. ev. 175</t>
  </si>
  <si>
    <t>Ledečko, č. ev. 183</t>
  </si>
  <si>
    <t>Ledečko, č. ev. 185</t>
  </si>
  <si>
    <t>Ledečko, č. ev. 194</t>
  </si>
  <si>
    <t>Ledečko, č. ev. 195</t>
  </si>
  <si>
    <t>Ledečko, č. ev. 206</t>
  </si>
  <si>
    <t>Ledečko, č. ev. 208</t>
  </si>
  <si>
    <t>Ledečko, č. ev. 209</t>
  </si>
  <si>
    <t>Ledečko, č. ev. 210</t>
  </si>
  <si>
    <t>Ledečko, č. ev. 211</t>
  </si>
  <si>
    <t>Ledečko, č. ev. 212</t>
  </si>
  <si>
    <t>Ledečko, č. ev. 216</t>
  </si>
  <si>
    <t>Ledečko - Vraník, č. ev. 111</t>
  </si>
  <si>
    <t>Ledečko, č. ev. 237</t>
  </si>
  <si>
    <t>Ledečko, č. p. 111</t>
  </si>
  <si>
    <t>Ledečko, č. p. 116</t>
  </si>
  <si>
    <t>Ledečko, č. p. 120</t>
  </si>
  <si>
    <t>Ledečko, č. p. 136</t>
  </si>
  <si>
    <t>Ledečko, č. p. 108</t>
  </si>
  <si>
    <t>Ledečko, č. p. 112</t>
  </si>
  <si>
    <t>Ledečko, č. p. 109</t>
  </si>
  <si>
    <t>Ledečko, č. p. 115</t>
  </si>
  <si>
    <t>Ledečko, č. p. 123</t>
  </si>
  <si>
    <t>Ledečko, č. p. 135</t>
  </si>
  <si>
    <t>Ledečko, č. p. 217</t>
  </si>
  <si>
    <t>Ledečko, č. p. 148</t>
  </si>
  <si>
    <t>Ledečko, č. ev. 223</t>
  </si>
  <si>
    <t>Ledečko, č. ev. 224</t>
  </si>
  <si>
    <t>Ledečko, č. ev. 225</t>
  </si>
  <si>
    <t>Ledečko, č. ev. 231</t>
  </si>
  <si>
    <t>Ledečko, č. ev. 234</t>
  </si>
  <si>
    <t>Ledečko, č. ev. 235</t>
  </si>
  <si>
    <t>Ledečko, č. ev. 236</t>
  </si>
  <si>
    <t>Ledečko, č. ev. 238</t>
  </si>
  <si>
    <t>Ledečko, č. ev. 239</t>
  </si>
  <si>
    <t>Ledečko, č. ev. 240</t>
  </si>
  <si>
    <t>Ledečko, č. ev. 241</t>
  </si>
  <si>
    <t>Ledečko, č. ev. 242</t>
  </si>
  <si>
    <t>Ledečko, č. ev. 1013</t>
  </si>
  <si>
    <t>Ledečko, č. ev. 1014</t>
  </si>
  <si>
    <t>Ledečko, č. ev. 1018</t>
  </si>
  <si>
    <t>Ledečko, č. ev. 1023</t>
  </si>
  <si>
    <t>Ledečko, č. ev. 1081</t>
  </si>
  <si>
    <t>Ledečko, č. ev. 1101</t>
  </si>
  <si>
    <t>Ledečko, č. p. 110</t>
  </si>
  <si>
    <t>Ledečko, č. ev. 232</t>
  </si>
  <si>
    <t>Ledečko, č. ev. 233</t>
  </si>
  <si>
    <t>Ledečko, č. ev. 147</t>
  </si>
  <si>
    <t>Ledečko, č. ev. 1004</t>
  </si>
  <si>
    <t>Ledečko, č. ev. 5</t>
  </si>
  <si>
    <t>Ledečko, č. ev. 6</t>
  </si>
  <si>
    <t>Ledečko, č. ev. 1007</t>
  </si>
  <si>
    <t>Ledečko, č. ev. 1008</t>
  </si>
  <si>
    <t>Ledečko, č. ev. 1011</t>
  </si>
  <si>
    <t>Ledečko, č. ev. 1015</t>
  </si>
  <si>
    <t>Ledečko, č. ev. 1016</t>
  </si>
  <si>
    <t>Ledečko, č. ev. 1017</t>
  </si>
  <si>
    <t>Ledečko, č. ev. 1019</t>
  </si>
  <si>
    <t>Ledečko, č. ev. 1020</t>
  </si>
  <si>
    <t>Ledečko, č. ev. 1021</t>
  </si>
  <si>
    <t>Ledečko, č. ev. 1022</t>
  </si>
  <si>
    <t>Ledečko, č. ev. 1024</t>
  </si>
  <si>
    <t>Ledečko, č. ev. 1025</t>
  </si>
  <si>
    <t>Ledečko, č. ev. 1026</t>
  </si>
  <si>
    <t>Ledečko, č. ev. 1028</t>
  </si>
  <si>
    <t>Ledečko, č. ev. 1030</t>
  </si>
  <si>
    <t>Ledečko, č. ev. 1031</t>
  </si>
  <si>
    <t>Ledečko, č. ev. 1032</t>
  </si>
  <si>
    <t>Ledečko, č. ev. 1033</t>
  </si>
  <si>
    <t>Ledečko, č. ev. 1034</t>
  </si>
  <si>
    <t>Ledečko, č. ev. 1036</t>
  </si>
  <si>
    <t>Ledečko, č. ev. 1039</t>
  </si>
  <si>
    <t>Ledečko, č. ev. 1040</t>
  </si>
  <si>
    <t>Ledečko, č. ev. 1041</t>
  </si>
  <si>
    <t>Ledečko, č. ev. 1042</t>
  </si>
  <si>
    <t>Ledečko, č. ev. 1043</t>
  </si>
  <si>
    <t>Ledečko, č. ev. 1045</t>
  </si>
  <si>
    <t>Ledečko, č. ev. 1046</t>
  </si>
  <si>
    <t>Ledečko, č. ev. 1047</t>
  </si>
  <si>
    <t>Ledečko, č. ev. 1048</t>
  </si>
  <si>
    <t>Ledečko, č. ev. 1049</t>
  </si>
  <si>
    <t>Ledečko, č. ev. 1050</t>
  </si>
  <si>
    <t>Ledečko, č. ev. 1051</t>
  </si>
  <si>
    <t>Ledečko, č. ev. 1052</t>
  </si>
  <si>
    <t>Ledečko, č. ev. 1053</t>
  </si>
  <si>
    <t>Ledečko, č. ev. 1054</t>
  </si>
  <si>
    <t>Ledečko, č. ev. 1055</t>
  </si>
  <si>
    <t>Ledečko, č. ev. 1056</t>
  </si>
  <si>
    <t>Ledečko, č. ev. 1057</t>
  </si>
  <si>
    <t>Ledečko, č. ev. 1058</t>
  </si>
  <si>
    <t>Ledečko, č. ev. 1059</t>
  </si>
  <si>
    <t>Ledečko, č. ev. 1060</t>
  </si>
  <si>
    <t>Ledečko, č. ev. 1061</t>
  </si>
  <si>
    <t>Ledečko, č. ev. 1062</t>
  </si>
  <si>
    <t>Ledečko, č. ev. 1064</t>
  </si>
  <si>
    <t>Ledečko, č. ev. 1065</t>
  </si>
  <si>
    <t>Ledečko, č. ev. 1066</t>
  </si>
  <si>
    <t>Ledečko, č. ev. 1067</t>
  </si>
  <si>
    <t>Ledečko, č. ev. 1068</t>
  </si>
  <si>
    <t>Ledečko, č. ev. 1071</t>
  </si>
  <si>
    <t>Ledečko, č. ev. 1072</t>
  </si>
  <si>
    <t>Ledečko, č. ev. 1073</t>
  </si>
  <si>
    <t>Ledečko, č. ev. 1074</t>
  </si>
  <si>
    <t>Ledečko, č. ev. 1075</t>
  </si>
  <si>
    <t>Ledečko, č. ev. 1076</t>
  </si>
  <si>
    <t>Ledečko, č. ev. 1077</t>
  </si>
  <si>
    <t>Ledečko, č. ev. 1078</t>
  </si>
  <si>
    <t>Ledečko, č. ev. 1079</t>
  </si>
  <si>
    <t>Ledečko, č. ev. 1080</t>
  </si>
  <si>
    <t>Ledečko, č. ev. 1082</t>
  </si>
  <si>
    <t>Ledečko, č. ev. 1083</t>
  </si>
  <si>
    <t>Ledečko, č. ev. 1084</t>
  </si>
  <si>
    <t>Ledečko, č. ev. 1085</t>
  </si>
  <si>
    <t>Ledečko, č. ev. 1086</t>
  </si>
  <si>
    <t>Ledečko, č. ev. 1087</t>
  </si>
  <si>
    <t>Ledečko, č. ev. 1088</t>
  </si>
  <si>
    <t>Ledečko, č. ev. 1089</t>
  </si>
  <si>
    <t>Ledečko, č. ev. 1090</t>
  </si>
  <si>
    <t>Ledečko, č. ev. 1091</t>
  </si>
  <si>
    <t>Ledečko, č. ev. 1092</t>
  </si>
  <si>
    <t>Ledečko, č. ev. 1093</t>
  </si>
  <si>
    <t>Ledečko, č. ev. 1094</t>
  </si>
  <si>
    <t>Ledečko, č. ev. 1095</t>
  </si>
  <si>
    <t>Ledečko, č. ev. 1097</t>
  </si>
  <si>
    <t>Ledečko, č. ev. 1098</t>
  </si>
  <si>
    <t>Ledečko, č. ev. 1099</t>
  </si>
  <si>
    <t>Ledečko, č. ev. 1102</t>
  </si>
  <si>
    <t>Ledečko, č. ev. 1103</t>
  </si>
  <si>
    <t>Ledečko, č. ev. 1105</t>
  </si>
  <si>
    <t>Ledečko, č. ev. 1108</t>
  </si>
  <si>
    <t>Ledečko, č. ev. 1109</t>
  </si>
  <si>
    <t>Ledečko, č. ev. 1110</t>
  </si>
  <si>
    <t>Ledečko, č. ev. 1112</t>
  </si>
  <si>
    <t>Ledečko, č. ev. 1113</t>
  </si>
  <si>
    <t>Ledečko, č. ev. 1117</t>
  </si>
  <si>
    <t>Ledečko, č. ev. 1118</t>
  </si>
  <si>
    <t>Ledečko, č. ev. 1119</t>
  </si>
  <si>
    <t>Ledečko, č. ev. 1122</t>
  </si>
  <si>
    <t>Ledečko, č. ev. 1125</t>
  </si>
  <si>
    <t>Ledečko, č. ev. 1128</t>
  </si>
  <si>
    <t>Ledečko, č. ev. 1139</t>
  </si>
  <si>
    <t>Ledečko, č. ev. 140</t>
  </si>
  <si>
    <t>Ledečko, č. ev. 1145</t>
  </si>
  <si>
    <t>Ledečko, č. ev. 1146</t>
  </si>
  <si>
    <t>Ledečko, č. ev. 1149</t>
  </si>
  <si>
    <t>Ledečko, č. ev. 1153</t>
  </si>
  <si>
    <t>Ledečko, č. ev. 1156</t>
  </si>
  <si>
    <t>Ledečko, č. ev. 1158</t>
  </si>
  <si>
    <t>Ledečko, č. ev. 1159</t>
  </si>
  <si>
    <t>Ledečko, č. ev. 1160</t>
  </si>
  <si>
    <t>Ledečko, č. ev. 1161</t>
  </si>
  <si>
    <t>Ledečko, č. ev. 1162</t>
  </si>
  <si>
    <t>Ledečko, č. ev. 1163</t>
  </si>
  <si>
    <t>Ledečko, č. ev. 1164</t>
  </si>
  <si>
    <t>Ledečko, č. ev. 1165</t>
  </si>
  <si>
    <t>Ledečko, č. ev. 1169</t>
  </si>
  <si>
    <t>Ledečko, č. ev. 1171</t>
  </si>
  <si>
    <t>Ledečko, č. ev. 1172</t>
  </si>
  <si>
    <t>Ledečko, č. ev. 1173</t>
  </si>
  <si>
    <t>Ledečko, č. ev. 1174</t>
  </si>
  <si>
    <t>Ledečko, č. ev. 1177</t>
  </si>
  <si>
    <t>Ledečko, č. ev. 1178</t>
  </si>
  <si>
    <t>Ledečko, č. ev. 1179</t>
  </si>
  <si>
    <t>Ledečko, č. ev. 1180</t>
  </si>
  <si>
    <t>Ledečko, č. ev. 1181</t>
  </si>
  <si>
    <t>Ledečko, č. ev. 1182</t>
  </si>
  <si>
    <t>Ledečko, č. ev. 1189</t>
  </si>
  <si>
    <t>Ledečko, č. ev. 1190</t>
  </si>
  <si>
    <t>Ledečko, č. ev. 1191</t>
  </si>
  <si>
    <t>Ledečko, č. ev. 1192</t>
  </si>
  <si>
    <t>Ledečko, č. ev. 193</t>
  </si>
  <si>
    <t>Ledečko, č. ev. 1196</t>
  </si>
  <si>
    <t>Ledečko, č. ev. 1197</t>
  </si>
  <si>
    <t>Ledečko, č. ev. 198</t>
  </si>
  <si>
    <t>Ledečko, č. ev. 1199</t>
  </si>
  <si>
    <t>Ledečko, č. ev. 1200</t>
  </si>
  <si>
    <t>Ledečko, č. ev. 1201</t>
  </si>
  <si>
    <t>Ledečko, č. ev. 1202</t>
  </si>
  <si>
    <t>Ledečko, č. ev. 1203</t>
  </si>
  <si>
    <t>Ledečko, č. ev. 1204</t>
  </si>
  <si>
    <t>Ledečko, č. ev. 1205</t>
  </si>
  <si>
    <t>Ledečko, č. ev. 249</t>
  </si>
  <si>
    <t>Ledečko, č. p. 113</t>
  </si>
  <si>
    <t>Ledečko, č. p. 114</t>
  </si>
  <si>
    <t>Ledečko, č. p. 125</t>
  </si>
  <si>
    <t>Ledečko, č. p. 124</t>
  </si>
  <si>
    <t>Ledečko, č. ev. 250</t>
  </si>
  <si>
    <t>Ledečko, č. ev. 252</t>
  </si>
  <si>
    <t>Ledečko, č. ev. 254</t>
  </si>
  <si>
    <t>Ledečko, č. p. 149</t>
  </si>
  <si>
    <t>Ledečko, č. ev. 255</t>
  </si>
  <si>
    <t>Ledečko, č. ev. 256</t>
  </si>
  <si>
    <t>Ledečko, č. ev. 257</t>
  </si>
  <si>
    <t>Ledečko, č. p. 137</t>
  </si>
  <si>
    <t>Ledečko, č. ev. 259</t>
  </si>
  <si>
    <t>Ledečko, č. ev. 260</t>
  </si>
  <si>
    <t>Ledečko, č. ev. 261</t>
  </si>
  <si>
    <t>Ledečko, č. p. 151</t>
  </si>
  <si>
    <t>Ledečko, č. ev. 141</t>
  </si>
  <si>
    <t>Ledečko, č. p. 152</t>
  </si>
  <si>
    <t>Ledečko, č. p. 154</t>
  </si>
  <si>
    <t>Ledečko, č. ev. 262</t>
  </si>
  <si>
    <t>Ledečko, č. ev. 263</t>
  </si>
  <si>
    <t>Ledečko, č. p. 155</t>
  </si>
  <si>
    <t>Ledečko, č. p. 156</t>
  </si>
  <si>
    <t>Ledečko, č. p. 157</t>
  </si>
  <si>
    <t>Ledečko, č. p. 158</t>
  </si>
  <si>
    <t>Ledečko, č. p. 140</t>
  </si>
  <si>
    <t>Ledečko, č. p. 138</t>
  </si>
  <si>
    <t>Ledečko, č. p. 139</t>
  </si>
  <si>
    <t>Ledečko - Vraník, č. ev. 13</t>
  </si>
  <si>
    <t>Ledečko - Vraník, č. ev. 14</t>
  </si>
  <si>
    <t>Ledečko - Vraník, č. p. 1</t>
  </si>
  <si>
    <t>Ledečko - Vraník, č. p. 2</t>
  </si>
  <si>
    <t>Ledečko - Vraník, č. p. 3</t>
  </si>
  <si>
    <t>Ledečko - Vraník, č. p. 4</t>
  </si>
  <si>
    <t>Ledečko - Vraník, č. p. 5</t>
  </si>
  <si>
    <t>Ledečko - Vraník, č. ev. 1</t>
  </si>
  <si>
    <t>Ledečko - Vraník, č. ev. 2</t>
  </si>
  <si>
    <t>Ledečko - Vraník, č. ev. 3</t>
  </si>
  <si>
    <t>Ledečko - Vraník, č. ev. 4</t>
  </si>
  <si>
    <t>Ledečko - Vraník, č. ev. 5</t>
  </si>
  <si>
    <t>Ledečko - Vraník, č. ev. 6</t>
  </si>
  <si>
    <t>Ledečko - Vraník, č. ev. 7</t>
  </si>
  <si>
    <t>Ledečko - Vraník, č. ev. 8</t>
  </si>
  <si>
    <t>Ledečko - Vraník, č. ev. 9</t>
  </si>
  <si>
    <t>Ledečko - Vraník, č. ev. 10</t>
  </si>
  <si>
    <t>Ledečko - Vraník, č. ev. 11</t>
  </si>
  <si>
    <t>Ledečko - Vraník, č. ev. 12</t>
  </si>
  <si>
    <t>Ledečko - Vraník, č. ev. 17</t>
  </si>
  <si>
    <t>Ledečko, č. ev. 1009</t>
  </si>
  <si>
    <t>Ledečko - Vraník, č. ev. 15</t>
  </si>
  <si>
    <t>Ledečko - Vraník, č. ev. 16</t>
  </si>
  <si>
    <t>Ledečko - Vraník, č. ev. 18</t>
  </si>
  <si>
    <t>Ledečko - Vraník, č. ev. 19</t>
  </si>
  <si>
    <t>Ledečko - Vraník, č. p. 6</t>
  </si>
  <si>
    <t>Ledečko - Vraník, č. ev. 21</t>
  </si>
  <si>
    <t>Ledečko, č. p. 150</t>
  </si>
  <si>
    <t>Ledečko - Vraník, č. p. 150</t>
  </si>
  <si>
    <t>Pertoltice, č. p. 1</t>
  </si>
  <si>
    <t>Pertoltice, č. p. 2</t>
  </si>
  <si>
    <t>Pertoltice, č. p. 3</t>
  </si>
  <si>
    <t>Pertoltice, č. p. 4</t>
  </si>
  <si>
    <t>Pertoltice, č. p. 5</t>
  </si>
  <si>
    <t>Pertoltice, č. p. 6</t>
  </si>
  <si>
    <t>Pertoltice, č. p. 7</t>
  </si>
  <si>
    <t>Pertoltice, č. p. 8</t>
  </si>
  <si>
    <t>Pertoltice, č. p. 9</t>
  </si>
  <si>
    <t>Pertoltice, č. p. 11</t>
  </si>
  <si>
    <t>Pertoltice, č. p. 12</t>
  </si>
  <si>
    <t>Pertoltice, č. p. 13</t>
  </si>
  <si>
    <t>Pertoltice, č. p. 14</t>
  </si>
  <si>
    <t>Pertoltice, č. p. 15</t>
  </si>
  <si>
    <t>Pertoltice, č. p. 16</t>
  </si>
  <si>
    <t>Pertoltice, č. p. 17</t>
  </si>
  <si>
    <t>Pertoltice, č. p. 18</t>
  </si>
  <si>
    <t>Pertoltice, č. p. 19</t>
  </si>
  <si>
    <t>Pertoltice, č. p. 20</t>
  </si>
  <si>
    <t>Pertoltice, č. p. 21</t>
  </si>
  <si>
    <t>Pertoltice, č. p. 22</t>
  </si>
  <si>
    <t>Pertoltice, č. p. 23</t>
  </si>
  <si>
    <t>Pertoltice, č. p. 24</t>
  </si>
  <si>
    <t>Pertoltice, č. p. 25</t>
  </si>
  <si>
    <t>Pertoltice, č. p. 26</t>
  </si>
  <si>
    <t>Pertoltice, č. p. 27</t>
  </si>
  <si>
    <t>Pertoltice, č. p. 28</t>
  </si>
  <si>
    <t>Pertoltice, č. p. 29</t>
  </si>
  <si>
    <t>Pertoltice, č. p. 31</t>
  </si>
  <si>
    <t>Pertoltice, č. p. 32</t>
  </si>
  <si>
    <t>Pertoltice, č. p. 33</t>
  </si>
  <si>
    <t>Pertoltice, č. p. 34</t>
  </si>
  <si>
    <t>Pertoltice, č. p. 35</t>
  </si>
  <si>
    <t>Pertoltice, č. p. 36</t>
  </si>
  <si>
    <t>Pertoltice, č. p. 39</t>
  </si>
  <si>
    <t>Pertoltice, č. p. 40</t>
  </si>
  <si>
    <t>Pertoltice, č. p. 41</t>
  </si>
  <si>
    <t>Pertoltice, č. p. 42</t>
  </si>
  <si>
    <t>Pertoltice, č. p. 43</t>
  </si>
  <si>
    <t>Pertoltice, č. p. 44</t>
  </si>
  <si>
    <t>Pertoltice, č. p. 45</t>
  </si>
  <si>
    <t>Pertoltice, č. p. 46</t>
  </si>
  <si>
    <t>Pertoltice, č. p. 47</t>
  </si>
  <si>
    <t>Pertoltice, č. p. 48</t>
  </si>
  <si>
    <t>Pertoltice, č. p. 49</t>
  </si>
  <si>
    <t>Pertoltice, č. p. 50</t>
  </si>
  <si>
    <t>Pertoltice, č. p. 51</t>
  </si>
  <si>
    <t>Pertoltice, č. p. 52</t>
  </si>
  <si>
    <t>Pertoltice, č. p. 53</t>
  </si>
  <si>
    <t>Pertoltice, č. p. 54</t>
  </si>
  <si>
    <t>Pertoltice, č. p. 55</t>
  </si>
  <si>
    <t>Pertoltice, č. p. 56</t>
  </si>
  <si>
    <t>Pertoltice, č. ev. 1</t>
  </si>
  <si>
    <t>Pertoltice, č. ev. 3</t>
  </si>
  <si>
    <t>Pertoltice - Budkovice, č. p. 1</t>
  </si>
  <si>
    <t>Pertoltice - Budkovice, č. p. 2</t>
  </si>
  <si>
    <t>Pertoltice - Budkovice, č. p. 3</t>
  </si>
  <si>
    <t>Pertoltice - Budkovice, č. p. 4</t>
  </si>
  <si>
    <t>Pertoltice - Budkovice, č. p. 5</t>
  </si>
  <si>
    <t>Pertoltice - Budkovice, č. p. 7</t>
  </si>
  <si>
    <t>Pertoltice, č. p. 57</t>
  </si>
  <si>
    <t>Pertoltice, č. ev. 4</t>
  </si>
  <si>
    <t>Pertoltice, č. p. 59</t>
  </si>
  <si>
    <t>Pertoltice, č. p. 58</t>
  </si>
  <si>
    <t>Pertoltice, č. ev. 1002</t>
  </si>
  <si>
    <t>Pertoltice - Budkovice, č. ev. 2001</t>
  </si>
  <si>
    <t>Pertoltice - Budkovice, č. p. 8</t>
  </si>
  <si>
    <t>Petrovice I - Hološiny, č. p. 1</t>
  </si>
  <si>
    <t>Petrovice I - Hološiny, č. p. 2</t>
  </si>
  <si>
    <t>Petrovice I - Hološiny, č. p. 3</t>
  </si>
  <si>
    <t>Petrovice I - Hološiny, č. p. 4</t>
  </si>
  <si>
    <t>Petrovice I - Hološiny, č. p. 5</t>
  </si>
  <si>
    <t>Petrovice I - Hološiny, č. p. 6</t>
  </si>
  <si>
    <t>Petrovice I - Hološiny, č. p. 7</t>
  </si>
  <si>
    <t>Petrovice I - Hološiny, č. p. 8</t>
  </si>
  <si>
    <t>Petrovice I - Hološiny, č. p. 9</t>
  </si>
  <si>
    <t>Petrovice I - Hološiny, č. p. 10</t>
  </si>
  <si>
    <t>Petrovice I - Hološiny, č. p. 11</t>
  </si>
  <si>
    <t>Petrovice I - Hološiny, č. p. 12</t>
  </si>
  <si>
    <t>Petrovice I - Hološiny, č. p. 13</t>
  </si>
  <si>
    <t>Petrovice I - Hološiny, č. p. 14</t>
  </si>
  <si>
    <t>Petrovice I - Hološiny, č. p. 15</t>
  </si>
  <si>
    <t>Petrovice I - Hološiny, č. p. 16</t>
  </si>
  <si>
    <t>Petrovice I - Hološiny, č. p. 17</t>
  </si>
  <si>
    <t>Petrovice I - Hološiny, č. p. 18</t>
  </si>
  <si>
    <t>Petrovice I - Hološiny, č. p. 19</t>
  </si>
  <si>
    <t>Petrovice I - Hološiny, č. ev. 6</t>
  </si>
  <si>
    <t>Petrovice I - Hološiny, č. ev. 7</t>
  </si>
  <si>
    <t>Petrovice I - Hološiny, č. ev. 8</t>
  </si>
  <si>
    <t>Petrovice I - Hološiny, č. ev. 9</t>
  </si>
  <si>
    <t>Petrovice I - Hološiny, č. ev. 10</t>
  </si>
  <si>
    <t>Petrovice I - Hološiny, č. ev. 14</t>
  </si>
  <si>
    <t>Petrovice I - Hološiny, č. ev. 17</t>
  </si>
  <si>
    <t>Petrovice I - Hološiny, č. ev. 20</t>
  </si>
  <si>
    <t>Petrovice I - Hološiny, č. ev. 21</t>
  </si>
  <si>
    <t>Petrovice I - Hološiny, č. ev. 22</t>
  </si>
  <si>
    <t>Petrovice I - Hološiny, č. ev. 23</t>
  </si>
  <si>
    <t>Petrovice I - Hološiny, č. ev. 29</t>
  </si>
  <si>
    <t>Petrovice I - Hološiny, č. ev. 30</t>
  </si>
  <si>
    <t>Petrovice I - Hološiny, č. ev. 25</t>
  </si>
  <si>
    <t>Petrovice I - Hološiny, č. ev. 24</t>
  </si>
  <si>
    <t>Petrovice I - Hološiny, č. ev. 33</t>
  </si>
  <si>
    <t>Petrovice I - Hološiny, č. ev. 27</t>
  </si>
  <si>
    <t>Petrovice I - Hološiny, č. p. 20</t>
  </si>
  <si>
    <t>Petrovice I - Hološiny, č. p. 26</t>
  </si>
  <si>
    <t>Petrovice I, č. ev. 22</t>
  </si>
  <si>
    <t>Petrovice I - Hološiny, č. ev. 26</t>
  </si>
  <si>
    <t>Petrovice I - Hološiny, č. p. 23</t>
  </si>
  <si>
    <t>Petrovice I - Hološiny, č. p. 21</t>
  </si>
  <si>
    <t>Petrovice I - Hološiny, č. p. 22</t>
  </si>
  <si>
    <t>Petrovice I - Hološiny, č. ev. 28</t>
  </si>
  <si>
    <t>Petrovice I - Michalovice, č. p. 1</t>
  </si>
  <si>
    <t>Petrovice I - Michalovice, č. p. 3</t>
  </si>
  <si>
    <t>Petrovice I - Michalovice, č. p. 4</t>
  </si>
  <si>
    <t>Petrovice I - Michalovice, č. p. 5</t>
  </si>
  <si>
    <t>Petrovice I - Michalovice, č. p. 6</t>
  </si>
  <si>
    <t>Petrovice I - Michalovice, č. p. 7</t>
  </si>
  <si>
    <t>Petrovice I - Michalovice, č. p. 8</t>
  </si>
  <si>
    <t>Petrovice I - Michalovice, č. p. 9</t>
  </si>
  <si>
    <t>Petrovice I - Michalovice, č. p. 10</t>
  </si>
  <si>
    <t>Petrovice I - Michalovice, č. p. 12</t>
  </si>
  <si>
    <t>Petrovice I - Michalovice, č. p. 13</t>
  </si>
  <si>
    <t>Petrovice I - Michalovice, č. p. 14</t>
  </si>
  <si>
    <t>Petrovice I - Michalovice, č. ev. 34</t>
  </si>
  <si>
    <t>Petrovice I, č. p. 1</t>
  </si>
  <si>
    <t>Petrovice I, č. p. 2</t>
  </si>
  <si>
    <t>Petrovice I, č. p. 3</t>
  </si>
  <si>
    <t>Petrovice I, č. p. 4</t>
  </si>
  <si>
    <t>Petrovice I, č. p. 5</t>
  </si>
  <si>
    <t>Petrovice I, č. p. 8</t>
  </si>
  <si>
    <t>Petrovice I, č. p. 9</t>
  </si>
  <si>
    <t>Petrovice I, č. p. 10</t>
  </si>
  <si>
    <t>Petrovice I, č. p. 11</t>
  </si>
  <si>
    <t>Petrovice I, č. p. 12</t>
  </si>
  <si>
    <t>Petrovice I, č. p. 13</t>
  </si>
  <si>
    <t>Petrovice I, č. p. 16</t>
  </si>
  <si>
    <t>Petrovice I, č. p. 17</t>
  </si>
  <si>
    <t>Petrovice I, č. p. 20</t>
  </si>
  <si>
    <t>Petrovice I, č. p. 22</t>
  </si>
  <si>
    <t>Petrovice I, č. p. 23</t>
  </si>
  <si>
    <t>Petrovice I, č. p. 24</t>
  </si>
  <si>
    <t>Petrovice I, č. p. 25</t>
  </si>
  <si>
    <t>Petrovice I, č. p. 26</t>
  </si>
  <si>
    <t>Petrovice I, č. p. 28</t>
  </si>
  <si>
    <t>Petrovice I, č. p. 30</t>
  </si>
  <si>
    <t>Petrovice I, č. p. 31</t>
  </si>
  <si>
    <t>Petrovice I, č. p. 32</t>
  </si>
  <si>
    <t>Petrovice I, č. p. 33</t>
  </si>
  <si>
    <t>Petrovice I, č. p. 34</t>
  </si>
  <si>
    <t>Petrovice I, č. p. 35</t>
  </si>
  <si>
    <t>Petrovice I, č. p. 37</t>
  </si>
  <si>
    <t>Petrovice I, č. p. 38</t>
  </si>
  <si>
    <t>Petrovice I, č. p. 39</t>
  </si>
  <si>
    <t>Petrovice I, č. p. 40</t>
  </si>
  <si>
    <t>Petrovice I, č. p. 41</t>
  </si>
  <si>
    <t>Petrovice I, č. p. 42</t>
  </si>
  <si>
    <t>Petrovice I, č. p. 43</t>
  </si>
  <si>
    <t>Petrovice I, č. p. 44</t>
  </si>
  <si>
    <t>Petrovice I, č. p. 45</t>
  </si>
  <si>
    <t>Petrovice I, č. p. 46</t>
  </si>
  <si>
    <t>Petrovice I, č. p. 47</t>
  </si>
  <si>
    <t>Petrovice I, č. p. 48</t>
  </si>
  <si>
    <t>Petrovice I, č. p. 49</t>
  </si>
  <si>
    <t>Petrovice I, č. p. 50</t>
  </si>
  <si>
    <t>Petrovice I, č. p. 51</t>
  </si>
  <si>
    <t>Petrovice I, č. p. 54</t>
  </si>
  <si>
    <t>Petrovice I, č. p. 55</t>
  </si>
  <si>
    <t>Petrovice I, č. p. 57</t>
  </si>
  <si>
    <t>Petrovice I, č. p. 58</t>
  </si>
  <si>
    <t>Petrovice I, č. p. 59</t>
  </si>
  <si>
    <t>Petrovice I, č. p. 62</t>
  </si>
  <si>
    <t>Petrovice I, č. p. 63</t>
  </si>
  <si>
    <t>Petrovice I, č. p. 64</t>
  </si>
  <si>
    <t>Petrovice I, č. p. 65</t>
  </si>
  <si>
    <t>Petrovice I, č. p. 66</t>
  </si>
  <si>
    <t>Petrovice I, č. p. 67</t>
  </si>
  <si>
    <t>Petrovice I, č. p. 69</t>
  </si>
  <si>
    <t>Petrovice I, č. p. 70</t>
  </si>
  <si>
    <t>Petrovice I, č. p. 71</t>
  </si>
  <si>
    <t>Petrovice I, č. p. 72</t>
  </si>
  <si>
    <t>Petrovice I, č. p. 73</t>
  </si>
  <si>
    <t>Petrovice I, č. p. 74</t>
  </si>
  <si>
    <t>Petrovice I, č. p. 75</t>
  </si>
  <si>
    <t>Petrovice I, č. p. 76</t>
  </si>
  <si>
    <t>Petrovice I, č. p. 77</t>
  </si>
  <si>
    <t>Petrovice I, č. p. 78</t>
  </si>
  <si>
    <t>Petrovice I, č. p. 79</t>
  </si>
  <si>
    <t>Petrovice I, č. p. 80</t>
  </si>
  <si>
    <t>Petrovice I, č. p. 81</t>
  </si>
  <si>
    <t>Petrovice I, č. p. 82</t>
  </si>
  <si>
    <t>Petrovice I, č. p. 83</t>
  </si>
  <si>
    <t>Petrovice I, č. p. 84</t>
  </si>
  <si>
    <t>Petrovice I, č. p. 85</t>
  </si>
  <si>
    <t>Petrovice I, č. p. 86</t>
  </si>
  <si>
    <t>Petrovice I, č. p. 87</t>
  </si>
  <si>
    <t>Petrovice I, č. p. 88</t>
  </si>
  <si>
    <t>Petrovice I, č. p. 89</t>
  </si>
  <si>
    <t>Petrovice I, č. p. 90</t>
  </si>
  <si>
    <t>Petrovice I, č. p. 91</t>
  </si>
  <si>
    <t>Petrovice I, č. p. 92</t>
  </si>
  <si>
    <t>Petrovice I, č. p. 93</t>
  </si>
  <si>
    <t>Petrovice I, č. p. 94</t>
  </si>
  <si>
    <t>Petrovice I, č. ev. 2</t>
  </si>
  <si>
    <t>Petrovice I, č. ev. 11</t>
  </si>
  <si>
    <t>Petrovice I, č. p. 95</t>
  </si>
  <si>
    <t>Petrovice I, č. p. 96</t>
  </si>
  <si>
    <t>Petrovice I, č. p. 56</t>
  </si>
  <si>
    <t>Petrovice I, č. p. 97</t>
  </si>
  <si>
    <t>Petrovice I, č. p. 98</t>
  </si>
  <si>
    <t>Petrovice I, č. p. 99</t>
  </si>
  <si>
    <t>Petrovice I, č. p. 100</t>
  </si>
  <si>
    <t>Petrovice I, č. p. 101</t>
  </si>
  <si>
    <t>Petrovice I - Senetín, č. p. 1</t>
  </si>
  <si>
    <t>Petrovice I - Senetín, č. p. 3</t>
  </si>
  <si>
    <t>Petrovice I - Senetín, č. p. 4</t>
  </si>
  <si>
    <t>Petrovice I - Senetín, č. p. 7</t>
  </si>
  <si>
    <t>Petrovice I - Senetín, č. p. 8</t>
  </si>
  <si>
    <t>Petrovice I - Senetín, č. p. 9</t>
  </si>
  <si>
    <t>Petrovice I - Senetín, č. p. 10</t>
  </si>
  <si>
    <t>Petrovice I - Senetín, č. p. 12</t>
  </si>
  <si>
    <t>Petrovice I - Senetín, č. p. 14</t>
  </si>
  <si>
    <t>Petrovice I - Senetín, č. p. 17</t>
  </si>
  <si>
    <t>Petrovice I - Senetín, č. p. 18</t>
  </si>
  <si>
    <t>Petrovice I - Senetín, č. p. 19</t>
  </si>
  <si>
    <t>Petrovice I - Senetín, č. p. 21</t>
  </si>
  <si>
    <t>Petrovice I - Senetín, č. p. 22</t>
  </si>
  <si>
    <t>Petrovice I - Senetín, č. p. 23</t>
  </si>
  <si>
    <t>Petrovice I - Senetín, č. p. 25</t>
  </si>
  <si>
    <t>Petrovice I - Senetín, č. p. 26</t>
  </si>
  <si>
    <t>Petrovice I - Senetín, č. p. 27</t>
  </si>
  <si>
    <t>Petrovice I - Senetín, č. p. 28</t>
  </si>
  <si>
    <t>Petrovice I - Senetín, č. ev. 4</t>
  </si>
  <si>
    <t>Petrovice I - Senetín, č. ev. 12</t>
  </si>
  <si>
    <t>Petrovice I - Senetín, č. ev. 19</t>
  </si>
  <si>
    <t>Petrovice I - Senetín, č. ev. 1018</t>
  </si>
  <si>
    <t>Petrovice I - Senetín, č. ev. 5</t>
  </si>
  <si>
    <t>Petrovice I - Újezdec, č. p. 1</t>
  </si>
  <si>
    <t>Petrovice I - Újezdec, č. p. 2</t>
  </si>
  <si>
    <t>Petrovice I - Újezdec, č. p. 4</t>
  </si>
  <si>
    <t>Petrovice I - Újezdec, č. p. 5</t>
  </si>
  <si>
    <t>Petrovice I - Újezdec, č. p. 6</t>
  </si>
  <si>
    <t>Petrovice I - Újezdec, č. p. 7</t>
  </si>
  <si>
    <t>Petrovice I - Újezdec, č. p. 8</t>
  </si>
  <si>
    <t>Petrovice I - Újezdec, č. p. 9</t>
  </si>
  <si>
    <t>Petrovice I - Újezdec, č. p. 10</t>
  </si>
  <si>
    <t>Petrovice I - Újezdec, č. p. 11</t>
  </si>
  <si>
    <t>Petrovice I - Újezdec, č. p. 12</t>
  </si>
  <si>
    <t>Petrovice I - Újezdec, č. p. 13</t>
  </si>
  <si>
    <t>Petrovice I - Újezdec, č. p. 14</t>
  </si>
  <si>
    <t>Petrovice I - Újezdec, č. p. 15</t>
  </si>
  <si>
    <t>Petrovice I - Újezdec, č. p. 16</t>
  </si>
  <si>
    <t>Petrovice I - Újezdec, č. p. 17</t>
  </si>
  <si>
    <t>Petrovice I - Újezdec, č. p. 19</t>
  </si>
  <si>
    <t>Petrovice I - Újezdec, č. p. 20</t>
  </si>
  <si>
    <t>Petrovice I - Újezdec, č. p. 21</t>
  </si>
  <si>
    <t>Petrovice I - Újezdec, č. p. 22</t>
  </si>
  <si>
    <t>Petrovice I - Újezdec, č. p. 23</t>
  </si>
  <si>
    <t>Petrovice I - Újezdec, č. p. 24</t>
  </si>
  <si>
    <t>Petrovice I - Újezdec, č. p. 25</t>
  </si>
  <si>
    <t>Petrovice I - Újezdec, č. p. 26</t>
  </si>
  <si>
    <t>Petrovice I - Újezdec, č. p. 27</t>
  </si>
  <si>
    <t>Petrovice I - Újezdec, č. p. 29</t>
  </si>
  <si>
    <t>Petrovice I - Újezdec, č. p. 30</t>
  </si>
  <si>
    <t>Petrovice I - Újezdec, č. p. 31</t>
  </si>
  <si>
    <t>Petrovice I - Újezdec, č. p. 32</t>
  </si>
  <si>
    <t>Petrovice I - Újezdec, č. p. 33</t>
  </si>
  <si>
    <t>Petrovice I - Újezdec, č. p. 34</t>
  </si>
  <si>
    <t>Petrovice I - Újezdec, č. ev. 32</t>
  </si>
  <si>
    <t>Petrovice I - Újezdec, č. ev. 35</t>
  </si>
  <si>
    <t>Petrovice II - Boštice, č. p. 2</t>
  </si>
  <si>
    <t>Petrovice II - Boštice, č. p. 3</t>
  </si>
  <si>
    <t>Petrovice II - Boštice, č. p. 4</t>
  </si>
  <si>
    <t>Petrovice II - Boštice, č. p. 5</t>
  </si>
  <si>
    <t>Petrovice II - Boštice, č. p. 6</t>
  </si>
  <si>
    <t>Petrovice II - Boštice, č. p. 7</t>
  </si>
  <si>
    <t>Petrovice II - Boštice, č. p. 8</t>
  </si>
  <si>
    <t>Petrovice II - Boštice, č. p. 9</t>
  </si>
  <si>
    <t>Petrovice II - Boštice, č. p. 10</t>
  </si>
  <si>
    <t>Petrovice II - Boštice, č. p. 11</t>
  </si>
  <si>
    <t>Petrovice II - Boštice, č. p. 12</t>
  </si>
  <si>
    <t>Petrovice II - Boštice, č. p. 13</t>
  </si>
  <si>
    <t>Petrovice II - Boštice, č. p. 14</t>
  </si>
  <si>
    <t>Petrovice II - Boštice, č. p. 15</t>
  </si>
  <si>
    <t>Petrovice II - Losiny, č. p. 1</t>
  </si>
  <si>
    <t>Petrovice II - Losiny, č. p. 2</t>
  </si>
  <si>
    <t>Petrovice II - Losiny, č. p. 3</t>
  </si>
  <si>
    <t>Petrovice II - Losiny, č. p. 5</t>
  </si>
  <si>
    <t>Petrovice II - Losiny, č. p. 6</t>
  </si>
  <si>
    <t>Petrovice II - Losiny, č. p. 7</t>
  </si>
  <si>
    <t>Petrovice II - Losiny, č. p. 8</t>
  </si>
  <si>
    <t>Petrovice II - Losiny, č. p. 9</t>
  </si>
  <si>
    <t>Petrovice II - Losiny, č. p. 10</t>
  </si>
  <si>
    <t>Petrovice II - Losiny, č. p. 12</t>
  </si>
  <si>
    <t>Petrovice II - Losiny, č. p. 14</t>
  </si>
  <si>
    <t>Petrovice II - Losiny, č. p. 16</t>
  </si>
  <si>
    <t>Petrovice II - Losiny, č. p. 17</t>
  </si>
  <si>
    <t>Petrovice II - Losiny, č. p. 18</t>
  </si>
  <si>
    <t>Petrovice II - Losiny, č. p. 19</t>
  </si>
  <si>
    <t>Petrovice II - Losiny, č. p. 20</t>
  </si>
  <si>
    <t>Petrovice II - Losiny, č. p. 21</t>
  </si>
  <si>
    <t>Petrovice II - Losiny, č. p. 22</t>
  </si>
  <si>
    <t>Petrovice II - Losiny, č. p. 23</t>
  </si>
  <si>
    <t>Petrovice II - Losiny, č. p. 24</t>
  </si>
  <si>
    <t>Petrovice II - Losiny, č. p. 25</t>
  </si>
  <si>
    <t>Petrovice II - Losiny, č. p. 26</t>
  </si>
  <si>
    <t>Petrovice II - Losiny, č. p. 27</t>
  </si>
  <si>
    <t>Petrovice II - Losiny, č. p. 28</t>
  </si>
  <si>
    <t>Petrovice II - Losiny, č. p. 29</t>
  </si>
  <si>
    <t>Petrovice II - Losiny, č. p. 31</t>
  </si>
  <si>
    <t>Petrovice II - Losiny, č. p. 32</t>
  </si>
  <si>
    <t>Petrovice II - Losiny, č. p. 33</t>
  </si>
  <si>
    <t>Petrovice II - Losiny, č. p. 35</t>
  </si>
  <si>
    <t>Petrovice II - Losiny, č. ev. 1</t>
  </si>
  <si>
    <t>Petrovice II - Losiny, č. p. 36</t>
  </si>
  <si>
    <t>Petrovice II - Losiny, č. p. 37</t>
  </si>
  <si>
    <t>Petrovice II - Losiny, č. p. 38</t>
  </si>
  <si>
    <t>Petrovice II - Losiny, č. ev. 2</t>
  </si>
  <si>
    <t>Petrovice II - Losiny, č. ev. 28</t>
  </si>
  <si>
    <t>Petrovice II - Losiny, č. ev. 29</t>
  </si>
  <si>
    <t>Petrovice II - Nové Nespeřice, č. p. 1</t>
  </si>
  <si>
    <t>Petrovice II - Nové Nespeřice, č. p. 2</t>
  </si>
  <si>
    <t>Petrovice II - Nové Nespeřice, č. p. 3</t>
  </si>
  <si>
    <t>Petrovice II - Nové Nespeřice, č. p. 4</t>
  </si>
  <si>
    <t>Petrovice II - Nové Nespeřice, č. p. 5</t>
  </si>
  <si>
    <t>Petrovice II - Nové Nespeřice, č. p. 8</t>
  </si>
  <si>
    <t>Petrovice II - Nové Nespeřice, č. p. 9</t>
  </si>
  <si>
    <t>Petrovice II - Nové Nespeřice, č. p. 10</t>
  </si>
  <si>
    <t>Petrovice II - Nové Nespeřice, č. p. 11</t>
  </si>
  <si>
    <t>Petrovice II - Nové Nespeřice, č. p. 13</t>
  </si>
  <si>
    <t>Petrovice II - Nové Nespeřice, č. p. 14</t>
  </si>
  <si>
    <t>Petrovice II - Nové Nespeřice, č. p. 15</t>
  </si>
  <si>
    <t>Petrovice II - Nové Nespeřice, č. p. 16</t>
  </si>
  <si>
    <t>Petrovice II - Nové Nespeřice, č. p. 18</t>
  </si>
  <si>
    <t>Petrovice II - Nové Nespeřice, č. p. 20</t>
  </si>
  <si>
    <t>Petrovice II - Nové Nespeřice, č. p. 21</t>
  </si>
  <si>
    <t>Petrovice II - Nové Nespeřice, č. p. 22</t>
  </si>
  <si>
    <t>Petrovice II - Nové Nespeřice, č. p. 23</t>
  </si>
  <si>
    <t>Petrovice II - Nové Nespeřice, č. p. 24</t>
  </si>
  <si>
    <t>Petrovice II - Nové Nespeřice, č. p. 25</t>
  </si>
  <si>
    <t>Petrovice II - Nové Nespeřice, č. p. 26</t>
  </si>
  <si>
    <t>Petrovice II - Nové Nespeřice, č. p. 27</t>
  </si>
  <si>
    <t>Petrovice II - Nové Nespeřice, č. p. 28</t>
  </si>
  <si>
    <t>Petrovice II - Nové Nespeřice, č. p. 29</t>
  </si>
  <si>
    <t>Petrovice II - Nové Nespeřice, č. ev. 1</t>
  </si>
  <si>
    <t>Petrovice II - Nové Nespeřice, č. p. 30</t>
  </si>
  <si>
    <t>Petrovice II - Staré Nespeřice, č. p. 30</t>
  </si>
  <si>
    <t>Petrovice II - Staré Nespeřice, č. ev. 1</t>
  </si>
  <si>
    <t>Petrovice II, č. p. 1</t>
  </si>
  <si>
    <t>Petrovice II, č. p. 2</t>
  </si>
  <si>
    <t>Petrovice II, č. p. 3</t>
  </si>
  <si>
    <t>Petrovice II, č. p. 4</t>
  </si>
  <si>
    <t>Petrovice II, č. p. 5</t>
  </si>
  <si>
    <t>Petrovice II, č. p. 6</t>
  </si>
  <si>
    <t>Petrovice II, č. p. 7</t>
  </si>
  <si>
    <t>Petrovice II, č. p. 8</t>
  </si>
  <si>
    <t>Petrovice II, č. p. 9</t>
  </si>
  <si>
    <t>Petrovice II, č. p. 10</t>
  </si>
  <si>
    <t>Petrovice II, č. p. 11</t>
  </si>
  <si>
    <t>Petrovice II, č. p. 12</t>
  </si>
  <si>
    <t>Petrovice II, č. p. 13</t>
  </si>
  <si>
    <t>Petrovice II, č. p. 14</t>
  </si>
  <si>
    <t>Petrovice II, č. p. 15</t>
  </si>
  <si>
    <t>Petrovice II, č. p. 16</t>
  </si>
  <si>
    <t>Petrovice II, č. p. 17</t>
  </si>
  <si>
    <t>Petrovice II, č. p. 18</t>
  </si>
  <si>
    <t>Petrovice II, č. p. 19</t>
  </si>
  <si>
    <t>Petrovice II, č. p. 20</t>
  </si>
  <si>
    <t>Petrovice II, č. p. 21</t>
  </si>
  <si>
    <t>Petrovice II, č. p. 22</t>
  </si>
  <si>
    <t>Petrovice II, č. p. 23</t>
  </si>
  <si>
    <t>Petrovice II, č. p. 24</t>
  </si>
  <si>
    <t>Petrovice II, č. p. 25</t>
  </si>
  <si>
    <t>Petrovice II, č. p. 26</t>
  </si>
  <si>
    <t>Petrovice II, č. p. 27</t>
  </si>
  <si>
    <t>Petrovice II, č. ev. 2</t>
  </si>
  <si>
    <t>Petrovice II, č. ev. 3</t>
  </si>
  <si>
    <t>Petrovice II - Losiny, č. ev. 3</t>
  </si>
  <si>
    <t>Petrovice II - Stará Huť, č. p. 1</t>
  </si>
  <si>
    <t>Petrovice II - Stará Huť, č. p. 2</t>
  </si>
  <si>
    <t>Petrovice II - Stará Huť, č. p. 3</t>
  </si>
  <si>
    <t>Petrovice II - Stará Huť, č. p. 4</t>
  </si>
  <si>
    <t>Petrovice II - Stará Huť, č. p. 5</t>
  </si>
  <si>
    <t>Petrovice II - Stará Huť, č. p. 6</t>
  </si>
  <si>
    <t>Petrovice II - Stará Huť, č. p. 8</t>
  </si>
  <si>
    <t>Petrovice II - Stará Huť, č. p. 9</t>
  </si>
  <si>
    <t>Petrovice II - Stará Huť, č. p. 10</t>
  </si>
  <si>
    <t>Petrovice II - Stará Huť, č. p. 11</t>
  </si>
  <si>
    <t>Petrovice II - Stará Huť, č. p. 12</t>
  </si>
  <si>
    <t>Petrovice II - Stará Huť, č. p. 13</t>
  </si>
  <si>
    <t>Petrovice II - Stará Huť, č. p. 14</t>
  </si>
  <si>
    <t>Petrovice II - Stará Huť, č. p. 15</t>
  </si>
  <si>
    <t>Petrovice II - Stará Huť, č. p. 18</t>
  </si>
  <si>
    <t>Petrovice II - Stará Huť, č. p. 20</t>
  </si>
  <si>
    <t>Petrovice II - Stará Huť, č. p. 21</t>
  </si>
  <si>
    <t>Petrovice II - Stará Huť, č. p. 26</t>
  </si>
  <si>
    <t>Petrovice II - Stará Huť, č. p. 27</t>
  </si>
  <si>
    <t>Petrovice II - Stará Huť, č. ev. 1</t>
  </si>
  <si>
    <t>Petrovice II - Stará Huť, č. ev. 2</t>
  </si>
  <si>
    <t>Petrovice II - Stará Huť, č. ev. 4</t>
  </si>
  <si>
    <t>Petrovice II - Stará Huť, č. ev. 5</t>
  </si>
  <si>
    <t>Petrovice II - Stará Huť, č. ev. 6</t>
  </si>
  <si>
    <t>Petrovice II - Stará Huť, č. ev. 7</t>
  </si>
  <si>
    <t>Petrovice II - Stará Huť, č. ev. 8</t>
  </si>
  <si>
    <t>Petrovice II - Stará Huť, č. ev. 9</t>
  </si>
  <si>
    <t>Petrovice II - Stará Huť, č. ev. 12</t>
  </si>
  <si>
    <t>Petrovice II - Stará Huť, č. ev. 13</t>
  </si>
  <si>
    <t>Petrovice II - Stará Huť, č. ev. 14</t>
  </si>
  <si>
    <t>Petrovice II - Stará Huť, č. ev. 15</t>
  </si>
  <si>
    <t>Petrovice II - Stará Huť, č. ev. 16</t>
  </si>
  <si>
    <t>Petrovice II - Stará Huť, č. ev. 17</t>
  </si>
  <si>
    <t>Petrovice II - Stará Huť, č. ev. 18</t>
  </si>
  <si>
    <t>Petrovice II - Stará Huť, č. ev. 19</t>
  </si>
  <si>
    <t>Petrovice II - Stará Huť, č. ev. 20</t>
  </si>
  <si>
    <t>Petrovice II - Stará Huť, č. ev. 21</t>
  </si>
  <si>
    <t>Petrovice II - Stará Huť, č. ev. 22</t>
  </si>
  <si>
    <t>Petrovice II - Stará Huť, č. ev. 23</t>
  </si>
  <si>
    <t>Petrovice II - Stará Huť, č. ev. 24</t>
  </si>
  <si>
    <t>Petrovice II - Stará Huť, č. ev. 25</t>
  </si>
  <si>
    <t>Petrovice II - Stará Huť, č. ev. 26</t>
  </si>
  <si>
    <t>Petrovice II - Stará Huť, č. ev. 27</t>
  </si>
  <si>
    <t>Petrovice II - Stará Huť, č. ev. 28</t>
  </si>
  <si>
    <t>Petrovice II - Stará Huť, č. ev. 30</t>
  </si>
  <si>
    <t>Petrovice II - Stará Huť, č. p. 28</t>
  </si>
  <si>
    <t>Petrovice II - Stará Huť, č. p. 22</t>
  </si>
  <si>
    <t>Petrovice II - Stará Huť, č. p. 30</t>
  </si>
  <si>
    <t>Petrovice II - Stará Huť, č. ev. 35</t>
  </si>
  <si>
    <t>Petrovice II - Staré Nespeřice, č. ev. 15</t>
  </si>
  <si>
    <t>Petrovice II - Stará Huť, č. p. 29</t>
  </si>
  <si>
    <t>Petrovice II - Stará Huť, č. ev. 32</t>
  </si>
  <si>
    <t>Petrovice II - Stará Huť, č. ev. 33</t>
  </si>
  <si>
    <t>Petrovice II - Stará Huť, č. ev. 1028</t>
  </si>
  <si>
    <t>Petrovice II - Staré Nespeřice, č. p. 28</t>
  </si>
  <si>
    <t>Petrovice II - Staré Nespeřice, č. ev. 9</t>
  </si>
  <si>
    <t>Petrovice II - Staré Nespeřice, č. ev. 13</t>
  </si>
  <si>
    <t>Petrovice II - Staré Nespeřice, č. ev. 14</t>
  </si>
  <si>
    <t>Petrovice II - Staré Nespeřice, č. ev. 24</t>
  </si>
  <si>
    <t>Petrovice II - Staré Nespeřice, č. ev. 28</t>
  </si>
  <si>
    <t>Petrovice II - Staré Nespeřice, č. ev. 30</t>
  </si>
  <si>
    <t>Petrovice II - Staré Nespeřice, č. ev. 32</t>
  </si>
  <si>
    <t>Petrovice II - Staré Nespeřice, č. ev. 33</t>
  </si>
  <si>
    <t>Petrovice II - Staré Nespeřice, č. ev. 1005</t>
  </si>
  <si>
    <t>Petrovice II - Staré Nespeřice, č. ev. 1006</t>
  </si>
  <si>
    <t>Petrovice II - Staré Nespeřice, č. ev. 1007</t>
  </si>
  <si>
    <t>Petrovice II - Staré Nespeřice, č. ev. 1008</t>
  </si>
  <si>
    <t>Petrovice II - Staré Nespeřice, č. ev. 1011</t>
  </si>
  <si>
    <t>Petrovice II - Staré Nespeřice, č. ev. 1016</t>
  </si>
  <si>
    <t>Petrovice II - Staré Nespeřice, č. ev. 1018</t>
  </si>
  <si>
    <t>Petrovice II - Staré Nespeřice, č. ev. 1019</t>
  </si>
  <si>
    <t>Petrovice II - Stará Huť, č. ev. 1020</t>
  </si>
  <si>
    <t>Petrovice II - Staré Nespeřice, č. ev. 1021</t>
  </si>
  <si>
    <t>Petrovice II - Staré Nespeřice, č. ev. 1022</t>
  </si>
  <si>
    <t>Petrovice II - Staré Nespeřice, č. ev. 1023</t>
  </si>
  <si>
    <t>Petrovice II - Staré Nespeřice, č. ev. 1025</t>
  </si>
  <si>
    <t>Petrovice II - Staré Nespeřice, č. ev. 1026</t>
  </si>
  <si>
    <t>Petrovice II - Staré Nespeřice, č. ev. 1027</t>
  </si>
  <si>
    <t>Petrovice II - Staré Nespeřice, č. ev. 1028</t>
  </si>
  <si>
    <t>Petrovice II - Stará Huť, č. p. 31</t>
  </si>
  <si>
    <t>Petrovice II - Staré Nespeřice, č. p. 1</t>
  </si>
  <si>
    <t>Petrovice II - Staré Nespeřice, č. p. 2</t>
  </si>
  <si>
    <t>Petrovice II - Staré Nespeřice, č. p. 3</t>
  </si>
  <si>
    <t>Petrovice II - Staré Nespeřice, č. p. 4</t>
  </si>
  <si>
    <t>Petrovice II - Staré Nespeřice, č. p. 5</t>
  </si>
  <si>
    <t>Petrovice II - Staré Nespeřice, č. p. 6</t>
  </si>
  <si>
    <t>Petrovice II - Staré Nespeřice, č. p. 7</t>
  </si>
  <si>
    <t>Petrovice II - Staré Nespeřice, č. p. 8</t>
  </si>
  <si>
    <t>Petrovice II - Staré Nespeřice, č. p. 9</t>
  </si>
  <si>
    <t>Petrovice II - Staré Nespeřice, č. p. 10</t>
  </si>
  <si>
    <t>Petrovice II - Staré Nespeřice, č. p. 12</t>
  </si>
  <si>
    <t>Petrovice II - Staré Nespeřice, č. p. 13</t>
  </si>
  <si>
    <t>Petrovice II - Staré Nespeřice, č. p. 14</t>
  </si>
  <si>
    <t>Petrovice II - Staré Nespeřice, č. p. 15</t>
  </si>
  <si>
    <t>Petrovice II - Staré Nespeřice, č. p. 16</t>
  </si>
  <si>
    <t>Petrovice II - Staré Nespeřice, č. p. 17</t>
  </si>
  <si>
    <t>Petrovice II - Staré Nespeřice, č. p. 18</t>
  </si>
  <si>
    <t>Petrovice II - Staré Nespeřice, č. p. 19</t>
  </si>
  <si>
    <t>Petrovice II - Staré Nespeřice, č. ev. 20</t>
  </si>
  <si>
    <t>Petrovice II - Staré Nespeřice, č. p. 20</t>
  </si>
  <si>
    <t>Petrovice II - Staré Nespeřice, č. p. 21</t>
  </si>
  <si>
    <t>Petrovice II - Staré Nespeřice, č. p. 32</t>
  </si>
  <si>
    <t>Petrovice II, č. ev. 1</t>
  </si>
  <si>
    <t>Petrovice II - Tlučeň, č. p. 1</t>
  </si>
  <si>
    <t>Petrovice II - Tlučeň, č. p. 2</t>
  </si>
  <si>
    <t>Petrovice II - Tlučeň, č. p. 3</t>
  </si>
  <si>
    <t>Petrovice II - Tlučeň, č. p. 4</t>
  </si>
  <si>
    <t>Petrovice II - Tlučeň, č. p. 5</t>
  </si>
  <si>
    <t>Petrovice II - Tlučeň, č. p. 6</t>
  </si>
  <si>
    <t>Petrovice II - Tlučeň, č. p. 8</t>
  </si>
  <si>
    <t>Petrovice II - Tlučeň, č. p. 11</t>
  </si>
  <si>
    <t>Petrovice II - Tlučeň, č. p. 12</t>
  </si>
  <si>
    <t>Petrovice II - Tlučeň, č. p. 13</t>
  </si>
  <si>
    <t>Petrovice II - Tlučeň, č. p. 16</t>
  </si>
  <si>
    <t>Petrovice II - Tlučeň, č. p. 17</t>
  </si>
  <si>
    <t>Petrovice II - Tlučeň, č. ev. 1</t>
  </si>
  <si>
    <t>Petrovice II - Tlučeň, č. ev. 2</t>
  </si>
  <si>
    <t>Petrovice II - Tlučeň, č. ev. 3</t>
  </si>
  <si>
    <t>Petrovice II - Tlučeň, č. ev. 4</t>
  </si>
  <si>
    <t>Petrovice II - Tlučeň, č. ev. 5</t>
  </si>
  <si>
    <t>Petrovice II - Tlučeň, č. ev. 6</t>
  </si>
  <si>
    <t>Petrovice II - Tlučeň, č. ev. 7</t>
  </si>
  <si>
    <t>Petrovice II - Tlučeň, č. ev. 8</t>
  </si>
  <si>
    <t>Petrovice II - Tlučeň, č. ev. 9</t>
  </si>
  <si>
    <t>Petrovice II - Tlučeň, č. ev. 10</t>
  </si>
  <si>
    <t>Petrovice II - Tlučeň, č. ev. 11</t>
  </si>
  <si>
    <t>Petrovice II - Tlučeň, č. ev. 12</t>
  </si>
  <si>
    <t>Petrovice II - Tlučeň, č. ev. 13</t>
  </si>
  <si>
    <t>Petrovice II - Tlučeň, č. ev. 14</t>
  </si>
  <si>
    <t>Petrovice II - Tlučeň, č. ev. 15</t>
  </si>
  <si>
    <t>Petrovice II - Tlučeň, č. ev. 16</t>
  </si>
  <si>
    <t>Petrovice II - Tlučeň, č. ev. 17</t>
  </si>
  <si>
    <t>Petrovice II - Tlučeň, č. ev. 18</t>
  </si>
  <si>
    <t>Petrovice II - Tlučeň, č. ev. 19</t>
  </si>
  <si>
    <t>Petrovice II - Tlučeň, č. ev. 20</t>
  </si>
  <si>
    <t>Petrovice II - Tlučeň, č. ev. 22</t>
  </si>
  <si>
    <t>Petrovice II - Tlučeň, č. ev. 23</t>
  </si>
  <si>
    <t>Petrovice II - Tlučeň, č. ev. 24</t>
  </si>
  <si>
    <t>Petrovice II - Tlučeň, č. ev. 25</t>
  </si>
  <si>
    <t>Petrovice II - Tlučeň, č. ev. 26</t>
  </si>
  <si>
    <t>Petrovice II - Tlučeň, č. ev. 29</t>
  </si>
  <si>
    <t>Petrovice II - Tlučeň, č. ev. 30</t>
  </si>
  <si>
    <t>Petrovice II - Tlučeň, č. ev. 31</t>
  </si>
  <si>
    <t>Petrovice II - Losiny, č. ev. 27</t>
  </si>
  <si>
    <t>Petrovice II - Tlučeň, č. p. 10</t>
  </si>
  <si>
    <t>Petrovice II - Tlučeň, č. p. 18</t>
  </si>
  <si>
    <t>Petrovice II - Tlučeň, č. p. 32</t>
  </si>
  <si>
    <t>Petrovice II - Tlučeň, č. ev. 32</t>
  </si>
  <si>
    <t>Petrovice II - Tlučeň, č. ev. 21</t>
  </si>
  <si>
    <t>Petrovice II - Tlučeň, č. ev. 1017</t>
  </si>
  <si>
    <t>Petrovice II - Tlučeň, č. ev. 1024</t>
  </si>
  <si>
    <t>Petrovice II - Tlučeň, č. ev. 1025</t>
  </si>
  <si>
    <t>Petrovice II - Tlučeň, č. ev. 1027</t>
  </si>
  <si>
    <t>Petrovice II - Tlučeň, č. ev. 1028</t>
  </si>
  <si>
    <t>Petrovice II - Tlučeň, č. ev. 1029</t>
  </si>
  <si>
    <t>Petrovice II - Tlučeň, č. ev. 1030</t>
  </si>
  <si>
    <t>Petrovice II - Tlučeň, č. ev. 1031</t>
  </si>
  <si>
    <t>Petrovice II - Losiny, č. ev. 5</t>
  </si>
  <si>
    <t>Petrovice II - Losiny, č. ev. 7</t>
  </si>
  <si>
    <t>Petrovice II - Losiny, č. ev. 17</t>
  </si>
  <si>
    <t>Petrovice II - Losiny, č. ev. 1003</t>
  </si>
  <si>
    <t>Petrovice II - Losiny, č. ev. 1004</t>
  </si>
  <si>
    <t>Petrovice II - Losiny, č. ev. 1006</t>
  </si>
  <si>
    <t>Petrovice II - Losiny, č. ev. 1009</t>
  </si>
  <si>
    <t>Petrovice II - Losiny, č. ev. 1010</t>
  </si>
  <si>
    <t>Petrovice II - Losiny, č. ev. 1011</t>
  </si>
  <si>
    <t>Petrovice II - Losiny, č. ev. 1012</t>
  </si>
  <si>
    <t>Petrovice II - Losiny, č. ev. 1013</t>
  </si>
  <si>
    <t>Petrovice II - Losiny, č. ev. 1015</t>
  </si>
  <si>
    <t>Petrovice II - Losiny, č. ev. 1016</t>
  </si>
  <si>
    <t>Petrovice II - Losiny, č. ev. 1018</t>
  </si>
  <si>
    <t>Petrovice II - Losiny, č. ev. 1019</t>
  </si>
  <si>
    <t>Petrovice II - Tlučeň, č. ev. 1020</t>
  </si>
  <si>
    <t>Petrovice II - Losiny, č. ev. 1022</t>
  </si>
  <si>
    <t>Petrovice II - Tlučeň, č. p. 19</t>
  </si>
  <si>
    <t>Petrovice II - Losiny, č. ev. 34</t>
  </si>
  <si>
    <t>Petrovice II - Tlučeň, č. ev. 35</t>
  </si>
  <si>
    <t>Samopše - Mrchojedy, č. p. 1</t>
  </si>
  <si>
    <t>Samopše - Mrchojedy, č. p. 2</t>
  </si>
  <si>
    <t>Samopše - Mrchojedy, č. p. 3</t>
  </si>
  <si>
    <t>Samopše - Mrchojedy, č. p. 4</t>
  </si>
  <si>
    <t>Samopše - Mrchojedy, č. p. 5</t>
  </si>
  <si>
    <t>Samopše - Mrchojedy, č. p. 6</t>
  </si>
  <si>
    <t>Samopše - Mrchojedy, č. p. 7</t>
  </si>
  <si>
    <t>Samopše - Mrchojedy, č. p. 8</t>
  </si>
  <si>
    <t>Samopše - Mrchojedy, č. p. 9</t>
  </si>
  <si>
    <t>Samopše - Mrchojedy, č. p. 10</t>
  </si>
  <si>
    <t>Samopše - Mrchojedy, č. p. 11</t>
  </si>
  <si>
    <t>Samopše - Mrchojedy, č. p. 15</t>
  </si>
  <si>
    <t>Samopše - Mrchojedy, č. ev. 1</t>
  </si>
  <si>
    <t>Samopše - Mrchojedy, č. p. 18</t>
  </si>
  <si>
    <t>Samopše - Přívlaky, č. p. 1</t>
  </si>
  <si>
    <t>Samopše - Přívlaky, č. p. 2</t>
  </si>
  <si>
    <t>Samopše - Přívlaky, č. p. 3</t>
  </si>
  <si>
    <t>Samopše - Přívlaky, č. p. 4</t>
  </si>
  <si>
    <t>Samopše - Přívlaky, č. p. 5</t>
  </si>
  <si>
    <t>Samopše - Přívlaky, č. p. 6</t>
  </si>
  <si>
    <t>Samopše - Přívlaky, č. p. 7</t>
  </si>
  <si>
    <t>Samopše - Přívlaky, č. p. 8</t>
  </si>
  <si>
    <t>Samopše - Přívlaky, č. p. 9</t>
  </si>
  <si>
    <t>Samopše - Přívlaky, č. p. 10</t>
  </si>
  <si>
    <t>Samopše - Přívlaky, č. p. 11</t>
  </si>
  <si>
    <t>Samopše - Přívlaky, č. p. 12</t>
  </si>
  <si>
    <t>Samopše - Přívlaky, č. p. 13</t>
  </si>
  <si>
    <t>Samopše - Přívlaky, č. p. 14</t>
  </si>
  <si>
    <t>Samopše - Přívlaky, č. p. 15</t>
  </si>
  <si>
    <t>Samopše - Přívlaky, č. p. 16</t>
  </si>
  <si>
    <t>Samopše - Přívlaky, č. p. 17</t>
  </si>
  <si>
    <t>Samopše - Přívlaky, č. p. 18</t>
  </si>
  <si>
    <t>Samopše - Přívlaky, č. p. 19</t>
  </si>
  <si>
    <t>Samopše - Přívlaky, č. p. 20</t>
  </si>
  <si>
    <t>Samopše - Přívlaky, č. p. 21</t>
  </si>
  <si>
    <t>Samopše - Přívlaky, č. p. 22</t>
  </si>
  <si>
    <t>Samopše - Přívlaky, č. p. 23</t>
  </si>
  <si>
    <t>Samopše - Přívlaky, č. p. 24</t>
  </si>
  <si>
    <t>Samopše - Přívlaky, č. p. 25</t>
  </si>
  <si>
    <t>Samopše - Přívlaky, č. p. 26</t>
  </si>
  <si>
    <t>Samopše - Přívlaky, č. p. 27</t>
  </si>
  <si>
    <t>Samopše - Přívlaky, č. p. 28</t>
  </si>
  <si>
    <t>Samopše - Přívlaky, č. p. 29</t>
  </si>
  <si>
    <t>Samopše - Přívlaky, č. p. 30</t>
  </si>
  <si>
    <t>Samopše - Přívlaky, č. p. 31</t>
  </si>
  <si>
    <t>Samopše - Přívlaky, č. ev. 1</t>
  </si>
  <si>
    <t>Samopše - Přívlaky, č. ev. 2</t>
  </si>
  <si>
    <t>Samopše - Přívlaky, č. ev. 4</t>
  </si>
  <si>
    <t>Samopše - Přívlaky, č. ev. 5</t>
  </si>
  <si>
    <t>Samopše - Přívlaky, č. ev. 6</t>
  </si>
  <si>
    <t>Samopše - Přívlaky, č. ev. 7</t>
  </si>
  <si>
    <t>Samopše - Přívlaky, č. ev. 8</t>
  </si>
  <si>
    <t>Samopše - Přívlaky, č. ev. 9</t>
  </si>
  <si>
    <t>Samopše - Přívlaky, č. ev. 10</t>
  </si>
  <si>
    <t>Samopše - Přívlaky, č. ev. 11</t>
  </si>
  <si>
    <t>Samopše - Přívlaky, č. ev. 12</t>
  </si>
  <si>
    <t>Samopše - Přívlaky, č. ev. 13</t>
  </si>
  <si>
    <t>Samopše - Přívlaky, č. ev. 14</t>
  </si>
  <si>
    <t>Samopše - Přívlaky, č. ev. 15</t>
  </si>
  <si>
    <t>Samopše - Přívlaky, č. ev. 16</t>
  </si>
  <si>
    <t>Samopše - Přívlaky, č. ev. 17</t>
  </si>
  <si>
    <t>Samopše - Přívlaky, č. ev. 18</t>
  </si>
  <si>
    <t>Samopše - Přívlaky, č. ev. 19</t>
  </si>
  <si>
    <t>Samopše - Přívlaky, č. ev. 20</t>
  </si>
  <si>
    <t>Samopše - Přívlaky, č. ev. 21</t>
  </si>
  <si>
    <t>Samopše - Přívlaky, č. ev. 22</t>
  </si>
  <si>
    <t>Samopše - Přívlaky, č. ev. 23</t>
  </si>
  <si>
    <t>Samopše - Přívlaky, č. ev. 24</t>
  </si>
  <si>
    <t>Samopše - Přívlaky, č. ev. 25</t>
  </si>
  <si>
    <t>Samopše - Přívlaky, č. ev. 26</t>
  </si>
  <si>
    <t>Samopše - Přívlaky, č. ev. 27</t>
  </si>
  <si>
    <t>Samopše - Přívlaky, č. ev. 28</t>
  </si>
  <si>
    <t>Samopše - Přívlaky, č. ev. 29</t>
  </si>
  <si>
    <t>Samopše - Přívlaky, č. ev. 30</t>
  </si>
  <si>
    <t>Samopše - Přívlaky, č. ev. 31</t>
  </si>
  <si>
    <t>Samopše - Přívlaky, č. ev. 33</t>
  </si>
  <si>
    <t>Samopše - Přívlaky, č. ev. 34</t>
  </si>
  <si>
    <t>Samopše - Přívlaky, č. ev. 35</t>
  </si>
  <si>
    <t>Samopše - Přívlaky, č. ev. 36</t>
  </si>
  <si>
    <t>Samopše - Přívlaky, č. ev. 37</t>
  </si>
  <si>
    <t>Samopše - Přívlaky, č. ev. 38</t>
  </si>
  <si>
    <t>Samopše - Přívlaky, č. ev. 39</t>
  </si>
  <si>
    <t>Samopše - Přívlaky, č. ev. 40</t>
  </si>
  <si>
    <t>Samopše - Přívlaky, č. ev. 42</t>
  </si>
  <si>
    <t>Samopše - Přívlaky, č. ev. 43</t>
  </si>
  <si>
    <t>Samopše - Přívlaky, č. ev. 44</t>
  </si>
  <si>
    <t>Samopše - Přívlaky, č. ev. 45</t>
  </si>
  <si>
    <t>Samopše - Přívlaky, č. ev. 46</t>
  </si>
  <si>
    <t>Samopše - Přívlaky, č. ev. 47</t>
  </si>
  <si>
    <t>Samopše - Přívlaky, č. ev. 48</t>
  </si>
  <si>
    <t>Samopše - Přívlaky, č. ev. 49</t>
  </si>
  <si>
    <t>Samopše - Přívlaky, č. ev. 50</t>
  </si>
  <si>
    <t>Samopše - Přívlaky, č. ev. 51</t>
  </si>
  <si>
    <t>Samopše - Přívlaky, č. ev. 52</t>
  </si>
  <si>
    <t>Samopše - Přívlaky, č. ev. 53</t>
  </si>
  <si>
    <t>Samopše - Přívlaky, č. ev. 54</t>
  </si>
  <si>
    <t>Samopše - Přívlaky, č. ev. 55</t>
  </si>
  <si>
    <t>Samopše - Přívlaky, č. ev. 56</t>
  </si>
  <si>
    <t>Samopše - Přívlaky, č. ev. 57</t>
  </si>
  <si>
    <t>Samopše - Přívlaky, č. ev. 58</t>
  </si>
  <si>
    <t>Samopše - Přívlaky, č. ev. 59</t>
  </si>
  <si>
    <t>Samopše - Přívlaky, č. ev. 60</t>
  </si>
  <si>
    <t>Samopše - Přívlaky, č. ev. 61</t>
  </si>
  <si>
    <t>Samopše - Přívlaky, č. ev. 62</t>
  </si>
  <si>
    <t>Samopše - Přívlaky, č. ev. 63</t>
  </si>
  <si>
    <t>Samopše - Přívlaky, č. ev. 64</t>
  </si>
  <si>
    <t>Samopše - Přívlaky, č. ev. 65</t>
  </si>
  <si>
    <t>Samopše - Přívlaky, č. ev. 66</t>
  </si>
  <si>
    <t>Samopše - Přívlaky, č. ev. 67</t>
  </si>
  <si>
    <t>Samopše - Přívlaky, č. ev. 68</t>
  </si>
  <si>
    <t>Samopše - Přívlaky, č. ev. 69</t>
  </si>
  <si>
    <t>Samopše - Přívlaky, č. ev. 70</t>
  </si>
  <si>
    <t>Samopše - Přívlaky, č. ev. 71</t>
  </si>
  <si>
    <t>Samopše - Přívlaky, č. ev. 72</t>
  </si>
  <si>
    <t>Samopše - Přívlaky, č. ev. 75</t>
  </si>
  <si>
    <t>Samopše - Přívlaky, č. ev. 76</t>
  </si>
  <si>
    <t>Samopše - Přívlaky, č. ev. 78</t>
  </si>
  <si>
    <t>Samopše - Přívlaky, č. ev. 79</t>
  </si>
  <si>
    <t>Samopše - Přívlaky, č. ev. 80</t>
  </si>
  <si>
    <t>Samopše - Přívlaky, č. ev. 81</t>
  </si>
  <si>
    <t>Samopše - Přívlaky, č. ev. 82</t>
  </si>
  <si>
    <t>Samopše - Přívlaky, č. ev. 83</t>
  </si>
  <si>
    <t>Samopše - Přívlaky, č. ev. 84</t>
  </si>
  <si>
    <t>Samopše - Přívlaky, č. ev. 85</t>
  </si>
  <si>
    <t>Samopše - Přívlaky, č. ev. 86</t>
  </si>
  <si>
    <t>Samopše - Přívlaky, č. ev. 87</t>
  </si>
  <si>
    <t>Samopše - Přívlaky, č. ev. 88</t>
  </si>
  <si>
    <t>Samopše - Přívlaky, č. ev. 89</t>
  </si>
  <si>
    <t>Samopše - Přívlaky, č. ev. 90</t>
  </si>
  <si>
    <t>Samopše - Přívlaky, č. ev. 91</t>
  </si>
  <si>
    <t>Samopše - Přívlaky, č. ev. 92</t>
  </si>
  <si>
    <t>Samopše - Přívlaky, č. ev. 93</t>
  </si>
  <si>
    <t>Samopše, č. ev. 32</t>
  </si>
  <si>
    <t>Samopše - Přívlaky, č. p. 35</t>
  </si>
  <si>
    <t>Samopše - Přívlaky, č. ev. 101</t>
  </si>
  <si>
    <t>Samopše - Přívlaky, č. ev. 100</t>
  </si>
  <si>
    <t>Samopše - Přívlaky, č. ev. 99</t>
  </si>
  <si>
    <t>Samopše - Přívlaky, č. ev. 98</t>
  </si>
  <si>
    <t>Samopše - Přívlaky, č. ev. 97</t>
  </si>
  <si>
    <t>Samopše - Přívlaky, č. ev. 96</t>
  </si>
  <si>
    <t>Samopše - Přívlaky, č. ev. 77</t>
  </si>
  <si>
    <t>Samopše - Přívlaky, č. ev. 74</t>
  </si>
  <si>
    <t>Samopše - Přívlaky, č. ev. 73</t>
  </si>
  <si>
    <t>Samopše - Přívlaky, č. p. 34</t>
  </si>
  <si>
    <t>Samopše - Přívlaky, č. p. 33</t>
  </si>
  <si>
    <t>Samopše - Přívlaky, č. p. 32</t>
  </si>
  <si>
    <t>Samopše - Přívlaky, č. p. 36</t>
  </si>
  <si>
    <t>Samopše - Přívlaky, č. ev. 106</t>
  </si>
  <si>
    <t>Samopše - Přívlaky, č. p. 38</t>
  </si>
  <si>
    <t>Samopše - Přívlaky, č. p. 39</t>
  </si>
  <si>
    <t>Samopše - Přívlaky, č. ev. 3</t>
  </si>
  <si>
    <t>Samopše - Přívlaky, č. p. 40</t>
  </si>
  <si>
    <t>Samopše - Přívlaky, č. p. 41</t>
  </si>
  <si>
    <t>Samopše - Přívlaky, č. p. 43</t>
  </si>
  <si>
    <t>Samopše - Přívlaky, č. p. 42</t>
  </si>
  <si>
    <t>Samopše - Přívlaky, č. ev. 32</t>
  </si>
  <si>
    <t>Samopše, č. p. 1</t>
  </si>
  <si>
    <t>Samopše, č. p. 2</t>
  </si>
  <si>
    <t>Samopše, č. p. 3</t>
  </si>
  <si>
    <t>Samopše, č. p. 4</t>
  </si>
  <si>
    <t>Samopše, č. p. 5</t>
  </si>
  <si>
    <t>Samopše, č. p. 6</t>
  </si>
  <si>
    <t>Samopše, č. p. 7</t>
  </si>
  <si>
    <t>Samopše, č. p. 9</t>
  </si>
  <si>
    <t>Samopše, č. p. 10</t>
  </si>
  <si>
    <t>Samopše, č. p. 11</t>
  </si>
  <si>
    <t>Samopše, č. p. 13</t>
  </si>
  <si>
    <t>Samopše, č. p. 15</t>
  </si>
  <si>
    <t>Samopše, č. p. 16</t>
  </si>
  <si>
    <t>Samopše, č. p. 17</t>
  </si>
  <si>
    <t>Samopše, č. p. 18</t>
  </si>
  <si>
    <t>Samopše, č. p. 19</t>
  </si>
  <si>
    <t>Samopše, č. p. 20</t>
  </si>
  <si>
    <t>Samopše, č. p. 21</t>
  </si>
  <si>
    <t>Samopše, č. p. 22</t>
  </si>
  <si>
    <t>Samopše, č. p. 23</t>
  </si>
  <si>
    <t>Samopše, č. p. 24</t>
  </si>
  <si>
    <t>Samopše, č. p. 25</t>
  </si>
  <si>
    <t>Samopše, č. p. 26</t>
  </si>
  <si>
    <t>Samopše, č. p. 27</t>
  </si>
  <si>
    <t>Samopše, č. p. 28</t>
  </si>
  <si>
    <t>Samopše, č. p. 30</t>
  </si>
  <si>
    <t>Samopše, č. p. 31</t>
  </si>
  <si>
    <t>Samopše, č. ev. 1</t>
  </si>
  <si>
    <t>Samopše, č. ev. 2</t>
  </si>
  <si>
    <t>Samopše, č. ev. 3</t>
  </si>
  <si>
    <t>Samopše, č. ev. 4</t>
  </si>
  <si>
    <t>Samopše, č. ev. 5</t>
  </si>
  <si>
    <t>Samopše, č. ev. 6</t>
  </si>
  <si>
    <t>Samopše, č. ev. 8</t>
  </si>
  <si>
    <t>Samopše, č. ev. 9</t>
  </si>
  <si>
    <t>Samopše, č. ev. 10</t>
  </si>
  <si>
    <t>Samopše, č. ev. 11</t>
  </si>
  <si>
    <t>Samopše, č. p. 12</t>
  </si>
  <si>
    <t>Samopše, č. ev. 13</t>
  </si>
  <si>
    <t>Samopše, č. ev. 14</t>
  </si>
  <si>
    <t>Samopše, č. ev. 15</t>
  </si>
  <si>
    <t>Samopše, č. ev. 16</t>
  </si>
  <si>
    <t>Samopše, č. ev. 17</t>
  </si>
  <si>
    <t>Samopše, č. ev. 18</t>
  </si>
  <si>
    <t>Samopše, č. ev. 19</t>
  </si>
  <si>
    <t>Samopše, č. ev. 20</t>
  </si>
  <si>
    <t>Samopše, č. ev. 21</t>
  </si>
  <si>
    <t>Samopše, č. ev. 22</t>
  </si>
  <si>
    <t>Samopše, č. ev. 23</t>
  </si>
  <si>
    <t>Samopše, č. ev. 24</t>
  </si>
  <si>
    <t>Samopše, č. ev. 26</t>
  </si>
  <si>
    <t>Samopše, č. ev. 27</t>
  </si>
  <si>
    <t>Samopše, č. ev. 28</t>
  </si>
  <si>
    <t>Samopše, č. ev. 30</t>
  </si>
  <si>
    <t>Samopše, č. ev. 33</t>
  </si>
  <si>
    <t>Samopše, č. ev. 35</t>
  </si>
  <si>
    <t>Samopše, č. ev. 36</t>
  </si>
  <si>
    <t>Samopše, č. ev. 37</t>
  </si>
  <si>
    <t>Samopše, č. ev. 38</t>
  </si>
  <si>
    <t>Samopše, č. ev. 39</t>
  </si>
  <si>
    <t>Samopše, č. ev. 41</t>
  </si>
  <si>
    <t>Samopše, č. ev. 42</t>
  </si>
  <si>
    <t>Samopše, č. ev. 43</t>
  </si>
  <si>
    <t>Samopše, č. ev. 44</t>
  </si>
  <si>
    <t>Samopše, č. ev. 45</t>
  </si>
  <si>
    <t>Samopše, č. ev. 46</t>
  </si>
  <si>
    <t>Samopše, č. ev. 47</t>
  </si>
  <si>
    <t>Samopše, č. ev. 48</t>
  </si>
  <si>
    <t>Samopše, č. ev. 49</t>
  </si>
  <si>
    <t>Samopše, č. ev. 50</t>
  </si>
  <si>
    <t>Samopše, č. ev. 51</t>
  </si>
  <si>
    <t>Samopše, č. ev. 52</t>
  </si>
  <si>
    <t>Samopše, č. ev. 53</t>
  </si>
  <si>
    <t>Samopše, č. ev. 54</t>
  </si>
  <si>
    <t>Samopše, č. ev. 55</t>
  </si>
  <si>
    <t>Samopše, č. ev. 56</t>
  </si>
  <si>
    <t>Samopše, č. ev. 57</t>
  </si>
  <si>
    <t>Samopše, č. ev. 59</t>
  </si>
  <si>
    <t>Samopše, č. ev. 60</t>
  </si>
  <si>
    <t>Samopše, č. ev. 61</t>
  </si>
  <si>
    <t>Samopše, č. ev. 62</t>
  </si>
  <si>
    <t>Samopše, č. ev. 64</t>
  </si>
  <si>
    <t>Samopše, č. ev. 65</t>
  </si>
  <si>
    <t>Samopše, č. ev. 67</t>
  </si>
  <si>
    <t>Samopše, č. ev. 68</t>
  </si>
  <si>
    <t>Samopše, č. ev. 69</t>
  </si>
  <si>
    <t>Samopše, č. ev. 70</t>
  </si>
  <si>
    <t>Samopše, č. ev. 71</t>
  </si>
  <si>
    <t>Samopše, č. ev. 72</t>
  </si>
  <si>
    <t>Samopše, č. ev. 73</t>
  </si>
  <si>
    <t>Samopše, č. ev. 75</t>
  </si>
  <si>
    <t>Samopše, č. ev. 76</t>
  </si>
  <si>
    <t>Samopše, č. ev. 77</t>
  </si>
  <si>
    <t>Samopše, č. ev. 78</t>
  </si>
  <si>
    <t>Samopše, č. ev. 79</t>
  </si>
  <si>
    <t>Samopše, č. ev. 80</t>
  </si>
  <si>
    <t>Samopše, č. ev. 81</t>
  </si>
  <si>
    <t>Samopše, č. ev. 82</t>
  </si>
  <si>
    <t>Samopše, č. ev. 83</t>
  </si>
  <si>
    <t>Samopše, č. ev. 85</t>
  </si>
  <si>
    <t>Samopše, č. ev. 86</t>
  </si>
  <si>
    <t>Samopše, č. ev. 87</t>
  </si>
  <si>
    <t>Samopše, č. ev. 88</t>
  </si>
  <si>
    <t>Samopše, č. ev. 89</t>
  </si>
  <si>
    <t>Samopše, č. ev. 90</t>
  </si>
  <si>
    <t>Samopše, č. ev. 92</t>
  </si>
  <si>
    <t>Samopše, č. ev. 93</t>
  </si>
  <si>
    <t>Samopše, č. ev. 94</t>
  </si>
  <si>
    <t>Samopše, č. ev. 95</t>
  </si>
  <si>
    <t>Samopše, č. ev. 97</t>
  </si>
  <si>
    <t>Samopše, č. ev. 98</t>
  </si>
  <si>
    <t>Samopše, č. ev. 99</t>
  </si>
  <si>
    <t>Samopše, č. ev. 100</t>
  </si>
  <si>
    <t>Samopše, č. ev. 103</t>
  </si>
  <si>
    <t>Samopše, č. ev. 104</t>
  </si>
  <si>
    <t>Samopše, č. ev. 106</t>
  </si>
  <si>
    <t>Samopše, č. ev. 107</t>
  </si>
  <si>
    <t>Samopše, č. ev. 108</t>
  </si>
  <si>
    <t>Samopše, č. ev. 109</t>
  </si>
  <si>
    <t>Samopše, č. ev. 110</t>
  </si>
  <si>
    <t>Samopše, č. ev. 111</t>
  </si>
  <si>
    <t>Samopše, č. ev. 112</t>
  </si>
  <si>
    <t>Samopše, č. ev. 114</t>
  </si>
  <si>
    <t>Samopše, č. ev. 115</t>
  </si>
  <si>
    <t>Samopše, č. ev. 116</t>
  </si>
  <si>
    <t>Samopše, č. ev. 117</t>
  </si>
  <si>
    <t>Samopše, č. ev. 118</t>
  </si>
  <si>
    <t>Samopše, č. ev. 119</t>
  </si>
  <si>
    <t>Samopše, č. ev. 120</t>
  </si>
  <si>
    <t>Samopše, č. ev. 121</t>
  </si>
  <si>
    <t>Samopše, č. ev. 122</t>
  </si>
  <si>
    <t>Samopše, č. ev. 123</t>
  </si>
  <si>
    <t>Samopše, č. ev. 124</t>
  </si>
  <si>
    <t>Samopše, č. ev. 125</t>
  </si>
  <si>
    <t>Samopše, č. ev. 126</t>
  </si>
  <si>
    <t>Samopše, č. ev. 129</t>
  </si>
  <si>
    <t>Samopše, č. ev. 131</t>
  </si>
  <si>
    <t>Samopše, č. ev. 135</t>
  </si>
  <si>
    <t>Samopše, č. ev. 136</t>
  </si>
  <si>
    <t>Samopše, č. ev. 138</t>
  </si>
  <si>
    <t>Samopše, č. ev. 139</t>
  </si>
  <si>
    <t>Samopše, č. ev. 142</t>
  </si>
  <si>
    <t>Samopše, č. ev. 143</t>
  </si>
  <si>
    <t>Samopše, č. ev. 146</t>
  </si>
  <si>
    <t>Samopše, č. ev. 147</t>
  </si>
  <si>
    <t>Samopše, č. ev. 148</t>
  </si>
  <si>
    <t>Samopše, č. ev. 149</t>
  </si>
  <si>
    <t>Samopše, č. ev. 150</t>
  </si>
  <si>
    <t>Samopše, č. ev. 151</t>
  </si>
  <si>
    <t>Samopše, č. ev. 152</t>
  </si>
  <si>
    <t>Samopše, č. ev. 153</t>
  </si>
  <si>
    <t>Samopše, č. ev. 155</t>
  </si>
  <si>
    <t>Samopše, č. ev. 158</t>
  </si>
  <si>
    <t>Samopše, č. ev. 159</t>
  </si>
  <si>
    <t>Samopše, č. ev. 160</t>
  </si>
  <si>
    <t>Samopše, č. ev. 161</t>
  </si>
  <si>
    <t>Samopše, č. ev. 162</t>
  </si>
  <si>
    <t>Samopše, č. ev. 12</t>
  </si>
  <si>
    <t>Samopše, č. ev. 91</t>
  </si>
  <si>
    <t>Samopše, č. ev. 1034</t>
  </si>
  <si>
    <t>Samopše, č. ev. 1134</t>
  </si>
  <si>
    <t>Samopše, č. ev. 1007</t>
  </si>
  <si>
    <t>Samopše, č. ev. 1029</t>
  </si>
  <si>
    <t>Samopše, č. ev. 1058</t>
  </si>
  <si>
    <t>Samopše, č. ev. 1063</t>
  </si>
  <si>
    <t>Samopše, č. ev. 1101</t>
  </si>
  <si>
    <t>Samopše, č. ev. 1105</t>
  </si>
  <si>
    <t>Samopše, č. ev. 1111</t>
  </si>
  <si>
    <t>Samopše, č. ev. 1113</t>
  </si>
  <si>
    <t>Samopše, č. ev. 132</t>
  </si>
  <si>
    <t>Samopše, č. ev. 157</t>
  </si>
  <si>
    <t>Samopše, č. ev. 156</t>
  </si>
  <si>
    <t>Samopše, č. ev. 163</t>
  </si>
  <si>
    <t>Samopše, č. ev. 127</t>
  </si>
  <si>
    <t>Samopše, č. ev. 130</t>
  </si>
  <si>
    <t>Samopše, č. ev. 96</t>
  </si>
  <si>
    <t>Samopše, č. ev. 164</t>
  </si>
  <si>
    <t>Samopše, č. p. 32</t>
  </si>
  <si>
    <t>Samopše, č. ev. 141</t>
  </si>
  <si>
    <t>Samopše, č. ev. 140</t>
  </si>
  <si>
    <t>Samopše, č. ev. 144</t>
  </si>
  <si>
    <t>Samopše, č. ev. 145</t>
  </si>
  <si>
    <t>Samopše, č. ev. 137</t>
  </si>
  <si>
    <t>Samopše, č. p. 14</t>
  </si>
  <si>
    <t>Samopše, č. p. 29</t>
  </si>
  <si>
    <t>Slavošov - Hranice, č. p. 2</t>
  </si>
  <si>
    <t>Slavošov - Hranice, č. p. 3</t>
  </si>
  <si>
    <t>Slavošov - Hranice, č. p. 4</t>
  </si>
  <si>
    <t>Slavošov - Hranice, č. p. 5</t>
  </si>
  <si>
    <t>Slavošov - Hranice, č. p. 6</t>
  </si>
  <si>
    <t>Slavošov - Hranice, č. p. 7</t>
  </si>
  <si>
    <t>Slavošov - Hranice, č. p. 8</t>
  </si>
  <si>
    <t>Slavošov - Hranice, č. p. 9</t>
  </si>
  <si>
    <t>Slavošov - Hranice, č. p. 10</t>
  </si>
  <si>
    <t>Slavošov - Hranice, č. p. 11</t>
  </si>
  <si>
    <t>Slavošov - Hranice, č. p. 12</t>
  </si>
  <si>
    <t>Slavošov - Hranice, č. p. 13</t>
  </si>
  <si>
    <t>Slavošov - Hranice, č. p. 14</t>
  </si>
  <si>
    <t>Slavošov - Hranice, č. p. 15</t>
  </si>
  <si>
    <t>Slavošov - Hranice, č. p. 16</t>
  </si>
  <si>
    <t>Slavošov - Hranice, č. p. 17</t>
  </si>
  <si>
    <t>Slavošov - Hranice, č. p. 18</t>
  </si>
  <si>
    <t>Slavošov - Hranice, č. p. 19</t>
  </si>
  <si>
    <t>Slavošov - Hranice, č. p. 21</t>
  </si>
  <si>
    <t>Slavošov - Hranice, č. p. 22</t>
  </si>
  <si>
    <t>Slavošov - Hranice, č. p. 23</t>
  </si>
  <si>
    <t>Slavošov - Hranice, č. p. 24</t>
  </si>
  <si>
    <t>Slavošov - Hranice, č. p. 26</t>
  </si>
  <si>
    <t>Slavošov - Hranice, č. p. 27</t>
  </si>
  <si>
    <t>Slavošov - Hranice, č. p. 28</t>
  </si>
  <si>
    <t>Slavošov - Hranice, č. p. 29</t>
  </si>
  <si>
    <t>Slavošov - Hranice, č. p. 30</t>
  </si>
  <si>
    <t>Slavošov - Hranice, č. p. 32</t>
  </si>
  <si>
    <t>Slavošov - Hranice, č. p. 33</t>
  </si>
  <si>
    <t>Slavošov - Hranice, č. p. 34</t>
  </si>
  <si>
    <t>Slavošov - Hranice, č. p. 35</t>
  </si>
  <si>
    <t>Slavošov - Hranice, č. p. 36</t>
  </si>
  <si>
    <t>Slavošov - Hranice, č. p. 38</t>
  </si>
  <si>
    <t>Slavošov - Hranice, č. p. 39</t>
  </si>
  <si>
    <t>Slavošov - Hranice, č. p. 40</t>
  </si>
  <si>
    <t>Slavošov - Hranice, č. p. 41</t>
  </si>
  <si>
    <t>Slavošov - Hranice, č. p. 42</t>
  </si>
  <si>
    <t>Slavošov - Hranice, č. p. 43</t>
  </si>
  <si>
    <t>Slavošov - Hranice, č. p. 44</t>
  </si>
  <si>
    <t>Slavošov - Hranice, č. p. 46</t>
  </si>
  <si>
    <t>Slavošov - Hranice, č. p. 47</t>
  </si>
  <si>
    <t>Slavošov - Hranice, č. p. 1</t>
  </si>
  <si>
    <t>Slavošov - Hranice, č. p. 48</t>
  </si>
  <si>
    <t>Slavošov - Hranice, č. p. 49</t>
  </si>
  <si>
    <t>Slavošov - Hranice, č. p. 50</t>
  </si>
  <si>
    <t>Slavošov, č. p. 1</t>
  </si>
  <si>
    <t>Slavošov, č. p. 3</t>
  </si>
  <si>
    <t>Slavošov, č. p. 4</t>
  </si>
  <si>
    <t>Slavošov, č. p. 5</t>
  </si>
  <si>
    <t>Slavošov, č. p. 6</t>
  </si>
  <si>
    <t>Slavošov, č. p. 7</t>
  </si>
  <si>
    <t>Slavošov, č. p. 8</t>
  </si>
  <si>
    <t>Slavošov, č. p. 9</t>
  </si>
  <si>
    <t>Slavošov, č. p. 10</t>
  </si>
  <si>
    <t>Slavošov, č. p. 11</t>
  </si>
  <si>
    <t>Slavošov, č. p. 12</t>
  </si>
  <si>
    <t>Slavošov, č. p. 13</t>
  </si>
  <si>
    <t>Slavošov, č. p. 14</t>
  </si>
  <si>
    <t>Slavošov, č. p. 15</t>
  </si>
  <si>
    <t>Slavošov, č. p. 16</t>
  </si>
  <si>
    <t>Slavošov, č. p. 17</t>
  </si>
  <si>
    <t>Slavošov, č. p. 18</t>
  </si>
  <si>
    <t>Slavošov, č. p. 19</t>
  </si>
  <si>
    <t>Slavošov, č. p. 20</t>
  </si>
  <si>
    <t>Slavošov, č. p. 21</t>
  </si>
  <si>
    <t>Slavošov, č. p. 22</t>
  </si>
  <si>
    <t>Slavošov, č. p. 24</t>
  </si>
  <si>
    <t>Slavošov, č. p. 25</t>
  </si>
  <si>
    <t>Slavošov, č. p. 26</t>
  </si>
  <si>
    <t>Slavošov, č. p. 27</t>
  </si>
  <si>
    <t>Slavošov, č. p. 28</t>
  </si>
  <si>
    <t>Slavošov, č. p. 29</t>
  </si>
  <si>
    <t>Slavošov, č. p. 30</t>
  </si>
  <si>
    <t>Slavošov, č. p. 31</t>
  </si>
  <si>
    <t>Slavošov, č. p. 32</t>
  </si>
  <si>
    <t>Slavošov, č. p. 33</t>
  </si>
  <si>
    <t>Slavošov, č. p. 34</t>
  </si>
  <si>
    <t>Slavošov, č. p. 35</t>
  </si>
  <si>
    <t>Slavošov, č. p. 36</t>
  </si>
  <si>
    <t>Slavošov, č. p. 37</t>
  </si>
  <si>
    <t>Slavošov, č. p. 38</t>
  </si>
  <si>
    <t>Slavošov, č. p. 39</t>
  </si>
  <si>
    <t>Slavošov, č. p. 40</t>
  </si>
  <si>
    <t>Slavošov, č. p. 42</t>
  </si>
  <si>
    <t>Slavošov, č. p. 43</t>
  </si>
  <si>
    <t>Slavošov, č. p. 44</t>
  </si>
  <si>
    <t>Slavošov, č. p. 45</t>
  </si>
  <si>
    <t>Slavošov, č. p. 46</t>
  </si>
  <si>
    <t>Slavošov, č. p. 47</t>
  </si>
  <si>
    <t>Slavošov, č. p. 49</t>
  </si>
  <si>
    <t>Slavošov, č. p. 50</t>
  </si>
  <si>
    <t>Slavošov, č. p. 51</t>
  </si>
  <si>
    <t>Slavošov, č. p. 52</t>
  </si>
  <si>
    <t>Slavošov, č. p. 53</t>
  </si>
  <si>
    <t>Slavošov, č. p. 54</t>
  </si>
  <si>
    <t>Slavošov, č. p. 55</t>
  </si>
  <si>
    <t>Slavošov, č. p. 56</t>
  </si>
  <si>
    <t>Slavošov, č. p. 57</t>
  </si>
  <si>
    <t>Slavošov, č. p. 77</t>
  </si>
  <si>
    <t>Slavošov, č. p. 59</t>
  </si>
  <si>
    <t>Slavošov, č. p. 58</t>
  </si>
  <si>
    <t>Tupadly, č. p. 1</t>
  </si>
  <si>
    <t>Tupadly, č. p. 2</t>
  </si>
  <si>
    <t>Tupadly, č. p. 3</t>
  </si>
  <si>
    <t>Tupadly, č. p. 4</t>
  </si>
  <si>
    <t>Tupadly, č. p. 5</t>
  </si>
  <si>
    <t>Tupadly, č. p. 6</t>
  </si>
  <si>
    <t>Tupadly, č. p. 7</t>
  </si>
  <si>
    <t>Tupadly, č. p. 8</t>
  </si>
  <si>
    <t>Tupadly, č. p. 9</t>
  </si>
  <si>
    <t>Tupadly, č. p. 10</t>
  </si>
  <si>
    <t>Tupadly, č. p. 11</t>
  </si>
  <si>
    <t>Tupadly, č. p. 12</t>
  </si>
  <si>
    <t>Tupadly, č. p. 13</t>
  </si>
  <si>
    <t>Tupadly, č. p. 14</t>
  </si>
  <si>
    <t>Tupadly, č. p. 15</t>
  </si>
  <si>
    <t>Tupadly, č. p. 16</t>
  </si>
  <si>
    <t>Tupadly, č. p. 17</t>
  </si>
  <si>
    <t>Tupadly, č. p. 18</t>
  </si>
  <si>
    <t>Tupadly, č. p. 19</t>
  </si>
  <si>
    <t>Tupadly, č. p. 20</t>
  </si>
  <si>
    <t>Tupadly, č. p. 21</t>
  </si>
  <si>
    <t>Tupadly, č. p. 22</t>
  </si>
  <si>
    <t>Tupadly, č. p. 23</t>
  </si>
  <si>
    <t>Tupadly, č. p. 24</t>
  </si>
  <si>
    <t>Tupadly, č. p. 25</t>
  </si>
  <si>
    <t>Tupadly, č. p. 26</t>
  </si>
  <si>
    <t>Tupadly, č. p. 27</t>
  </si>
  <si>
    <t>Tupadly, č. p. 29</t>
  </si>
  <si>
    <t>Tupadly, č. p. 30</t>
  </si>
  <si>
    <t>Tupadly, č. p. 31</t>
  </si>
  <si>
    <t>Tupadly, č. p. 32</t>
  </si>
  <si>
    <t>Tupadly, č. p. 33</t>
  </si>
  <si>
    <t>Tupadly, č. p. 34</t>
  </si>
  <si>
    <t>Tupadly, č. p. 36</t>
  </si>
  <si>
    <t>Tupadly, č. p. 37</t>
  </si>
  <si>
    <t>Tupadly, č. p. 38</t>
  </si>
  <si>
    <t>Tupadly, č. p. 39</t>
  </si>
  <si>
    <t>Tupadly, č. p. 40</t>
  </si>
  <si>
    <t>Tupadly, č. p. 41</t>
  </si>
  <si>
    <t>Tupadly, č. p. 42</t>
  </si>
  <si>
    <t>Tupadly, č. p. 43</t>
  </si>
  <si>
    <t>Tupadly, č. p. 44</t>
  </si>
  <si>
    <t>Tupadly, č. p. 45</t>
  </si>
  <si>
    <t>Tupadly, č. p. 46</t>
  </si>
  <si>
    <t>Tupadly, č. p. 48</t>
  </si>
  <si>
    <t>Tupadly, č. p. 49</t>
  </si>
  <si>
    <t>Tupadly, č. p. 50</t>
  </si>
  <si>
    <t>Tupadly, č. p. 51</t>
  </si>
  <si>
    <t>Tupadly, č. p. 52</t>
  </si>
  <si>
    <t>Tupadly, č. p. 53</t>
  </si>
  <si>
    <t>Tupadly, č. p. 54</t>
  </si>
  <si>
    <t>Tupadly, č. p. 55</t>
  </si>
  <si>
    <t>Tupadly, č. p. 56</t>
  </si>
  <si>
    <t>Tupadly, č. p. 58</t>
  </si>
  <si>
    <t>Tupadly, č. p. 59</t>
  </si>
  <si>
    <t>Tupadly, č. p. 62</t>
  </si>
  <si>
    <t>Tupadly, č. p. 63</t>
  </si>
  <si>
    <t>Tupadly, č. p. 64</t>
  </si>
  <si>
    <t>Tupadly, č. p. 65</t>
  </si>
  <si>
    <t>Tupadly, č. p. 66</t>
  </si>
  <si>
    <t>Tupadly, č. p. 67</t>
  </si>
  <si>
    <t>Tupadly, č. p. 68</t>
  </si>
  <si>
    <t>Tupadly, č. p. 69</t>
  </si>
  <si>
    <t>Tupadly, č. p. 70</t>
  </si>
  <si>
    <t>Tupadly, č. p. 71</t>
  </si>
  <si>
    <t>Tupadly, č. p. 72</t>
  </si>
  <si>
    <t>Tupadly, č. p. 73</t>
  </si>
  <si>
    <t>Tupadly, č. p. 74</t>
  </si>
  <si>
    <t>Tupadly, č. p. 75</t>
  </si>
  <si>
    <t>Tupadly, č. p. 76</t>
  </si>
  <si>
    <t>Tupadly, č. p. 77</t>
  </si>
  <si>
    <t>Tupadly, č. p. 78</t>
  </si>
  <si>
    <t>Tupadly, č. p. 79</t>
  </si>
  <si>
    <t>Tupadly, č. p. 80</t>
  </si>
  <si>
    <t>Tupadly, č. p. 81</t>
  </si>
  <si>
    <t>Tupadly, č. p. 82</t>
  </si>
  <si>
    <t>Tupadly, č. p. 83</t>
  </si>
  <si>
    <t>Tupadly, č. p. 84</t>
  </si>
  <si>
    <t>Tupadly, č. p. 85</t>
  </si>
  <si>
    <t>Tupadly, č. p. 86</t>
  </si>
  <si>
    <t>Tupadly, č. p. 87</t>
  </si>
  <si>
    <t>Tupadly, č. p. 88</t>
  </si>
  <si>
    <t>Tupadly, č. p. 89</t>
  </si>
  <si>
    <t>Tupadly, č. p. 90</t>
  </si>
  <si>
    <t>Tupadly, č. p. 91</t>
  </si>
  <si>
    <t>Tupadly, č. p. 92</t>
  </si>
  <si>
    <t>Tupadly, č. p. 93</t>
  </si>
  <si>
    <t>Tupadly, č. p. 94</t>
  </si>
  <si>
    <t>Tupadly, č. p. 95</t>
  </si>
  <si>
    <t>Tupadly, č. p. 96</t>
  </si>
  <si>
    <t>Tupadly, č. p. 97</t>
  </si>
  <si>
    <t>Tupadly, č. p. 98</t>
  </si>
  <si>
    <t>Tupadly, č. p. 99</t>
  </si>
  <si>
    <t>Tupadly, č. p. 100</t>
  </si>
  <si>
    <t>Tupadly, č. p. 101</t>
  </si>
  <si>
    <t>Tupadly, č. p. 102</t>
  </si>
  <si>
    <t>Tupadly, č. p. 103</t>
  </si>
  <si>
    <t>Tupadly, č. p. 104</t>
  </si>
  <si>
    <t>Tupadly, č. p. 105</t>
  </si>
  <si>
    <t>Tupadly, č. p. 106</t>
  </si>
  <si>
    <t>Tupadly, č. p. 107</t>
  </si>
  <si>
    <t>Tupadly, č. p. 108</t>
  </si>
  <si>
    <t>Tupadly, č. p. 109</t>
  </si>
  <si>
    <t>Tupadly, č. p. 110</t>
  </si>
  <si>
    <t>Tupadly, č. p. 111</t>
  </si>
  <si>
    <t>Tupadly, č. p. 112</t>
  </si>
  <si>
    <t>Tupadly, č. p. 113</t>
  </si>
  <si>
    <t>Tupadly, č. p. 114</t>
  </si>
  <si>
    <t>Tupadly, č. p. 115</t>
  </si>
  <si>
    <t>Tupadly, č. p. 116</t>
  </si>
  <si>
    <t>Tupadly, č. p. 120</t>
  </si>
  <si>
    <t>Tupadly, č. p. 121</t>
  </si>
  <si>
    <t>Tupadly, č. p. 122</t>
  </si>
  <si>
    <t>Tupadly, č. p. 123</t>
  </si>
  <si>
    <t>Tupadly, č. p. 124</t>
  </si>
  <si>
    <t>Tupadly, č. p. 125</t>
  </si>
  <si>
    <t>Tupadly, č. p. 126</t>
  </si>
  <si>
    <t>Tupadly, č. p. 127</t>
  </si>
  <si>
    <t>Tupadly, č. p. 128</t>
  </si>
  <si>
    <t>Tupadly, č. p. 129</t>
  </si>
  <si>
    <t>Tupadly, č. p. 130</t>
  </si>
  <si>
    <t>Tupadly, č. p. 131</t>
  </si>
  <si>
    <t>Tupadly, č. p. 132</t>
  </si>
  <si>
    <t>Tupadly, č. p. 133</t>
  </si>
  <si>
    <t>Tupadly, č. p. 134</t>
  </si>
  <si>
    <t>Tupadly, č. p. 135</t>
  </si>
  <si>
    <t>Tupadly, č. p. 136</t>
  </si>
  <si>
    <t>Tupadly, č. p. 137</t>
  </si>
  <si>
    <t>Tupadly, č. p. 138</t>
  </si>
  <si>
    <t>Tupadly, č. p. 139</t>
  </si>
  <si>
    <t>Tupadly, č. p. 140</t>
  </si>
  <si>
    <t>Tupadly, č. p. 141</t>
  </si>
  <si>
    <t>Tupadly, č. p. 142</t>
  </si>
  <si>
    <t>Tupadly, č. p. 143</t>
  </si>
  <si>
    <t>Tupadly, č. p. 144</t>
  </si>
  <si>
    <t>Tupadly, č. p. 145</t>
  </si>
  <si>
    <t>Tupadly, č. p. 146</t>
  </si>
  <si>
    <t>Tupadly, č. p. 147</t>
  </si>
  <si>
    <t>Tupadly, č. p. 148</t>
  </si>
  <si>
    <t>Tupadly, č. p. 149</t>
  </si>
  <si>
    <t>Tupadly, č. p. 150</t>
  </si>
  <si>
    <t>Tupadly, č. p. 151</t>
  </si>
  <si>
    <t>Tupadly, č. p. 152</t>
  </si>
  <si>
    <t>Tupadly, č. p. 153</t>
  </si>
  <si>
    <t>Tupadly, č. p. 154</t>
  </si>
  <si>
    <t>Tupadly, č. p. 155</t>
  </si>
  <si>
    <t>Tupadly, č. p. 156</t>
  </si>
  <si>
    <t>Tupadly, č. p. 157</t>
  </si>
  <si>
    <t>Tupadly, č. p. 158</t>
  </si>
  <si>
    <t>Tupadly, č. p. 159</t>
  </si>
  <si>
    <t>Tupadly, č. p. 160</t>
  </si>
  <si>
    <t>Tupadly, č. p. 161</t>
  </si>
  <si>
    <t>Tupadly, č. p. 162</t>
  </si>
  <si>
    <t>Tupadly, č. p. 163</t>
  </si>
  <si>
    <t>Tupadly, č. p. 164</t>
  </si>
  <si>
    <t>Tupadly, č. p. 165</t>
  </si>
  <si>
    <t>Tupadly, č. p. 166</t>
  </si>
  <si>
    <t>Tupadly, č. p. 167</t>
  </si>
  <si>
    <t>Tupadly, č. p. 168</t>
  </si>
  <si>
    <t>Tupadly, č. p. 169</t>
  </si>
  <si>
    <t>Tupadly, č. p. 170</t>
  </si>
  <si>
    <t>Tupadly, č. p. 171</t>
  </si>
  <si>
    <t>Tupadly, č. p. 172</t>
  </si>
  <si>
    <t>Tupadly, č. p. 173</t>
  </si>
  <si>
    <t>Tupadly, č. p. 174</t>
  </si>
  <si>
    <t>Tupadly, č. p. 175</t>
  </si>
  <si>
    <t>Tupadly, č. p. 176</t>
  </si>
  <si>
    <t>Tupadly, č. p. 177</t>
  </si>
  <si>
    <t>Tupadly, č. p. 178</t>
  </si>
  <si>
    <t>Tupadly, č. p. 179</t>
  </si>
  <si>
    <t>Tupadly, č. p. 180</t>
  </si>
  <si>
    <t>Tupadly, č. p. 182</t>
  </si>
  <si>
    <t>Tupadly, č. p. 183</t>
  </si>
  <si>
    <t>Tupadly, č. p. 184</t>
  </si>
  <si>
    <t>Tupadly, č. p. 185</t>
  </si>
  <si>
    <t>Tupadly, č. p. 186</t>
  </si>
  <si>
    <t>Tupadly, č. p. 187</t>
  </si>
  <si>
    <t>Tupadly, č. p. 188</t>
  </si>
  <si>
    <t>Tupadly, č. p. 189</t>
  </si>
  <si>
    <t>Tupadly, č. p. 190</t>
  </si>
  <si>
    <t>Tupadly, č. p. 191</t>
  </si>
  <si>
    <t>Tupadly, č. p. 192</t>
  </si>
  <si>
    <t>Tupadly, č. p. 193</t>
  </si>
  <si>
    <t>Tupadly, č. p. 198</t>
  </si>
  <si>
    <t>Tupadly, č. p. 199</t>
  </si>
  <si>
    <t>Tupadly, č. p. 200</t>
  </si>
  <si>
    <t>Tupadly, č. p. 201</t>
  </si>
  <si>
    <t>Tupadly, č. p. 202</t>
  </si>
  <si>
    <t>Tupadly, č. p. 203</t>
  </si>
  <si>
    <t>Tupadly, č. p. 204</t>
  </si>
  <si>
    <t>Tupadly, č. p. 205</t>
  </si>
  <si>
    <t>Tupadly, č. p. 206</t>
  </si>
  <si>
    <t>Tupadly, č. p. 207</t>
  </si>
  <si>
    <t>Tupadly, č. p. 194</t>
  </si>
  <si>
    <t>Tupadly, č. p. 208</t>
  </si>
  <si>
    <t>Tupadly, č. p. 197</t>
  </si>
  <si>
    <t>Tupadly, č. p. 196</t>
  </si>
  <si>
    <t>Tupadly, č. p. 195</t>
  </si>
  <si>
    <t>Tupadly, č. p. 211</t>
  </si>
  <si>
    <t>Tupadly, č. p. 210</t>
  </si>
  <si>
    <t>Tupadly, č. p. 214</t>
  </si>
  <si>
    <t>Tupadly, č. p. 213</t>
  </si>
  <si>
    <t>Tupadly, č. p. 215</t>
  </si>
  <si>
    <t>Tupadly, č. p. 212</t>
  </si>
  <si>
    <t>Tupadly, č. p. 209</t>
  </si>
  <si>
    <t>Tupadly, č. p. 220</t>
  </si>
  <si>
    <t>Tupadly, č. p. 219</t>
  </si>
  <si>
    <t>Tupadly, č. p. 218</t>
  </si>
  <si>
    <t>Tupadly, č. p. 221</t>
  </si>
  <si>
    <t>Tupadly, č. p. 222</t>
  </si>
  <si>
    <t>Tupadly, č. p. 227</t>
  </si>
  <si>
    <t>Tupadly, č. p. 224</t>
  </si>
  <si>
    <t>Tupadly, č. p. 216</t>
  </si>
  <si>
    <t>Tupadly, č. p. 228</t>
  </si>
  <si>
    <t>Tupadly, č. p. 226</t>
  </si>
  <si>
    <t>Tupadly, č. p. 225</t>
  </si>
  <si>
    <t>Tupadly, č. p. 223</t>
  </si>
  <si>
    <t>Tupadly, č. p. 229</t>
  </si>
  <si>
    <t>Tupadly, č. p. 230</t>
  </si>
  <si>
    <t>Tupadly, č. p. 217</t>
  </si>
  <si>
    <t>Tupadly, č. p. 233</t>
  </si>
  <si>
    <t>Tupadly, č. p. 238</t>
  </si>
  <si>
    <t>Tupadly, č. p. 240</t>
  </si>
  <si>
    <t>Tupadly, č. p. 239</t>
  </si>
  <si>
    <t>Tupadly, č. p. 241</t>
  </si>
  <si>
    <t>Tupadly, č. p. 242</t>
  </si>
  <si>
    <t>Tupadly, č. p. 236</t>
  </si>
  <si>
    <t>Tupadly, č. p. 234</t>
  </si>
  <si>
    <t>Tupadly, č. p. 251</t>
  </si>
  <si>
    <t>Tupadly, č. p. 253</t>
  </si>
  <si>
    <t>Tupadly, č. p. 245</t>
  </si>
  <si>
    <t>Tupadly, č. p. 246</t>
  </si>
  <si>
    <t>Tupadly, č. p. 244</t>
  </si>
  <si>
    <t>Tupadly, č. p. 243</t>
  </si>
  <si>
    <t>Tupadly, č. p. 232</t>
  </si>
  <si>
    <t>Tupadly, č. p. 250</t>
  </si>
  <si>
    <t>Tupadly, č. p. 231</t>
  </si>
  <si>
    <t>Tupadly, č. p. 249</t>
  </si>
  <si>
    <t>Tupadly, č. p. 247</t>
  </si>
  <si>
    <t>Tupadly, č. p. 248</t>
  </si>
  <si>
    <t>Tupadly, č. p. 254</t>
  </si>
  <si>
    <t>Tupadly, č. p. 257</t>
  </si>
  <si>
    <t>Tupadly, č. p. 235</t>
  </si>
  <si>
    <t>Tupadly, č. p. 258</t>
  </si>
  <si>
    <t>Tupadly, č. p. 255</t>
  </si>
  <si>
    <t>Úmonín - Březová, č. p. 1</t>
  </si>
  <si>
    <t>Úmonín - Březová, č. p. 2</t>
  </si>
  <si>
    <t>Úmonín - Březová, č. p. 3</t>
  </si>
  <si>
    <t>Úmonín - Březová, č. p. 4</t>
  </si>
  <si>
    <t>Úmonín - Březová, č. p. 5</t>
  </si>
  <si>
    <t>Úmonín - Březová, č. p. 6</t>
  </si>
  <si>
    <t>Úmonín - Březová, č. p. 7</t>
  </si>
  <si>
    <t>Úmonín - Březová, č. p. 8</t>
  </si>
  <si>
    <t>Úmonín - Březová, č. p. 9</t>
  </si>
  <si>
    <t>Úmonín - Březová, č. p. 10</t>
  </si>
  <si>
    <t>Úmonín - Březová, č. p. 12</t>
  </si>
  <si>
    <t>Úmonín - Březová, č. p. 13</t>
  </si>
  <si>
    <t>Úmonín - Březová, č. p. 14</t>
  </si>
  <si>
    <t>Úmonín - Březová, č. p. 15</t>
  </si>
  <si>
    <t>Úmonín - Březová, č. p. 16</t>
  </si>
  <si>
    <t>Úmonín - Březová, č. p. 17</t>
  </si>
  <si>
    <t>Úmonín - Březová, č. p. 18</t>
  </si>
  <si>
    <t>Úmonín - Březová, č. p. 19</t>
  </si>
  <si>
    <t>Úmonín - Březová, č. p. 21</t>
  </si>
  <si>
    <t>Úmonín - Březová, č. p. 22</t>
  </si>
  <si>
    <t>Úmonín - Březová, č. p. 23</t>
  </si>
  <si>
    <t>Úmonín - Březová, č. p. 24</t>
  </si>
  <si>
    <t>Úmonín - Březová, č. p. 25</t>
  </si>
  <si>
    <t>Úmonín - Březová, č. p. 26</t>
  </si>
  <si>
    <t>Úmonín - Březová, č. p. 27</t>
  </si>
  <si>
    <t>Úmonín - Březová, č. p. 28</t>
  </si>
  <si>
    <t>Úmonín - Březová, č. p. 29</t>
  </si>
  <si>
    <t>Úmonín - Březová, č. p. 30</t>
  </si>
  <si>
    <t>Úmonín - Březová, č. p. 31</t>
  </si>
  <si>
    <t>Úmonín - Březová, č. p. 32</t>
  </si>
  <si>
    <t>Úmonín - Březová, č. p. 34</t>
  </si>
  <si>
    <t>Úmonín - Březová, č. p. 33</t>
  </si>
  <si>
    <t>Úmonín - Březová, č. p. 35</t>
  </si>
  <si>
    <t>Úmonín - Březová, č. p. 36</t>
  </si>
  <si>
    <t>Úmonín - Březová, č. p. 37</t>
  </si>
  <si>
    <t>Úmonín - Březová, č. p. 38</t>
  </si>
  <si>
    <t>Úmonín - Hájek, č. p. 2</t>
  </si>
  <si>
    <t>Úmonín - Hájek, č. p. 3</t>
  </si>
  <si>
    <t>Úmonín - Hájek, č. p. 5</t>
  </si>
  <si>
    <t>Úmonín - Hájek, č. p. 6</t>
  </si>
  <si>
    <t>Úmonín - Hájek, č. p. 7</t>
  </si>
  <si>
    <t>Úmonín - Hájek, č. p. 8</t>
  </si>
  <si>
    <t>Úmonín - Hájek, č. p. 9</t>
  </si>
  <si>
    <t>Úmonín - Hájek, č. p. 10</t>
  </si>
  <si>
    <t>Úmonín - Hájek, č. p. 11</t>
  </si>
  <si>
    <t>Úmonín - Hájek, č. p. 12</t>
  </si>
  <si>
    <t>Úmonín - Korotice, č. p. 1</t>
  </si>
  <si>
    <t>Úmonín - Korotice, č. p. 2</t>
  </si>
  <si>
    <t>Úmonín - Korotice, č. p. 3</t>
  </si>
  <si>
    <t>Úmonín - Korotice, č. p. 4</t>
  </si>
  <si>
    <t>Úmonín - Korotice, č. p. 5</t>
  </si>
  <si>
    <t>Úmonín - Korotice, č. p. 6</t>
  </si>
  <si>
    <t>Úmonín - Korotice, č. p. 7</t>
  </si>
  <si>
    <t>Úmonín - Korotice, č. p. 8</t>
  </si>
  <si>
    <t>Úmonín - Korotice, č. p. 9</t>
  </si>
  <si>
    <t>Úmonín - Korotice, č. p. 10</t>
  </si>
  <si>
    <t>Úmonín - Korotice, č. p. 11</t>
  </si>
  <si>
    <t>Úmonín - Korotice, č. p. 12</t>
  </si>
  <si>
    <t>Úmonín - Korotice, č. p. 13</t>
  </si>
  <si>
    <t>Úmonín - Korotice, č. p. 14</t>
  </si>
  <si>
    <t>Úmonín - Korotice, č. p. 15</t>
  </si>
  <si>
    <t>Úmonín - Korotice, č. p. 16</t>
  </si>
  <si>
    <t>Úmonín - Korotice, č. p. 17</t>
  </si>
  <si>
    <t>Úmonín - Korotice, č. p. 18</t>
  </si>
  <si>
    <t>Úmonín - Korotice, č. p. 19</t>
  </si>
  <si>
    <t>Úmonín - Korotice, č. p. 20</t>
  </si>
  <si>
    <t>Úmonín - Korotice, č. p. 21</t>
  </si>
  <si>
    <t>Úmonín - Korotice, č. p. 22</t>
  </si>
  <si>
    <t>Úmonín - Korotice, č. p. 23</t>
  </si>
  <si>
    <t>Úmonín - Korotice, č. p. 24</t>
  </si>
  <si>
    <t>Úmonín - Korotice, č. p. 25</t>
  </si>
  <si>
    <t>Úmonín - Korotice, č. p. 26</t>
  </si>
  <si>
    <t>Úmonín - Korotice, č. p. 27</t>
  </si>
  <si>
    <t>Úmonín - Korotice, č. p. 28</t>
  </si>
  <si>
    <t>Úmonín - Korotice, č. p. 29</t>
  </si>
  <si>
    <t>Úmonín - Korotice, č. p. 30</t>
  </si>
  <si>
    <t>Úmonín - Korotice, č. p. 33</t>
  </si>
  <si>
    <t>Úmonín - Korotice, č. p. 34</t>
  </si>
  <si>
    <t>Úmonín - Korotice, č. p. 35</t>
  </si>
  <si>
    <t>Úmonín - Korotice, č. p. 37</t>
  </si>
  <si>
    <t>Úmonín - Korotice, č. p. 38</t>
  </si>
  <si>
    <t>Úmonín - Korotice, č. p. 39</t>
  </si>
  <si>
    <t>Úmonín - Korotice, č. p. 41</t>
  </si>
  <si>
    <t>Úmonín - Korotice, č. p. 43</t>
  </si>
  <si>
    <t>Úmonín - Korotice, č. p. 44</t>
  </si>
  <si>
    <t>Úmonín - Korotice, č. p. 45</t>
  </si>
  <si>
    <t>Úmonín - Korotice, č. p. 46</t>
  </si>
  <si>
    <t>Úmonín - Korotice, č. p. 47</t>
  </si>
  <si>
    <t>Úmonín - Korotice, č. p. 48</t>
  </si>
  <si>
    <t>Úmonín - Korotice, č. p. 49</t>
  </si>
  <si>
    <t>Úmonín - Korotice, č. p. 51</t>
  </si>
  <si>
    <t>Úmonín - Korotice, č. p. 50</t>
  </si>
  <si>
    <t>Úmonín - Korotice, č. p. 53</t>
  </si>
  <si>
    <t>Úmonín - Korotice, č. ev. 1</t>
  </si>
  <si>
    <t>Úmonín - Korotice, č. p. 54</t>
  </si>
  <si>
    <t>Úmonín - Korotice, č. p. 55</t>
  </si>
  <si>
    <t>Úmonín - Lomec, č. p. 1</t>
  </si>
  <si>
    <t>Úmonín - Lomec, č. p. 3</t>
  </si>
  <si>
    <t>Úmonín - Lomec, č. p. 4</t>
  </si>
  <si>
    <t>Úmonín - Lomec, č. p. 5</t>
  </si>
  <si>
    <t>Úmonín - Lomec, č. p. 6</t>
  </si>
  <si>
    <t>Úmonín - Lomec, č. p. 7</t>
  </si>
  <si>
    <t>Úmonín - Lomec, č. p. 8</t>
  </si>
  <si>
    <t>Úmonín - Lomec, č. p. 9</t>
  </si>
  <si>
    <t>Úmonín - Lomec, č. p. 10</t>
  </si>
  <si>
    <t>Úmonín - Lomec, č. p. 11</t>
  </si>
  <si>
    <t>Úmonín - Lomec, č. p. 12</t>
  </si>
  <si>
    <t>Úmonín - Lomec, č. p. 14</t>
  </si>
  <si>
    <t>Úmonín - Lomec, č. p. 15</t>
  </si>
  <si>
    <t>Úmonín - Lomec, č. p. 16</t>
  </si>
  <si>
    <t>Úmonín - Lomec, č. p. 17</t>
  </si>
  <si>
    <t>Úmonín - Lomec, č. p. 18</t>
  </si>
  <si>
    <t>Úmonín - Lomec, č. p. 19</t>
  </si>
  <si>
    <t>Úmonín - Lomec, č. p. 21</t>
  </si>
  <si>
    <t>Úmonín - Lomec, č. p. 22</t>
  </si>
  <si>
    <t>Úmonín - Lomec, č. p. 23</t>
  </si>
  <si>
    <t>Úmonín - Lomec, č. p. 24</t>
  </si>
  <si>
    <t>Úmonín - Lomec, č. p. 25</t>
  </si>
  <si>
    <t>Úmonín - Lomec, č. p. 26</t>
  </si>
  <si>
    <t>Úmonín - Lomec, č. p. 27</t>
  </si>
  <si>
    <t>Úmonín - Lomec, č. p. 29</t>
  </si>
  <si>
    <t>Úmonín - Lomec, č. p. 30</t>
  </si>
  <si>
    <t>Úmonín - Lomec, č. p. 31</t>
  </si>
  <si>
    <t>Úmonín - Lomec, č. p. 33</t>
  </si>
  <si>
    <t>Úmonín - Lomec, č. p. 34</t>
  </si>
  <si>
    <t>Úmonín - Lomec, č. p. 36</t>
  </si>
  <si>
    <t>Úmonín - Lomec, č. p. 37</t>
  </si>
  <si>
    <t>Úmonín - Lomec, č. p. 38</t>
  </si>
  <si>
    <t>Úmonín - Lomec, č. p. 39</t>
  </si>
  <si>
    <t>Úmonín - Lomec, č. p. 41</t>
  </si>
  <si>
    <t>Úmonín - Lomec, č. p. 42</t>
  </si>
  <si>
    <t>Úmonín - Lomec, č. p. 43</t>
  </si>
  <si>
    <t>Úmonín - Lomec, č. p. 44</t>
  </si>
  <si>
    <t>Úmonín - Lomec, č. p. 45</t>
  </si>
  <si>
    <t>Úmonín - Lomec, č. p. 46</t>
  </si>
  <si>
    <t>Úmonín - Lomec, č. p. 47</t>
  </si>
  <si>
    <t>Úmonín - Lomec, č. p. 49</t>
  </si>
  <si>
    <t>Úmonín - Lomec, č. p. 50</t>
  </si>
  <si>
    <t>Úmonín - Lomec, č. p. 56</t>
  </si>
  <si>
    <t>Úmonín - Lomec, č. p. 57</t>
  </si>
  <si>
    <t>Úmonín - Lomec, č. p. 58</t>
  </si>
  <si>
    <t>Úmonín - Lomec, č. ev. 2</t>
  </si>
  <si>
    <t>Úmonín - Lomec, č. ev. 3</t>
  </si>
  <si>
    <t>Úmonín - Lomec, č. ev. 4</t>
  </si>
  <si>
    <t>Úmonín - Lomec, č. ev. 5</t>
  </si>
  <si>
    <t>Úmonín - Lomec, č. ev. 6</t>
  </si>
  <si>
    <t>Úmonín - Lomec, č. ev. 7</t>
  </si>
  <si>
    <t>Úmonín - Lomec, č. ev. 13</t>
  </si>
  <si>
    <t>Úmonín - Lomec, č. ev. 14</t>
  </si>
  <si>
    <t>Úmonín - Lomec, č. ev. 16</t>
  </si>
  <si>
    <t>Úmonín - Lomec, č. ev. 18</t>
  </si>
  <si>
    <t>Úmonín - Lomec, č. ev. 19</t>
  </si>
  <si>
    <t>Úmonín - Lomec, č. p. 59</t>
  </si>
  <si>
    <t>Úmonín - Lomec, č. p. 60</t>
  </si>
  <si>
    <t>Úmonín - Lomec, č. ev. 36</t>
  </si>
  <si>
    <t>Úmonín - Lomec, č. ev. 24</t>
  </si>
  <si>
    <t>Úmonín - Lomec, č. ev. 1017</t>
  </si>
  <si>
    <t>Úmonín - Lomec, č. p. 61</t>
  </si>
  <si>
    <t>Úmonín - Lomec, č. ev. 27</t>
  </si>
  <si>
    <t>Úmonín - Lomec, č. p. 62</t>
  </si>
  <si>
    <t>Úmonín - Lomec, č. p. 63</t>
  </si>
  <si>
    <t>Úmonín - Lomec, č. p. 48</t>
  </si>
  <si>
    <t>Úmonín - Lomec, č. p. 51</t>
  </si>
  <si>
    <t>Úmonín - Lomec, č. p. 52</t>
  </si>
  <si>
    <t>Úmonín - Lomec, č. p. 53</t>
  </si>
  <si>
    <t>Úmonín - Lomec, č. p. 54</t>
  </si>
  <si>
    <t>Úmonín - Lomec, č. p. 55</t>
  </si>
  <si>
    <t>Úmonín - Lomec, č. ev. 8</t>
  </si>
  <si>
    <t>Úmonín - Lomec, č. ev. 9</t>
  </si>
  <si>
    <t>Úmonín - Lomec, č. ev. 11</t>
  </si>
  <si>
    <t>Úmonín - Lomec, č. ev. 12</t>
  </si>
  <si>
    <t>Úmonín - Lomec, č. ev. 20</t>
  </si>
  <si>
    <t>Úmonín - Lomec, č. ev. 21</t>
  </si>
  <si>
    <t>Úmonín - Lomeček, č. p. 1</t>
  </si>
  <si>
    <t>Úmonín - Lomeček, č. p. 3</t>
  </si>
  <si>
    <t>Úmonín - Lomeček, č. p. 4</t>
  </si>
  <si>
    <t>Úmonín - Lomeček, č. p. 5</t>
  </si>
  <si>
    <t>Úmonín - Lomeček, č. p. 6</t>
  </si>
  <si>
    <t>Úmonín - Lomeček, č. p. 7</t>
  </si>
  <si>
    <t>Úmonín - Lomeček, č. p. 8</t>
  </si>
  <si>
    <t>Úmonín - Lomeček, č. p. 9</t>
  </si>
  <si>
    <t>Úmonín - Lomeček, č. p. 10</t>
  </si>
  <si>
    <t>Úmonín - Lomeček, č. p. 11</t>
  </si>
  <si>
    <t>Úmonín - Lomeček, č. p. 12</t>
  </si>
  <si>
    <t>Úmonín - Lomeček, č. p. 13</t>
  </si>
  <si>
    <t>Úmonín - Lomeček, č. p. 15</t>
  </si>
  <si>
    <t>Úmonín - Lomeček, č. p. 16</t>
  </si>
  <si>
    <t>Úmonín - Lomeček, č. p. 17</t>
  </si>
  <si>
    <t>Úmonín - Lomeček, č. p. 19</t>
  </si>
  <si>
    <t>Úmonín - Lomeček, č. p. 20</t>
  </si>
  <si>
    <t>Úmonín - Lomeček, č. p. 21</t>
  </si>
  <si>
    <t>Úmonín - Lomeček, č. p. 22</t>
  </si>
  <si>
    <t>Úmonín - Lomeček, č. p. 23</t>
  </si>
  <si>
    <t>Úmonín - Lomeček, č. p. 26</t>
  </si>
  <si>
    <t>Úmonín - Lomeček, č. p. 28</t>
  </si>
  <si>
    <t>Úmonín - Lomeček, č. p. 29</t>
  </si>
  <si>
    <t>Úmonín - Lomeček, č. p. 30</t>
  </si>
  <si>
    <t>Úmonín - Lomeček, č. p. 32</t>
  </si>
  <si>
    <t>Úmonín - Lomeček, č. p. 33</t>
  </si>
  <si>
    <t>Úmonín - Lomeček, č. p. 34</t>
  </si>
  <si>
    <t>Úmonín - Lomec, č. ev. 23</t>
  </si>
  <si>
    <t>Úmonín - Lomec, č. ev. 22</t>
  </si>
  <si>
    <t>Úmonín - Lomeček, č. ev. 31</t>
  </si>
  <si>
    <t>Úmonín - Lomeček, č. p. 35</t>
  </si>
  <si>
    <t>Úmonín - Lomeček, č. p. 36</t>
  </si>
  <si>
    <t>Úmonín - Lomeček, č. p. 37</t>
  </si>
  <si>
    <t>Úmonín - Lomec, č. ev. 28</t>
  </si>
  <si>
    <t>Úmonín, č. p. 1</t>
  </si>
  <si>
    <t>Úmonín, č. p. 2</t>
  </si>
  <si>
    <t>Úmonín, č. p. 3</t>
  </si>
  <si>
    <t>Úmonín, č. p. 4</t>
  </si>
  <si>
    <t>Úmonín, č. p. 5</t>
  </si>
  <si>
    <t>Úmonín, č. p. 6</t>
  </si>
  <si>
    <t>Úmonín, č. p. 7</t>
  </si>
  <si>
    <t>Úmonín, č. p. 8</t>
  </si>
  <si>
    <t>Úmonín, č. p. 9</t>
  </si>
  <si>
    <t>Úmonín, č. p. 10</t>
  </si>
  <si>
    <t>Úmonín, č. p. 11</t>
  </si>
  <si>
    <t>Úmonín, č. p. 12</t>
  </si>
  <si>
    <t>Úmonín, č. p. 13</t>
  </si>
  <si>
    <t>Úmonín, č. p. 14</t>
  </si>
  <si>
    <t>Úmonín, č. p. 16</t>
  </si>
  <si>
    <t>Úmonín, č. p. 17</t>
  </si>
  <si>
    <t>Úmonín, č. p. 18</t>
  </si>
  <si>
    <t>Úmonín, č. p. 19</t>
  </si>
  <si>
    <t>Úmonín, č. p. 20</t>
  </si>
  <si>
    <t>Úmonín, č. p. 21</t>
  </si>
  <si>
    <t>Úmonín, č. p. 23</t>
  </si>
  <si>
    <t>Úmonín, č. p. 24</t>
  </si>
  <si>
    <t>Úmonín, č. p. 25</t>
  </si>
  <si>
    <t>Úmonín, č. p. 26</t>
  </si>
  <si>
    <t>Úmonín, č. p. 27</t>
  </si>
  <si>
    <t>Úmonín, č. p. 28</t>
  </si>
  <si>
    <t>Úmonín, č. p. 29</t>
  </si>
  <si>
    <t>Úmonín, č. p. 30</t>
  </si>
  <si>
    <t>Úmonín, č. p. 31</t>
  </si>
  <si>
    <t>Úmonín, č. p. 32</t>
  </si>
  <si>
    <t>Úmonín, č. p. 33</t>
  </si>
  <si>
    <t>Úmonín, č. p. 34</t>
  </si>
  <si>
    <t>Úmonín, č. p. 35</t>
  </si>
  <si>
    <t>Úmonín, č. p. 36</t>
  </si>
  <si>
    <t>Úmonín, č. p. 37</t>
  </si>
  <si>
    <t>Úmonín, č. p. 40</t>
  </si>
  <si>
    <t>Úmonín, č. p. 41</t>
  </si>
  <si>
    <t>Úmonín, č. p. 42</t>
  </si>
  <si>
    <t>Úmonín, č. p. 43</t>
  </si>
  <si>
    <t>Úmonín, č. p. 45</t>
  </si>
  <si>
    <t>Úmonín, č. p. 47</t>
  </si>
  <si>
    <t>Úmonín, č. p. 48</t>
  </si>
  <si>
    <t>Úmonín, č. p. 49</t>
  </si>
  <si>
    <t>Úmonín, č. p. 50</t>
  </si>
  <si>
    <t>Úmonín, č. p. 51</t>
  </si>
  <si>
    <t>Úmonín, č. p. 52</t>
  </si>
  <si>
    <t>Úmonín, č. p. 53</t>
  </si>
  <si>
    <t>Úmonín, č. p. 54</t>
  </si>
  <si>
    <t>Úmonín, č. p. 55</t>
  </si>
  <si>
    <t>Úmonín, č. p. 56</t>
  </si>
  <si>
    <t>Úmonín, č. p. 57</t>
  </si>
  <si>
    <t>Úmonín, č. p. 58</t>
  </si>
  <si>
    <t>Úmonín, č. p. 59</t>
  </si>
  <si>
    <t>Úmonín, č. p. 60</t>
  </si>
  <si>
    <t>Úmonín, č. p. 66</t>
  </si>
  <si>
    <t>Úmonín, č. p. 64</t>
  </si>
  <si>
    <t>Úmonín, č. p. 67</t>
  </si>
  <si>
    <t>Úmonín, č. p. 61</t>
  </si>
  <si>
    <t>Úmonín, č. p. 63</t>
  </si>
  <si>
    <t>Úmonín, č. p. 62</t>
  </si>
  <si>
    <t>Úmonín, č. p. 65</t>
  </si>
  <si>
    <t>Úmonín, č. p. 68</t>
  </si>
  <si>
    <t>Úmonín, č. ev. 2</t>
  </si>
  <si>
    <t>Úmonín, č. p. 69</t>
  </si>
  <si>
    <t>Úmonín, č. p. 70</t>
  </si>
  <si>
    <t>Úmonín, č. p. 71</t>
  </si>
  <si>
    <t>Úmonín, č. p. 72</t>
  </si>
  <si>
    <t>Úmonín, č. p. 73</t>
  </si>
  <si>
    <t>Úmonín, č. p. 74</t>
  </si>
  <si>
    <t>Úmonín, č. p. 75</t>
  </si>
  <si>
    <t>Úmonín, č. p. 76</t>
  </si>
  <si>
    <t>Úmonín, č. p. 77</t>
  </si>
  <si>
    <t>Úmonín, č. p. 78</t>
  </si>
  <si>
    <t>Vidice - Karlov t. Doubrava, č. p. 1</t>
  </si>
  <si>
    <t>Vidice - Karlov t. Doubrava, č. p. 2</t>
  </si>
  <si>
    <t>Vidice - Karlov t. Doubrava, č. p. 3</t>
  </si>
  <si>
    <t>Vidice - Karlov t. Doubrava, č. p. 4</t>
  </si>
  <si>
    <t>Vidice - Karlov t. Doubrava, č. p. 5</t>
  </si>
  <si>
    <t>Vidice - Karlov t. Doubrava, č. p. 6</t>
  </si>
  <si>
    <t>Vidice - Karlov t. Doubrava, č. p. 7</t>
  </si>
  <si>
    <t>Vidice - Karlov t. Doubrava, č. p. 8</t>
  </si>
  <si>
    <t>Vidice - Karlov t. Doubrava, č. p. 9</t>
  </si>
  <si>
    <t>Vidice - Karlov t. Doubrava, č. p. 10</t>
  </si>
  <si>
    <t>Vidice - Karlov t. Doubrava, č. p. 11</t>
  </si>
  <si>
    <t>Vidice - Karlov t. Doubrava, č. p. 12</t>
  </si>
  <si>
    <t>Vidice - Karlov t. Doubrava, č. p. 13</t>
  </si>
  <si>
    <t>Vidice - Karlov t. Doubrava, č. p. 14</t>
  </si>
  <si>
    <t>Vidice - Karlov t. Doubrava, č. p. 15</t>
  </si>
  <si>
    <t>Vidice - Karlov t. Doubrava, č. p. 16</t>
  </si>
  <si>
    <t>Vidice - Karlov t. Doubrava, č. p. 17</t>
  </si>
  <si>
    <t>Vidice - Karlov t. Doubrava, č. p. 18</t>
  </si>
  <si>
    <t>Vidice - Karlov t. Doubrava, č. p. 19</t>
  </si>
  <si>
    <t>Vidice - Karlov t. Doubrava, č. p. 20</t>
  </si>
  <si>
    <t>Vidice - Roztěž, č. p. 1</t>
  </si>
  <si>
    <t>Vidice - Roztěž, č. p. 2</t>
  </si>
  <si>
    <t>Vidice - Roztěž, č. p. 3</t>
  </si>
  <si>
    <t>Vidice - Roztěž, č. p. 4</t>
  </si>
  <si>
    <t>Vidice - Roztěž, č. p. 5</t>
  </si>
  <si>
    <t>Vidice - Roztěž, č. p. 6</t>
  </si>
  <si>
    <t>Vidice - Roztěž, č. p. 7</t>
  </si>
  <si>
    <t>Vidice - Roztěž, č. p. 8</t>
  </si>
  <si>
    <t>Vidice - Roztěž, č. p. 9</t>
  </si>
  <si>
    <t>Vidice - Roztěž, č. p. 10</t>
  </si>
  <si>
    <t>Vidice - Roztěž, č. p. 11</t>
  </si>
  <si>
    <t>Vidice - Roztěž, č. p. 12</t>
  </si>
  <si>
    <t>Vidice - Roztěž, č. p. 13</t>
  </si>
  <si>
    <t>Vidice - Roztěž, č. p. 14</t>
  </si>
  <si>
    <t>Vidice - Roztěž, č. p. 15</t>
  </si>
  <si>
    <t>Vidice - Roztěž, č. p. 16</t>
  </si>
  <si>
    <t>Vidice - Roztěž, č. p. 17</t>
  </si>
  <si>
    <t>Vidice - Roztěž, č. p. 18</t>
  </si>
  <si>
    <t>Vidice - Roztěž, č. p. 19</t>
  </si>
  <si>
    <t>Vidice - Roztěž, č. p. 20</t>
  </si>
  <si>
    <t>Vidice - Roztěž, č. p. 21</t>
  </si>
  <si>
    <t>Vidice - Roztěž, č. p. 22</t>
  </si>
  <si>
    <t>Vidice - Roztěž, č. p. 24</t>
  </si>
  <si>
    <t>Vidice - Roztěž, č. p. 26</t>
  </si>
  <si>
    <t>Vidice - Roztěž, č. p. 27</t>
  </si>
  <si>
    <t>Vidice - Roztěž, č. p. 28</t>
  </si>
  <si>
    <t>Vidice - Roztěž, č. p. 29</t>
  </si>
  <si>
    <t>Vidice - Roztěž, č. p. 32</t>
  </si>
  <si>
    <t>Vidice - Roztěž, č. p. 33</t>
  </si>
  <si>
    <t>Vidice - Roztěž, č. p. 34</t>
  </si>
  <si>
    <t>Vidice - Roztěž, č. p. 35</t>
  </si>
  <si>
    <t>Vidice - Roztěž, č. p. 43</t>
  </si>
  <si>
    <t>Vidice - Roztěž, č. p. 44</t>
  </si>
  <si>
    <t>Vidice - Roztěž, č. ev. 4</t>
  </si>
  <si>
    <t>Vidice - Roztěž, č. ev. 5</t>
  </si>
  <si>
    <t>Vidice - Roztěž, č. ev. 6</t>
  </si>
  <si>
    <t>Vidice - Roztěž, č. ev. 7</t>
  </si>
  <si>
    <t>Vidice - Roztěž, č. ev. 8</t>
  </si>
  <si>
    <t>Vidice - Roztěž, č. p. 36</t>
  </si>
  <si>
    <t>Vidice - Roztěž, č. p. 37</t>
  </si>
  <si>
    <t>Vidice - Roztěž, č. p. 38</t>
  </si>
  <si>
    <t>Vidice - Roztěž, č. p. 39</t>
  </si>
  <si>
    <t>Vidice - Roztěž, č. ev. 9</t>
  </si>
  <si>
    <t>Vidice - Roztěž, č. ev. 10</t>
  </si>
  <si>
    <t>Vidice - Roztěž, č. p. 42</t>
  </si>
  <si>
    <t>Vidice - Tuchotice, č. p. 1</t>
  </si>
  <si>
    <t>Vidice - Tuchotice, č. p. 2</t>
  </si>
  <si>
    <t>Vidice - Tuchotice, č. p. 3</t>
  </si>
  <si>
    <t>Vidice - Tuchotice, č. p. 4</t>
  </si>
  <si>
    <t>Vidice - Tuchotice, č. p. 5</t>
  </si>
  <si>
    <t>Vidice - Tuchotice, č. p. 7</t>
  </si>
  <si>
    <t>Vidice - Tuchotice, č. p. 8</t>
  </si>
  <si>
    <t>Vidice - Tuchotice, č. p. 9</t>
  </si>
  <si>
    <t>Vidice - Tuchotice, č. p. 10</t>
  </si>
  <si>
    <t>Vidice - Tuchotice, č. p. 12</t>
  </si>
  <si>
    <t>Vidice - Tuchotice, č. p. 14</t>
  </si>
  <si>
    <t>Vidice - Tuchotice, č. p. 15</t>
  </si>
  <si>
    <t>Vidice - Tuchotice, č. p. 16</t>
  </si>
  <si>
    <t>Vidice - Tuchotice, č. p. 17</t>
  </si>
  <si>
    <t>Vidice - Tuchotice, č. p. 18</t>
  </si>
  <si>
    <t>Vidice - Tuchotice, č. p. 20</t>
  </si>
  <si>
    <t>Vidice - Tuchotice, č. p. 21</t>
  </si>
  <si>
    <t>Vidice - Tuchotice, č. p. 22</t>
  </si>
  <si>
    <t>Vidice - Tuchotice, č. p. 24</t>
  </si>
  <si>
    <t>Vidice - Tuchotice, č. p. 25</t>
  </si>
  <si>
    <t>Vidice - Tuchotice, č. p. 26</t>
  </si>
  <si>
    <t>Vidice - Tuchotice, č. p. 27</t>
  </si>
  <si>
    <t>Vidice - Tuchotice, č. p. 29</t>
  </si>
  <si>
    <t>Vidice - Tuchotice, č. p. 30</t>
  </si>
  <si>
    <t>Vidice - Tuchotice, č. p. 31</t>
  </si>
  <si>
    <t>Vidice - Tuchotice, č. p. 32</t>
  </si>
  <si>
    <t>Vidice - Tuchotice, č. p. 33</t>
  </si>
  <si>
    <t>Vidice - Tuchotice, č. p. 34</t>
  </si>
  <si>
    <t>Vidice - Tuchotice, č. p. 35</t>
  </si>
  <si>
    <t>Vidice - Tuchotice, č. p. 36</t>
  </si>
  <si>
    <t>Vidice - Tuchotice, č. p. 37</t>
  </si>
  <si>
    <t>Vidice - Tuchotice, č. p. 38</t>
  </si>
  <si>
    <t>Vidice, č. p. 1</t>
  </si>
  <si>
    <t>Vidice, č. p. 2</t>
  </si>
  <si>
    <t>Vidice, č. p. 3</t>
  </si>
  <si>
    <t>Vidice, č. p. 4</t>
  </si>
  <si>
    <t>Vidice, č. p. 5</t>
  </si>
  <si>
    <t>Vidice, č. p. 6</t>
  </si>
  <si>
    <t>Vidice, č. p. 7</t>
  </si>
  <si>
    <t>Vidice, č. p. 8</t>
  </si>
  <si>
    <t>Vidice, č. p. 9</t>
  </si>
  <si>
    <t>Vidice, č. p. 10</t>
  </si>
  <si>
    <t>Vidice, č. p. 11</t>
  </si>
  <si>
    <t>Vidice, č. p. 12</t>
  </si>
  <si>
    <t>Vidice, č. p. 13</t>
  </si>
  <si>
    <t>Vidice, č. p. 14</t>
  </si>
  <si>
    <t>Vidice, č. p. 15</t>
  </si>
  <si>
    <t>Vidice, č. p. 16</t>
  </si>
  <si>
    <t>Vidice, č. p. 17</t>
  </si>
  <si>
    <t>Vidice, č. p. 18</t>
  </si>
  <si>
    <t>Vidice, č. p. 19</t>
  </si>
  <si>
    <t>Vidice, č. p. 20</t>
  </si>
  <si>
    <t>Vidice, č. p. 21</t>
  </si>
  <si>
    <t>Vidice, č. p. 22</t>
  </si>
  <si>
    <t>Vidice, č. p. 23</t>
  </si>
  <si>
    <t>Vidice, č. p. 24</t>
  </si>
  <si>
    <t>Vidice, č. p. 26</t>
  </si>
  <si>
    <t>Vidice, č. p. 27</t>
  </si>
  <si>
    <t>Vidice, č. p. 28</t>
  </si>
  <si>
    <t>Vidice, č. p. 29</t>
  </si>
  <si>
    <t>Vidice, č. p. 30</t>
  </si>
  <si>
    <t>Vidice, č. p. 31</t>
  </si>
  <si>
    <t>Vidice, č. p. 32</t>
  </si>
  <si>
    <t>Vidice, č. p. 33</t>
  </si>
  <si>
    <t>Vidice, č. p. 34</t>
  </si>
  <si>
    <t>Vidice, č. p. 36</t>
  </si>
  <si>
    <t>Vidice, č. p. 37</t>
  </si>
  <si>
    <t>Vidice, č. p. 38</t>
  </si>
  <si>
    <t>Vidice, č. p. 39</t>
  </si>
  <si>
    <t>Vidice, č. p. 40</t>
  </si>
  <si>
    <t>Vidice, č. p. 41</t>
  </si>
  <si>
    <t>Vidice, č. p. 42</t>
  </si>
  <si>
    <t>Vidice, č. p. 43</t>
  </si>
  <si>
    <t>Vidice, č. p. 44</t>
  </si>
  <si>
    <t>Vidice, č. p. 45</t>
  </si>
  <si>
    <t>Vidice, č. p. 46</t>
  </si>
  <si>
    <t>Vidice, č. p. 47</t>
  </si>
  <si>
    <t>Vidice, č. p. 48</t>
  </si>
  <si>
    <t>Vidice, č. p. 49</t>
  </si>
  <si>
    <t>Vlkaneč - Kozohlody, č. p. 1</t>
  </si>
  <si>
    <t>Vlkaneč - Kozohlody, č. p. 2</t>
  </si>
  <si>
    <t>Vlkaneč - Kozohlody, č. p. 3</t>
  </si>
  <si>
    <t>Vlkaneč - Kozohlody, č. p. 5</t>
  </si>
  <si>
    <t>Vlkaneč - Kozohlody, č. p. 6</t>
  </si>
  <si>
    <t>Vlkaneč - Kozohlody, č. p. 7</t>
  </si>
  <si>
    <t>Vlkaneč - Kozohlody, č. p. 8</t>
  </si>
  <si>
    <t>Vlkaneč - Kozohlody, č. p. 9</t>
  </si>
  <si>
    <t>Vlkaneč - Kozohlody, č. p. 10</t>
  </si>
  <si>
    <t>Vlkaneč - Kozohlody, č. p. 11</t>
  </si>
  <si>
    <t>Vlkaneč - Kozohlody, č. p. 12</t>
  </si>
  <si>
    <t>Vlkaneč - Kozohlody, č. p. 13</t>
  </si>
  <si>
    <t>Vlkaneč - Kozohlody, č. p. 14</t>
  </si>
  <si>
    <t>Vlkaneč - Kozohlody, č. p. 15</t>
  </si>
  <si>
    <t>Vlkaneč - Kozohlody, č. p. 16</t>
  </si>
  <si>
    <t>Vlkaneč - Kozohlody, č. p. 17</t>
  </si>
  <si>
    <t>Vlkaneč - Kozohlody, č. p. 18</t>
  </si>
  <si>
    <t>Vlkaneč - Kozohlody, č. p. 19</t>
  </si>
  <si>
    <t>Vlkaneč - Kozohlody, č. p. 20</t>
  </si>
  <si>
    <t>Vlkaneč - Kozohlody, č. p. 22</t>
  </si>
  <si>
    <t>Vlkaneč - Kozohlody, č. p. 23</t>
  </si>
  <si>
    <t>Vlkaneč - Kozohlody, č. p. 24</t>
  </si>
  <si>
    <t>Vlkaneč - Kozohlody, č. p. 26</t>
  </si>
  <si>
    <t>Vlkaneč - Kozohlody, č. p. 27</t>
  </si>
  <si>
    <t>Vlkaneč - Kozohlody, č. p. 28</t>
  </si>
  <si>
    <t>Vlkaneč - Kozohlody, č. p. 29</t>
  </si>
  <si>
    <t>Vlkaneč - Kozohlody, č. p. 30</t>
  </si>
  <si>
    <t>Vlkaneč - Kozohlody, č. p. 31</t>
  </si>
  <si>
    <t>Vlkaneč - Kozohlody, č. p. 32</t>
  </si>
  <si>
    <t>Vlkaneč - Kozohlody, č. p. 33</t>
  </si>
  <si>
    <t>Vlkaneč - Kozohlody, č. p. 34</t>
  </si>
  <si>
    <t>Vlkaneč - Kozohlody, č. p. 36</t>
  </si>
  <si>
    <t>Vlkaneč - Kozohlody, č. p. 37</t>
  </si>
  <si>
    <t>Vlkaneč - Kozohlody, č. p. 38</t>
  </si>
  <si>
    <t>Vlkaneč - Kozohlody, č. p. 39</t>
  </si>
  <si>
    <t>Vlkaneč - Kozohlody, č. p. 40</t>
  </si>
  <si>
    <t>Vlkaneč - Kozohlody, č. p. 41</t>
  </si>
  <si>
    <t>Vlkaneč - Kozohlody, č. p. 42</t>
  </si>
  <si>
    <t>Vlkaneč - Kozohlody, č. p. 43</t>
  </si>
  <si>
    <t>Vlkaneč - Kozohlody, č. p. 44</t>
  </si>
  <si>
    <t>Vlkaneč - Kozohlody, č. p. 45</t>
  </si>
  <si>
    <t>Vlkaneč - Kozohlody, č. p. 46</t>
  </si>
  <si>
    <t>Vlkaneč - Kozohlody, č. p. 47</t>
  </si>
  <si>
    <t>Vlkaneč - Kozohlody, č. p. 48</t>
  </si>
  <si>
    <t>Vlkaneč - Kozohlody, č. p. 49</t>
  </si>
  <si>
    <t>Vlkaneč - Kozohlody, č. p. 50</t>
  </si>
  <si>
    <t>Vlkaneč - Kozohlody, č. p. 51</t>
  </si>
  <si>
    <t>Vlkaneč - Kozohlody, č. p. 52</t>
  </si>
  <si>
    <t>Vlkaneč - Kozohlody, č. p. 53</t>
  </si>
  <si>
    <t>Vlkaneč - Kozohlody, č. p. 54</t>
  </si>
  <si>
    <t>Vlkaneč - Kozohlody, č. p. 55</t>
  </si>
  <si>
    <t>Vlkaneč - Kozohlody, č. p. 56</t>
  </si>
  <si>
    <t>Vlkaneč - Kozohlody, č. p. 57</t>
  </si>
  <si>
    <t>Vlkaneč - Kozohlody, č. p. 58</t>
  </si>
  <si>
    <t>Vlkaneč - Kozohlody, č. p. 59</t>
  </si>
  <si>
    <t>Vlkaneč - Kozohlody, č. p. 60</t>
  </si>
  <si>
    <t>Vlkaneč - Kozohlody, č. p. 61</t>
  </si>
  <si>
    <t>Vlkaneč - Kozohlody, č. p. 62</t>
  </si>
  <si>
    <t>Vlkaneč - Kozohlody, č. p. 63</t>
  </si>
  <si>
    <t>Vlkaneč - Kozohlody, č. p. 64</t>
  </si>
  <si>
    <t>Vlkaneč - Kozohlody, č. p. 65</t>
  </si>
  <si>
    <t>Vlkaneč - Kozohlody, č. p. 66</t>
  </si>
  <si>
    <t>Vlkaneč - Kozohlody, č. p. 67</t>
  </si>
  <si>
    <t>Vlkaneč - Kozohlody, č. p. 69</t>
  </si>
  <si>
    <t>Vlkaneč - Kozohlody, č. p. 68</t>
  </si>
  <si>
    <t>Vlkaneč - Kozohlody, č. p. 70</t>
  </si>
  <si>
    <t>Vlkaneč - Kozohlody, č. p. 71</t>
  </si>
  <si>
    <t>Vlkaneč - Kozohlody, č. p. 72</t>
  </si>
  <si>
    <t>Vlkaneč - Kozohlody, č. p. 73</t>
  </si>
  <si>
    <t>Zbýšov - Březí, č. p. 1</t>
  </si>
  <si>
    <t>Zbýšov - Březí, č. p. 2</t>
  </si>
  <si>
    <t>Zbýšov - Březí, č. p. 3</t>
  </si>
  <si>
    <t>Zbýšov - Březí, č. p. 4</t>
  </si>
  <si>
    <t>Zbýšov - Březí, č. p. 5</t>
  </si>
  <si>
    <t>Zbýšov - Březí, č. p. 6</t>
  </si>
  <si>
    <t>Zbýšov - Březí, č. p. 7</t>
  </si>
  <si>
    <t>Zbýšov - Březí, č. p. 8</t>
  </si>
  <si>
    <t>Zbýšov - Březí, č. p. 9</t>
  </si>
  <si>
    <t>Zbýšov - Březí, č. p. 13</t>
  </si>
  <si>
    <t>Zbýšov - Březí, č. p. 15</t>
  </si>
  <si>
    <t>Zbýšov - Březí, č. p. 16</t>
  </si>
  <si>
    <t>Zbýšov - Březí, č. p. 17</t>
  </si>
  <si>
    <t>Zbýšov - Březí, č. p. 18</t>
  </si>
  <si>
    <t>Zbýšov - Březí, č. p. 19</t>
  </si>
  <si>
    <t>Zbýšov - Březí, č. p. 20</t>
  </si>
  <si>
    <t>Zbýšov - Březí, č. p. 21</t>
  </si>
  <si>
    <t>Zbýšov - Březí, č. p. 22</t>
  </si>
  <si>
    <t>Zbýšov - Březí, č. p. 23</t>
  </si>
  <si>
    <t>Zbýšov - Březí, č. p. 26</t>
  </si>
  <si>
    <t>Zbýšov - Březí, č. p. 27</t>
  </si>
  <si>
    <t>Zbýšov - Březí, č. p. 28</t>
  </si>
  <si>
    <t>Zbýšov - Březí, č. p. 30</t>
  </si>
  <si>
    <t>Zbýšov - Březí, č. p. 31</t>
  </si>
  <si>
    <t>Zbýšov - Březí, č. p. 33</t>
  </si>
  <si>
    <t>Zbýšov - Březí, č. p. 34</t>
  </si>
  <si>
    <t>Zbýšov - Březí, č. p. 35</t>
  </si>
  <si>
    <t>Zbýšov - Březí, č. p. 36</t>
  </si>
  <si>
    <t>Zbýšov - Březí, č. p. 37</t>
  </si>
  <si>
    <t>Zbýšov - Březí, č. p. 38</t>
  </si>
  <si>
    <t>Zbýšov - Březí, č. p. 39</t>
  </si>
  <si>
    <t>Zbýšov - Březí, č. p. 40</t>
  </si>
  <si>
    <t>Zbýšov - Březí, č. p. 44</t>
  </si>
  <si>
    <t>Zbýšov - Březí, č. p. 45</t>
  </si>
  <si>
    <t>Zbýšov - Březí, č. p. 46</t>
  </si>
  <si>
    <t>Zbýšov - Březí, č. p. 47</t>
  </si>
  <si>
    <t>Zbýšov - Březí, č. p. 48</t>
  </si>
  <si>
    <t>Zbýšov - Březí, č. p. 49</t>
  </si>
  <si>
    <t>Zbýšov - Březí, č. p. 50</t>
  </si>
  <si>
    <t>Zbýšov - Březí, č. p. 52</t>
  </si>
  <si>
    <t>Zbýšov - Březí, č. p. 54</t>
  </si>
  <si>
    <t>Zbýšov - Březí, č. p. 11</t>
  </si>
  <si>
    <t>Zbýšov - Březí, č. p. 14</t>
  </si>
  <si>
    <t>Zbýšov - Zbudovice, č. p. 2</t>
  </si>
  <si>
    <t>Zbýšov - Zbudovice, č. p. 4</t>
  </si>
  <si>
    <t>Zbýšov - Zbudovice, č. p. 5</t>
  </si>
  <si>
    <t>Zbýšov - Zbudovice, č. p. 6</t>
  </si>
  <si>
    <t>Zbýšov - Zbudovice, č. p. 7</t>
  </si>
  <si>
    <t>Zbýšov - Zbudovice, č. p. 8</t>
  </si>
  <si>
    <t>Zbýšov - Zbudovice, č. p. 9</t>
  </si>
  <si>
    <t>Zbýšov - Zbudovice, č. p. 10</t>
  </si>
  <si>
    <t>Zbýšov - Zbudovice, č. p. 11</t>
  </si>
  <si>
    <t>Zbýšov - Zbudovice, č. p. 12</t>
  </si>
  <si>
    <t>Zbýšov - Zbudovice, č. p. 15</t>
  </si>
  <si>
    <t>Zbýšov - Zbudovice, č. p. 16</t>
  </si>
  <si>
    <t>Zbýšov - Zbudovice, č. p. 17</t>
  </si>
  <si>
    <t>Zbýšov - Zbudovice, č. p. 18</t>
  </si>
  <si>
    <t>Zbýšov - Zbudovice, č. p. 20</t>
  </si>
  <si>
    <t>Zbýšov - Zbudovice, č. p. 22</t>
  </si>
  <si>
    <t>Zbýšov - Zbudovice, č. p. 23</t>
  </si>
  <si>
    <t>Zbýšov - Zbudovice, č. p. 24</t>
  </si>
  <si>
    <t>Zbýšov - Zbudovice, č. p. 25</t>
  </si>
  <si>
    <t>Zbýšov - Zbudovice, č. p. 26</t>
  </si>
  <si>
    <t>Zbýšov - Zbudovice, č. p. 27</t>
  </si>
  <si>
    <t>Zbýšov - Zbudovice, č. p. 28</t>
  </si>
  <si>
    <t>Zbýšov - Zbudovice, č. p. 29</t>
  </si>
  <si>
    <t>Zbýšov - Zbudovice, č. p. 30</t>
  </si>
  <si>
    <t>Zbýšov - Zbudovice, č. p. 32</t>
  </si>
  <si>
    <t>Zbýšov - Zbudovice, č. p. 33</t>
  </si>
  <si>
    <t>Zbýšov - Zbudovice, č. ev. 13</t>
  </si>
  <si>
    <t>Zbýšov - Zbudovice, č. ev. 1</t>
  </si>
  <si>
    <t>Zbýšov - Damírov, č. p. 1</t>
  </si>
  <si>
    <t>Zbýšov - Damírov, č. p. 2</t>
  </si>
  <si>
    <t>Zbýšov - Damírov, č. p. 3</t>
  </si>
  <si>
    <t>Zbýšov - Damírov, č. p. 4</t>
  </si>
  <si>
    <t>Zbýšov - Damírov, č. p. 5</t>
  </si>
  <si>
    <t>Zbýšov - Damírov, č. p. 6</t>
  </si>
  <si>
    <t>Zbýšov - Damírov, č. p. 7</t>
  </si>
  <si>
    <t>Zbýšov - Damírov, č. p. 9</t>
  </si>
  <si>
    <t>Zbýšov - Damírov, č. p. 10</t>
  </si>
  <si>
    <t>Zbýšov - Damírov, č. p. 11</t>
  </si>
  <si>
    <t>Zbýšov - Damírov, č. p. 12</t>
  </si>
  <si>
    <t>Zbýšov - Damírov, č. p. 13</t>
  </si>
  <si>
    <t>Zbýšov - Damírov, č. p. 14</t>
  </si>
  <si>
    <t>Zbýšov - Damírov, č. p. 15</t>
  </si>
  <si>
    <t>Zbýšov - Damírov, č. p. 17</t>
  </si>
  <si>
    <t>Zbýšov - Damírov, č. p. 19</t>
  </si>
  <si>
    <t>Zbýšov - Damírov, č. p. 20</t>
  </si>
  <si>
    <t>Zbýšov - Damírov, č. p. 21</t>
  </si>
  <si>
    <t>Zbýšov - Damírov, č. p. 23</t>
  </si>
  <si>
    <t>Zbýšov - Damírov, č. p. 25</t>
  </si>
  <si>
    <t>Zbýšov - Damírov, č. p. 26</t>
  </si>
  <si>
    <t>Zbýšov - Damírov, č. p. 27</t>
  </si>
  <si>
    <t>Zbýšov - Damírov, č. p. 28</t>
  </si>
  <si>
    <t>Zbýšov - Damírov, č. p. 30</t>
  </si>
  <si>
    <t>Zbýšov - Damírov, č. p. 31</t>
  </si>
  <si>
    <t>Zbýšov - Damírov, č. p. 32</t>
  </si>
  <si>
    <t>Zbýšov - Damírov, č. p. 33</t>
  </si>
  <si>
    <t>Zbýšov - Damírov, č. p. 34</t>
  </si>
  <si>
    <t>Zbýšov - Damírov, č. p. 35</t>
  </si>
  <si>
    <t>Zbýšov - Damírov, č. p. 36</t>
  </si>
  <si>
    <t>Zbýšov - Damírov, č. p. 16</t>
  </si>
  <si>
    <t>Zbýšov - Damírov, č. p. 18</t>
  </si>
  <si>
    <t>Zbýšov - Damírov, č. ev. 1001</t>
  </si>
  <si>
    <t>Zbýšov - Damírov, č. ev. 1002</t>
  </si>
  <si>
    <t>Zbýšov - Chlum, č. p. 1</t>
  </si>
  <si>
    <t>Zbýšov - Chlum, č. p. 2</t>
  </si>
  <si>
    <t>Zbýšov - Chlum, č. p. 3</t>
  </si>
  <si>
    <t>Zbýšov - Chlum, č. p. 4</t>
  </si>
  <si>
    <t>Zbýšov - Chlum, č. p. 5</t>
  </si>
  <si>
    <t>Zbýšov - Chlum, č. p. 6</t>
  </si>
  <si>
    <t>Zbýšov - Chlum, č. p. 7</t>
  </si>
  <si>
    <t>Zbýšov - Chlum, č. p. 8</t>
  </si>
  <si>
    <t>Zbýšov - Chlum, č. p. 10</t>
  </si>
  <si>
    <t>Zbýšov - Chlum, č. p. 11</t>
  </si>
  <si>
    <t>Zbýšov - Chlum, č. p. 12</t>
  </si>
  <si>
    <t>Zbýšov - Chlum, č. p. 13</t>
  </si>
  <si>
    <t>Zbýšov - Chlum, č. p. 14</t>
  </si>
  <si>
    <t>Zbýšov - Chlum, č. p. 15</t>
  </si>
  <si>
    <t>Zbýšov - Chlum, č. p. 16</t>
  </si>
  <si>
    <t>Zbýšov - Chlum, č. p. 17</t>
  </si>
  <si>
    <t>Zbýšov - Chlum, č. p. 18</t>
  </si>
  <si>
    <t>Zbýšov - Chlum, č. p. 21</t>
  </si>
  <si>
    <t>Zbýšov - Chlum, č. p. 22</t>
  </si>
  <si>
    <t>Zbýšov - Chlum, č. p. 23</t>
  </si>
  <si>
    <t>Zbýšov - Chlum, č. p. 24</t>
  </si>
  <si>
    <t>Zbýšov - Chlum, č. p. 25</t>
  </si>
  <si>
    <t>Zbýšov - Chlum, č. p. 26</t>
  </si>
  <si>
    <t>Zbýšov - Chlum, č. p. 27</t>
  </si>
  <si>
    <t>Zbýšov - Chlum, č. p. 29</t>
  </si>
  <si>
    <t>Zbýšov - Chlum, č. p. 30</t>
  </si>
  <si>
    <t>Zbýšov - Chlum, č. p. 31</t>
  </si>
  <si>
    <t>Zbýšov - Chlum, č. p. 32</t>
  </si>
  <si>
    <t>Zbýšov - Chlum, č. p. 33</t>
  </si>
  <si>
    <t>Zbýšov - Chlum, č. p. 36</t>
  </si>
  <si>
    <t>Zbýšov - Chlum, č. p. 37</t>
  </si>
  <si>
    <t>Zbýšov - Chlum, č. p. 38</t>
  </si>
  <si>
    <t>Zbýšov - Chlum, č. p. 39</t>
  </si>
  <si>
    <t>Zbýšov - Chlum, č. p. 40</t>
  </si>
  <si>
    <t>Zbýšov - Chlum, č. p. 41</t>
  </si>
  <si>
    <t>Zbýšov - Chlum, č. p. 44</t>
  </si>
  <si>
    <t>Zbýšov - Chlum, č. p. 45</t>
  </si>
  <si>
    <t>Zbýšov - Chlum, č. ev. 3</t>
  </si>
  <si>
    <t>Zbýšov - Chlum, č. ev. 4</t>
  </si>
  <si>
    <t>Zbýšov - Chlum, č. ev. 1002</t>
  </si>
  <si>
    <t>Zbýšov - Chlum, č. ev. 6</t>
  </si>
  <si>
    <t>Zbýšov - Klucké Chvalovice, č. p. 1</t>
  </si>
  <si>
    <t>Zbýšov - Klucké Chvalovice, č. p. 3</t>
  </si>
  <si>
    <t>Zbýšov - Klucké Chvalovice, č. p. 4</t>
  </si>
  <si>
    <t>Zbýšov - Klucké Chvalovice, č. p. 5</t>
  </si>
  <si>
    <t>Zbýšov - Klucké Chvalovice, č. p. 6</t>
  </si>
  <si>
    <t>Zbýšov - Klucké Chvalovice, č. p. 7</t>
  </si>
  <si>
    <t>Zbýšov - Klucké Chvalovice, č. p. 8</t>
  </si>
  <si>
    <t>Zbýšov - Klucké Chvalovice, č. p. 9</t>
  </si>
  <si>
    <t>Zbýšov - Klucké Chvalovice, č. p. 10</t>
  </si>
  <si>
    <t>Zbýšov - Klucké Chvalovice, č. p. 12</t>
  </si>
  <si>
    <t>Zbýšov - Klucké Chvalovice, č. p. 13</t>
  </si>
  <si>
    <t>Zbýšov - Klucké Chvalovice, č. p. 14</t>
  </si>
  <si>
    <t>Zbýšov - Klucké Chvalovice, č. p. 15</t>
  </si>
  <si>
    <t>Zbýšov - Klucké Chvalovice, č. p. 16</t>
  </si>
  <si>
    <t>Zbýšov - Klucké Chvalovice, č. p. 18</t>
  </si>
  <si>
    <t>Zbýšov - Klucké Chvalovice, č. p. 19</t>
  </si>
  <si>
    <t>Zbýšov - Klucké Chvalovice, č. p. 20</t>
  </si>
  <si>
    <t>Zbýšov - Klucké Chvalovice, č. p. 21</t>
  </si>
  <si>
    <t>Zbýšov - Klucké Chvalovice, č. p. 22</t>
  </si>
  <si>
    <t>Zbýšov - Klucké Chvalovice, č. p. 23</t>
  </si>
  <si>
    <t>Zbýšov - Klucké Chvalovice, č. p. 24</t>
  </si>
  <si>
    <t>Zbýšov - Klucké Chvalovice, č. p. 25</t>
  </si>
  <si>
    <t>Zbýšov - Klucké Chvalovice, č. p. 26</t>
  </si>
  <si>
    <t>Zbýšov - Klucké Chvalovice, č. p. 27</t>
  </si>
  <si>
    <t>Zbýšov - Klucké Chvalovice, č. p. 28</t>
  </si>
  <si>
    <t>Zbýšov - Klucké Chvalovice, č. p. 29</t>
  </si>
  <si>
    <t>Zbýšov - Klucké Chvalovice, č. p. 30</t>
  </si>
  <si>
    <t>Zbýšov - Klucké Chvalovice, č. p. 31</t>
  </si>
  <si>
    <t>Zbýšov - Klucké Chvalovice, č. p. 32</t>
  </si>
  <si>
    <t>Zbýšov - Klucké Chvalovice, č. p. 33</t>
  </si>
  <si>
    <t>Zbýšov - Klucké Chvalovice, č. p. 34</t>
  </si>
  <si>
    <t>Zbýšov - Klucké Chvalovice, č. p. 35</t>
  </si>
  <si>
    <t>Zbýšov - Klucké Chvalovice, č. p. 36</t>
  </si>
  <si>
    <t>Zbýšov - Klucké Chvalovice, č. p. 38</t>
  </si>
  <si>
    <t>Zbýšov - Klucké Chvalovice, č. p. 39</t>
  </si>
  <si>
    <t>Zbýšov - Klucké Chvalovice, č. p. 40</t>
  </si>
  <si>
    <t>Zbýšov - Klucké Chvalovice, č. p. 41</t>
  </si>
  <si>
    <t>Zbýšov - Klucké Chvalovice, č. p. 42</t>
  </si>
  <si>
    <t>Zbýšov - Klucké Chvalovice, č. p. 43</t>
  </si>
  <si>
    <t>Zbýšov - Klucké Chvalovice, č. p. 44</t>
  </si>
  <si>
    <t>Zbýšov - Klucké Chvalovice, č. p. 45</t>
  </si>
  <si>
    <t>Zbýšov - Klucké Chvalovice, č. p. 46</t>
  </si>
  <si>
    <t>Zbýšov - Klucké Chvalovice, č. p. 47</t>
  </si>
  <si>
    <t>Zbýšov - Klucké Chvalovice, č. p. 48</t>
  </si>
  <si>
    <t>Zbýšov - Klucké Chvalovice, č. p. 49</t>
  </si>
  <si>
    <t>Zbýšov - Klucké Chvalovice, č. p. 50</t>
  </si>
  <si>
    <t>Zbýšov - Klucké Chvalovice, č. p. 51</t>
  </si>
  <si>
    <t>Zbýšov - Klucké Chvalovice, č. p. 53</t>
  </si>
  <si>
    <t>Zbýšov - Klucké Chvalovice, č. p. 54</t>
  </si>
  <si>
    <t>Zbýšov - Klucké Chvalovice, č. p. 56</t>
  </si>
  <si>
    <t>Zbýšov - Klucké Chvalovice, č. p. 57</t>
  </si>
  <si>
    <t>Zbýšov - Klucké Chvalovice, č. p. 58</t>
  </si>
  <si>
    <t>Zbýšov - Klucké Chvalovice, č. p. 59</t>
  </si>
  <si>
    <t>Zbýšov - Klucké Chvalovice, č. p. 60</t>
  </si>
  <si>
    <t>Zbýšov - Klucké Chvalovice, č. p. 61</t>
  </si>
  <si>
    <t>Zbýšov - Klucké Chvalovice, č. p. 62</t>
  </si>
  <si>
    <t>Zbýšov - Klucké Chvalovice, č. p. 64</t>
  </si>
  <si>
    <t>Zbýšov - Klucké Chvalovice, č. p. 65</t>
  </si>
  <si>
    <t>Zbýšov - Klucké Chvalovice, č. p. 66</t>
  </si>
  <si>
    <t>Zbýšov - Klucké Chvalovice, č. p. 67</t>
  </si>
  <si>
    <t>Zbýšov - Klucké Chvalovice, č. p. 69</t>
  </si>
  <si>
    <t>Zbýšov - Klucké Chvalovice, č. p. 70</t>
  </si>
  <si>
    <t>Zbýšov - Klucké Chvalovice, č. p. 71</t>
  </si>
  <si>
    <t>Zbýšov - Klucké Chvalovice, č. p. 72</t>
  </si>
  <si>
    <t>Zbýšov - Klucké Chvalovice, č. p. 73</t>
  </si>
  <si>
    <t>Zbýšov - Klucké Chvalovice, č. p. 74</t>
  </si>
  <si>
    <t>Zbýšov - Klucké Chvalovice, č. p. 75</t>
  </si>
  <si>
    <t>Zbýšov - Klucké Chvalovice, č. p. 76</t>
  </si>
  <si>
    <t>Zbýšov - Klucké Chvalovice, č. p. 77</t>
  </si>
  <si>
    <t>Zbýšov - Klucké Chvalovice, č. p. 78</t>
  </si>
  <si>
    <t>Zbýšov - Klucké Chvalovice, č. p. 79</t>
  </si>
  <si>
    <t>Zbýšov - Klucké Chvalovice, č. p. 80</t>
  </si>
  <si>
    <t>Zbýšov - Klucké Chvalovice, č. p. 81</t>
  </si>
  <si>
    <t>Zbýšov - Klucké Chvalovice, č. p. 82</t>
  </si>
  <si>
    <t>Zbýšov - Klucké Chvalovice, č. p. 83</t>
  </si>
  <si>
    <t>Zbýšov - Klucké Chvalovice, č. p. 84</t>
  </si>
  <si>
    <t>Zbýšov - Klucké Chvalovice, č. p. 85</t>
  </si>
  <si>
    <t>Zbýšov - Klucké Chvalovice, č. p. 86</t>
  </si>
  <si>
    <t>Zbýšov - Klucké Chvalovice, č. p. 87</t>
  </si>
  <si>
    <t>Zbýšov - Klucké Chvalovice, č. ev. 2</t>
  </si>
  <si>
    <t>Zbýšov - Klucké Chvalovice, č. ev. 3</t>
  </si>
  <si>
    <t>Zbýšov - Klucké Chvalovice, č. ev. 4</t>
  </si>
  <si>
    <t>Zbýšov - Klucké Chvalovice, č. p. 88</t>
  </si>
  <si>
    <t>Zbýšov - Klucké Chvalovice, č. ev. 1</t>
  </si>
  <si>
    <t>Zbýšov - Klucké Chvalovice, č. ev. 5</t>
  </si>
  <si>
    <t>Zbýšov - Klucké Chvalovice, č. ev. 6</t>
  </si>
  <si>
    <t>Zbýšov - Klucké Chvalovice, č. ev. 7</t>
  </si>
  <si>
    <t>Zbýšov - Opatovice, č. p. 1</t>
  </si>
  <si>
    <t>Zbýšov - Opatovice, č. p. 2</t>
  </si>
  <si>
    <t>Zbýšov - Opatovice, č. p. 3</t>
  </si>
  <si>
    <t>Zbýšov - Opatovice, č. p. 4</t>
  </si>
  <si>
    <t>Zbýšov - Opatovice, č. p. 5</t>
  </si>
  <si>
    <t>Zbýšov - Opatovice, č. p. 8</t>
  </si>
  <si>
    <t>Zbýšov - Opatovice, č. p. 9</t>
  </si>
  <si>
    <t>Zbýšov - Opatovice, č. p. 10</t>
  </si>
  <si>
    <t>Zbýšov - Opatovice, č. p. 12</t>
  </si>
  <si>
    <t>Zbýšov - Opatovice, č. p. 13</t>
  </si>
  <si>
    <t>Zbýšov - Opatovice, č. p. 14</t>
  </si>
  <si>
    <t>Zbýšov - Opatovice, č. p. 15</t>
  </si>
  <si>
    <t>Zbýšov - Opatovice, č. p. 16</t>
  </si>
  <si>
    <t>Zbýšov - Opatovice, č. p. 17</t>
  </si>
  <si>
    <t>Zbýšov - Opatovice, č. p. 18</t>
  </si>
  <si>
    <t>Zbýšov - Opatovice, č. p. 19</t>
  </si>
  <si>
    <t>Zbýšov - Opatovice, č. p. 20</t>
  </si>
  <si>
    <t>Zbýšov - Opatovice, č. p. 21</t>
  </si>
  <si>
    <t>Zbýšov - Opatovice, č. p. 22</t>
  </si>
  <si>
    <t>Zbýšov - Opatovice, č. p. 23</t>
  </si>
  <si>
    <t>Zbýšov - Opatovice, č. p. 24</t>
  </si>
  <si>
    <t>Zbýšov - Opatovice, č. p. 25</t>
  </si>
  <si>
    <t>Zbýšov - Opatovice, č. p. 26</t>
  </si>
  <si>
    <t>Zbýšov - Opatovice, č. p. 27</t>
  </si>
  <si>
    <t>Zbýšov - Opatovice, č. p. 28</t>
  </si>
  <si>
    <t>Zbýšov - Opatovice, č. p. 29</t>
  </si>
  <si>
    <t>Zbýšov - Opatovice, č. p. 30</t>
  </si>
  <si>
    <t>Zbýšov - Opatovice, č. p. 31</t>
  </si>
  <si>
    <t>Zbýšov - Opatovice, č. p. 32</t>
  </si>
  <si>
    <t>Zbýšov - Opatovice, č. p. 33</t>
  </si>
  <si>
    <t>Zbýšov - Opatovice, č. p. 34</t>
  </si>
  <si>
    <t>Zbýšov - Opatovice, č. p. 35</t>
  </si>
  <si>
    <t>Zbýšov - Opatovice, č. p. 36</t>
  </si>
  <si>
    <t>Zbýšov - Opatovice, č. p. 37</t>
  </si>
  <si>
    <t>Zbýšov - Opatovice, č. p. 38</t>
  </si>
  <si>
    <t>Zbýšov - Opatovice, č. p. 39</t>
  </si>
  <si>
    <t>Zbýšov - Opatovice, č. p. 40</t>
  </si>
  <si>
    <t>Zbýšov - Opatovice, č. p. 41</t>
  </si>
  <si>
    <t>Zbýšov - Opatovice, č. p. 42</t>
  </si>
  <si>
    <t>Zbýšov - Opatovice, č. p. 43</t>
  </si>
  <si>
    <t>Zbýšov - Opatovice, č. p. 44</t>
  </si>
  <si>
    <t>Zbýšov - Opatovice, č. p. 45</t>
  </si>
  <si>
    <t>Zbýšov - Opatovice, č. p. 46</t>
  </si>
  <si>
    <t>Zbýšov - Opatovice, č. ev. 2</t>
  </si>
  <si>
    <t>Zbýšov - Opatovice, č. ev. 7</t>
  </si>
  <si>
    <t>Zbýšov - Opatovice, č. ev. 1014</t>
  </si>
  <si>
    <t>Zbýšov - Opatovice, č. p. 47</t>
  </si>
  <si>
    <t>Zbýšov - Opatovice, č. ev. 1013</t>
  </si>
  <si>
    <t>Zbýšov - Opatovice, č. p. 48</t>
  </si>
  <si>
    <t>Zbýšov - Opatovice, č. ev. 1007</t>
  </si>
  <si>
    <t>Zbýšov - Opatovice, č. ev. 1001</t>
  </si>
  <si>
    <t>Zbýšov - Opatovice, č. ev. 1003</t>
  </si>
  <si>
    <t>Zbýšov - Opatovice, č. ev. 1004</t>
  </si>
  <si>
    <t>Zbýšov - Opatovice, č. ev. 1005</t>
  </si>
  <si>
    <t>Zbýšov - Opatovice, č. ev. 1006</t>
  </si>
  <si>
    <t>Zbýšov - Opatovice, č. ev. 1008</t>
  </si>
  <si>
    <t>Zbýšov - Opatovice, č. ev. 1009</t>
  </si>
  <si>
    <t>Zbýšov - Opatovice, č. ev. 1011</t>
  </si>
  <si>
    <t>Zbýšov - Opatovice, č. ev. 1012</t>
  </si>
  <si>
    <t>Zbýšov - Opatovice, č. p. 49</t>
  </si>
  <si>
    <t>Zbýšov - Opatovice, č. ev. 1015</t>
  </si>
  <si>
    <t>Zbýšov - Opatovice, č. ev. 1016</t>
  </si>
  <si>
    <t>Zbýšov, č. p. 1</t>
  </si>
  <si>
    <t>Zbýšov, č. p. 2</t>
  </si>
  <si>
    <t>Zbýšov, č. p. 3</t>
  </si>
  <si>
    <t>Zbýšov, č. p. 4</t>
  </si>
  <si>
    <t>Zbýšov, č. p. 5</t>
  </si>
  <si>
    <t>Zbýšov, č. p. 6</t>
  </si>
  <si>
    <t>Zbýšov, č. p. 7</t>
  </si>
  <si>
    <t>Zbýšov, č. p. 8</t>
  </si>
  <si>
    <t>Zbýšov, č. p. 9</t>
  </si>
  <si>
    <t>Zbýšov, č. p. 10</t>
  </si>
  <si>
    <t>Zbýšov, č. p. 11</t>
  </si>
  <si>
    <t>Zbýšov, č. p. 12</t>
  </si>
  <si>
    <t>Zbýšov, č. p. 13</t>
  </si>
  <si>
    <t>Zbýšov, č. p. 15</t>
  </si>
  <si>
    <t>Zbýšov, č. p. 16</t>
  </si>
  <si>
    <t>Zbýšov, č. p. 17</t>
  </si>
  <si>
    <t>Zbýšov, č. p. 18</t>
  </si>
  <si>
    <t>Zbýšov, č. p. 19</t>
  </si>
  <si>
    <t>Zbýšov, č. p. 20</t>
  </si>
  <si>
    <t>Zbýšov, č. p. 21</t>
  </si>
  <si>
    <t>Zbýšov, č. p. 22</t>
  </si>
  <si>
    <t>Zbýšov, č. p. 23</t>
  </si>
  <si>
    <t>Zbýšov, č. p. 24</t>
  </si>
  <si>
    <t>Zbýšov, č. p. 25</t>
  </si>
  <si>
    <t>Zbýšov, č. p. 26</t>
  </si>
  <si>
    <t>Zbýšov, č. p. 27</t>
  </si>
  <si>
    <t>Zbýšov, č. p. 28</t>
  </si>
  <si>
    <t>Zbýšov, č. p. 29</t>
  </si>
  <si>
    <t>Zbýšov, č. p. 30</t>
  </si>
  <si>
    <t>Zbýšov, č. p. 31</t>
  </si>
  <si>
    <t>Zbýšov, č. p. 33</t>
  </si>
  <si>
    <t>Zbýšov, č. p. 34</t>
  </si>
  <si>
    <t>Zbýšov, č. p. 35</t>
  </si>
  <si>
    <t>Zbýšov, č. p. 36</t>
  </si>
  <si>
    <t>Zbýšov, č. p. 37</t>
  </si>
  <si>
    <t>Zbýšov, č. p. 38</t>
  </si>
  <si>
    <t>Zbýšov, č. p. 40</t>
  </si>
  <si>
    <t>Zbýšov, č. p. 41</t>
  </si>
  <si>
    <t>Zbýšov, č. p. 42</t>
  </si>
  <si>
    <t>Zbýšov, č. p. 43</t>
  </si>
  <si>
    <t>Zbýšov, č. p. 44</t>
  </si>
  <si>
    <t>Zbýšov, č. p. 45</t>
  </si>
  <si>
    <t>Zbýšov, č. p. 47</t>
  </si>
  <si>
    <t>Zbýšov, č. p. 48</t>
  </si>
  <si>
    <t>Zbýšov, č. p. 49</t>
  </si>
  <si>
    <t>Zbýšov, č. p. 50</t>
  </si>
  <si>
    <t>Zbýšov, č. p. 51</t>
  </si>
  <si>
    <t>Zbýšov, č. p. 52</t>
  </si>
  <si>
    <t>Zbýšov, č. p. 53</t>
  </si>
  <si>
    <t>Zbýšov, č. p. 54</t>
  </si>
  <si>
    <t>Zbýšov, č. p. 55</t>
  </si>
  <si>
    <t>Zbýšov, č. p. 56</t>
  </si>
  <si>
    <t>Zbýšov, č. p. 57</t>
  </si>
  <si>
    <t>Zbýšov, č. p. 58</t>
  </si>
  <si>
    <t>Zbýšov, č. p. 59</t>
  </si>
  <si>
    <t>Zbýšov, č. p. 60</t>
  </si>
  <si>
    <t>Zbýšov, č. p. 61</t>
  </si>
  <si>
    <t>Zbýšov, č. p. 62</t>
  </si>
  <si>
    <t>Zbýšov, č. p. 63</t>
  </si>
  <si>
    <t>Zbýšov, č. p. 64</t>
  </si>
  <si>
    <t>Zbýšov, č. p. 65</t>
  </si>
  <si>
    <t>Zbýšov, č. p. 66</t>
  </si>
  <si>
    <t>Zbýšov, č. p. 67</t>
  </si>
  <si>
    <t>Zbýšov, č. p. 68</t>
  </si>
  <si>
    <t>Zbýšov, č. p. 69</t>
  </si>
  <si>
    <t>Zbýšov, č. p. 72</t>
  </si>
  <si>
    <t>Zbýšov, č. p. 73</t>
  </si>
  <si>
    <t>Zbýšov, č. p. 74</t>
  </si>
  <si>
    <t>Zbýšov, č. p. 76</t>
  </si>
  <si>
    <t>Zbýšov, č. p. 77</t>
  </si>
  <si>
    <t>Zbýšov, č. p. 81</t>
  </si>
  <si>
    <t>Zbýšov, č. p. 82</t>
  </si>
  <si>
    <t>Zbýšov, č. p. 80</t>
  </si>
  <si>
    <t>Zbýšov, č. ev. 29</t>
  </si>
  <si>
    <t>Zbýšov, č. ev. 32</t>
  </si>
  <si>
    <t>Zbýšov, č. ev. 35</t>
  </si>
  <si>
    <t>Zbýšov, č. ev. 54</t>
  </si>
  <si>
    <t>Zbýšov, č. ev. 59</t>
  </si>
  <si>
    <t>Zbýšov, č. ev. 73</t>
  </si>
  <si>
    <t>Zbýšov, č. ev. 86</t>
  </si>
  <si>
    <t>Zbýšov, č. ev. 96</t>
  </si>
  <si>
    <t>Zbýšov, č. ev. 97</t>
  </si>
  <si>
    <t>Zbýšov, č. p. 79</t>
  </si>
  <si>
    <t>Zbýšov, č. ev. 101</t>
  </si>
  <si>
    <t>Zbýšov, č. ev. 102</t>
  </si>
  <si>
    <t>Zbýšov, č. p. 84</t>
  </si>
  <si>
    <t>Zbýšov, č. p. 85</t>
  </si>
  <si>
    <t>Zbýšov, č. ev. 103</t>
  </si>
  <si>
    <t>Zbýšov, č. p. 142</t>
  </si>
  <si>
    <t>Zbýšov, č. ev. 106</t>
  </si>
  <si>
    <t>Zbýšov, č. ev. 107</t>
  </si>
  <si>
    <t>Zbýšov, č. ev. 104</t>
  </si>
  <si>
    <t>Zbýšov, č. ev. 112</t>
  </si>
  <si>
    <t>Zbýšov, č. ev. 110</t>
  </si>
  <si>
    <t>Zbýšov, č. ev. 114</t>
  </si>
  <si>
    <t>Zbýšov, č. ev. 108</t>
  </si>
  <si>
    <t>Zbýšov, č. ev. 115</t>
  </si>
  <si>
    <t>Zbýšov, č. p. 86</t>
  </si>
  <si>
    <t>Zbýšov, č. ev. 116</t>
  </si>
  <si>
    <t>Zbýšov, č. ev. 117</t>
  </si>
  <si>
    <t>Zbýšov, č. p. 87</t>
  </si>
  <si>
    <t>Zbýšov, č. ev. 118</t>
  </si>
  <si>
    <t>Zbýšov, č. ev. 1057</t>
  </si>
  <si>
    <t>Zbýšov, č. ev. 1053</t>
  </si>
  <si>
    <t>Zbýšov, č. p. 78</t>
  </si>
  <si>
    <t>Zbýšov, č. p. 83</t>
  </si>
  <si>
    <t>Zbýšov, č. ev. 111</t>
  </si>
  <si>
    <t>Zbýšov, č. ev. 1032</t>
  </si>
  <si>
    <t>Zbýšov, č. p. 1100</t>
  </si>
  <si>
    <t>Zbýšov, č. ev. 1001</t>
  </si>
  <si>
    <t>Zbýšov, č. ev. 1003</t>
  </si>
  <si>
    <t>Zbýšov, č. ev. 1005</t>
  </si>
  <si>
    <t>Zbýšov, č. ev. 1006</t>
  </si>
  <si>
    <t>Zbýšov, č. ev. 1007</t>
  </si>
  <si>
    <t>Zbýšov, č. ev. 1008</t>
  </si>
  <si>
    <t>Zbýšov, č. ev. 1010</t>
  </si>
  <si>
    <t>Zbýšov, č. ev. 1011</t>
  </si>
  <si>
    <t>Zbýšov, č. ev. 1012</t>
  </si>
  <si>
    <t>Zbýšov, č. ev. 1013</t>
  </si>
  <si>
    <t>Zbýšov, č. ev. 1014</t>
  </si>
  <si>
    <t>Zbýšov, č. ev. 1016</t>
  </si>
  <si>
    <t>Zbýšov, č. ev. 1017</t>
  </si>
  <si>
    <t>Zbýšov, č. ev. 1018</t>
  </si>
  <si>
    <t>Zbýšov, č. ev. 1019</t>
  </si>
  <si>
    <t>Zbýšov, č. ev. 1021</t>
  </si>
  <si>
    <t>Zbýšov, č. ev. 1022</t>
  </si>
  <si>
    <t>Zbýšov, č. ev. 1023</t>
  </si>
  <si>
    <t>Zbýšov, č. ev. 1024</t>
  </si>
  <si>
    <t>Zbýšov, č. ev. 1025</t>
  </si>
  <si>
    <t>Zbýšov, č. ev. 1028</t>
  </si>
  <si>
    <t>Zbýšov, č. ev. 1030</t>
  </si>
  <si>
    <t>Zbýšov, č. ev. 1031</t>
  </si>
  <si>
    <t>Zbýšov, č. ev. 1033</t>
  </si>
  <si>
    <t>Zbýšov, č. ev. 1036</t>
  </si>
  <si>
    <t>Zbýšov, č. ev. 1037</t>
  </si>
  <si>
    <t>Zbýšov, č. ev. 1038</t>
  </si>
  <si>
    <t>Zbýšov, č. ev. 1039</t>
  </si>
  <si>
    <t>Zbýšov, č. ev. 1040</t>
  </si>
  <si>
    <t>Zbýšov, č. ev. 1041</t>
  </si>
  <si>
    <t>Zbýšov, č. ev. 1042</t>
  </si>
  <si>
    <t>Zbýšov, č. ev. 1043</t>
  </si>
  <si>
    <t>Zbýšov, č. ev. 1044</t>
  </si>
  <si>
    <t>Zbýšov, č. ev. 1045</t>
  </si>
  <si>
    <t>Zbýšov, č. ev. 1046</t>
  </si>
  <si>
    <t>Zbýšov, č. ev. 1047</t>
  </si>
  <si>
    <t>Zbýšov, č. ev. 1048</t>
  </si>
  <si>
    <t>Zbýšov, č. ev. 1049</t>
  </si>
  <si>
    <t>Zbýšov, č. ev. 1051</t>
  </si>
  <si>
    <t>Zbýšov, č. ev. 1052</t>
  </si>
  <si>
    <t>Zbýšov, č. ev. 1055</t>
  </si>
  <si>
    <t>Zbýšov, č. ev. 1056</t>
  </si>
  <si>
    <t>Zbýšov, č. ev. 1058</t>
  </si>
  <si>
    <t>Zbýšov, č. ev. 1060</t>
  </si>
  <si>
    <t>Zbýšov, č. ev. 1061</t>
  </si>
  <si>
    <t>Zbýšov, č. ev. 1062</t>
  </si>
  <si>
    <t>Zbýšov, č. ev. 1063</t>
  </si>
  <si>
    <t>Zbýšov, č. ev. 1064</t>
  </si>
  <si>
    <t>Zbýšov, č. ev. 1065</t>
  </si>
  <si>
    <t>Zbýšov, č. ev. 1066</t>
  </si>
  <si>
    <t>Zbýšov, č. ev. 1067</t>
  </si>
  <si>
    <t>Zbýšov, č. ev. 1068</t>
  </si>
  <si>
    <t>Zbýšov, č. ev. 1069</t>
  </si>
  <si>
    <t>Zbýšov, č. ev. 1070</t>
  </si>
  <si>
    <t>Zbýšov, č. ev. 1072</t>
  </si>
  <si>
    <t>Zbýšov, č. ev. 1074</t>
  </si>
  <si>
    <t>Zbýšov, č. ev. 1075</t>
  </si>
  <si>
    <t>Zbýšov, č. ev. 1076</t>
  </si>
  <si>
    <t>Zbýšov, č. ev. 1077</t>
  </si>
  <si>
    <t>Zbýšov, č. ev. 1078</t>
  </si>
  <si>
    <t>Zbýšov, č. ev. 1079</t>
  </si>
  <si>
    <t>Zbýšov, č. ev. 1080</t>
  </si>
  <si>
    <t>Zbýšov, č. ev. 1081</t>
  </si>
  <si>
    <t>Zbýšov, č. ev. 1082</t>
  </si>
  <si>
    <t>Zbýšov, č. ev. 1083</t>
  </si>
  <si>
    <t>Zbýšov, č. ev. 1084</t>
  </si>
  <si>
    <t>Zbýšov, č. ev. 1085</t>
  </si>
  <si>
    <t>Zbýšov, č. ev. 1087</t>
  </si>
  <si>
    <t>Zbýšov, č. ev. 1088</t>
  </si>
  <si>
    <t>Zbýšov, č. ev. 1089</t>
  </si>
  <si>
    <t>Zbýšov, č. ev. 1090</t>
  </si>
  <si>
    <t>Zbýšov, č. ev. 1091</t>
  </si>
  <si>
    <t>Zbýšov, č. ev. 1092</t>
  </si>
  <si>
    <t>Zbýšov, č. ev. 1093</t>
  </si>
  <si>
    <t>Zbýšov, č. ev. 1094</t>
  </si>
  <si>
    <t>Zbýšov, č. ev. 1095</t>
  </si>
  <si>
    <t>Zbýšov, č. ev. 1098</t>
  </si>
  <si>
    <t>Zbýšov, č. p. 88</t>
  </si>
  <si>
    <t>Zbýšov, č. ev. 119</t>
  </si>
  <si>
    <t>Zbýšov, č. ev. 120</t>
  </si>
  <si>
    <t>Zbýšov, č. p. 71</t>
  </si>
  <si>
    <t>Zbýšov, č. ev. 121</t>
  </si>
  <si>
    <t>Zbýšov, č. ev. 122</t>
  </si>
  <si>
    <t>Zbýšov, č. ev. 123</t>
  </si>
  <si>
    <t>Zbýšov, č. ev. 125</t>
  </si>
  <si>
    <t>Žáky - Štrampouch, č. p. 2</t>
  </si>
  <si>
    <t>Žáky - Štrampouch, č. p. 3</t>
  </si>
  <si>
    <t>Žáky - Štrampouch, č. p. 4</t>
  </si>
  <si>
    <t>Žáky - Štrampouch, č. p. 5</t>
  </si>
  <si>
    <t>Žáky - Štrampouch, č. p. 7</t>
  </si>
  <si>
    <t>Žáky - Štrampouch, č. p. 8</t>
  </si>
  <si>
    <t>Žáky - Štrampouch, č. p. 9</t>
  </si>
  <si>
    <t>Žáky - Štrampouch, č. p. 10</t>
  </si>
  <si>
    <t>Žáky - Štrampouch, č. p. 11</t>
  </si>
  <si>
    <t>Žáky - Štrampouch, č. p. 12</t>
  </si>
  <si>
    <t>Žáky - Štrampouch, č. p. 13</t>
  </si>
  <si>
    <t>Žáky - Štrampouch, č. p. 14</t>
  </si>
  <si>
    <t>Žáky - Štrampouch, č. p. 15</t>
  </si>
  <si>
    <t>Žáky - Štrampouch, č. p. 16</t>
  </si>
  <si>
    <t>Žáky - Štrampouch, č. p. 17</t>
  </si>
  <si>
    <t>Žáky - Štrampouch, č. p. 18</t>
  </si>
  <si>
    <t>Žáky - Štrampouch, č. p. 19</t>
  </si>
  <si>
    <t>Žáky - Štrampouch, č. p. 20</t>
  </si>
  <si>
    <t>Žáky - Štrampouch, č. p. 21</t>
  </si>
  <si>
    <t>Žáky - Štrampouch, č. p. 22</t>
  </si>
  <si>
    <t>Žáky - Štrampouch, č. p. 23</t>
  </si>
  <si>
    <t>Žáky - Štrampouch, č. p. 24</t>
  </si>
  <si>
    <t>Žáky - Štrampouch, č. p. 25</t>
  </si>
  <si>
    <t>Žáky - Štrampouch, č. p. 26</t>
  </si>
  <si>
    <t>Žáky - Štrampouch, č. p. 27</t>
  </si>
  <si>
    <t>Žáky - Štrampouch, č. p. 28</t>
  </si>
  <si>
    <t>Žáky - Štrampouch, č. p. 29</t>
  </si>
  <si>
    <t>Žáky - Štrampouch, č. p. 30</t>
  </si>
  <si>
    <t>Žáky - Štrampouch, č. p. 31</t>
  </si>
  <si>
    <t>Žáky - Štrampouch, č. p. 32</t>
  </si>
  <si>
    <t>Žáky - Štrampouch, č. p. 33</t>
  </si>
  <si>
    <t>Žáky - Štrampouch, č. p. 34</t>
  </si>
  <si>
    <t>Žáky - Štrampouch, č. p. 35</t>
  </si>
  <si>
    <t>Žáky - Štrampouch, č. p. 36</t>
  </si>
  <si>
    <t>Žáky - Štrampouch, č. p. 37</t>
  </si>
  <si>
    <t>Žáky - Štrampouch, č. p. 38</t>
  </si>
  <si>
    <t>Žáky - Štrampouch, č. p. 39</t>
  </si>
  <si>
    <t>Žáky - Štrampouch, č. p. 41</t>
  </si>
  <si>
    <t>Žáky - Štrampouch, č. p. 42</t>
  </si>
  <si>
    <t>Žáky - Štrampouch, č. p. 43</t>
  </si>
  <si>
    <t>Žáky - Štrampouch, č. p. 44</t>
  </si>
  <si>
    <t>Žáky - Štrampouch, č. p. 45</t>
  </si>
  <si>
    <t>Žáky - Štrampouch, č. p. 46</t>
  </si>
  <si>
    <t>Žáky - Štrampouch, č. p. 47</t>
  </si>
  <si>
    <t>Žáky - Štrampouch, č. p. 48</t>
  </si>
  <si>
    <t>Žáky - Štrampouch, č. p. 49</t>
  </si>
  <si>
    <t>Žáky - Štrampouch, č. p. 50</t>
  </si>
  <si>
    <t>Žáky - Štrampouch, č. p. 51</t>
  </si>
  <si>
    <t>Žáky - Štrampouch, č. p. 52</t>
  </si>
  <si>
    <t>Žáky - Štrampouch, č. p. 53</t>
  </si>
  <si>
    <t>Žáky - Štrampouch, č. p. 54</t>
  </si>
  <si>
    <t>Žáky - Štrampouch, č. p. 55</t>
  </si>
  <si>
    <t>Žáky - Štrampouch, č. p. 56</t>
  </si>
  <si>
    <t>Žáky - Štrampouch, č. p. 57</t>
  </si>
  <si>
    <t>Žáky - Štrampouch, č. p. 58</t>
  </si>
  <si>
    <t>Žáky - Štrampouch, č. p. 59</t>
  </si>
  <si>
    <t>Žáky - Štrampouch, č. p. 61</t>
  </si>
  <si>
    <t>Žáky - Štrampouch, č. p. 62</t>
  </si>
  <si>
    <t>Žáky - Štrampouch, č. p. 63</t>
  </si>
  <si>
    <t>Žáky - Štrampouch, č. p. 64</t>
  </si>
  <si>
    <t>Žáky - Štrampouch, č. p. 65</t>
  </si>
  <si>
    <t>Žáky - Štrampouch, č. p. 66</t>
  </si>
  <si>
    <t>Žáky - Štrampouch, č. p. 68</t>
  </si>
  <si>
    <t>Žáky - Štrampouch, č. p. 69</t>
  </si>
  <si>
    <t>Žáky - Štrampouch, č. p. 70</t>
  </si>
  <si>
    <t>Žáky - Štrampouch, č. p. 71</t>
  </si>
  <si>
    <t>Žáky - Štrampouch, č. p. 72</t>
  </si>
  <si>
    <t>Žáky - Štrampouch, č. p. 73</t>
  </si>
  <si>
    <t>Žáky - Štrampouch, č. p. 74</t>
  </si>
  <si>
    <t>Žáky - Štrampouch, č. p. 75</t>
  </si>
  <si>
    <t>Žáky - Štrampouch, č. p. 76</t>
  </si>
  <si>
    <t>Žáky - Štrampouch, č. p. 77</t>
  </si>
  <si>
    <t>Žáky - Štrampouch, č. p. 78</t>
  </si>
  <si>
    <t>Žáky - Štrampouch, č. p. 79</t>
  </si>
  <si>
    <t>Žáky - Štrampouch, č. p. 80</t>
  </si>
  <si>
    <t>Žáky - Štrampouch, č. p. 82</t>
  </si>
  <si>
    <t>Žáky - Štrampouch, č. p. 84</t>
  </si>
  <si>
    <t>Žáky - Štrampouch, č. p. 85</t>
  </si>
  <si>
    <t>Žáky - Štrampouch, č. p. 86</t>
  </si>
  <si>
    <t>Žáky - Štrampouch, č. p. 87</t>
  </si>
  <si>
    <t>Žáky - Štrampouch, č. p. 88</t>
  </si>
  <si>
    <t>Žáky - Štrampouch, č. p. 89</t>
  </si>
  <si>
    <t>Žáky - Štrampouch, č. p. 90</t>
  </si>
  <si>
    <t>Žáky - Štrampouch, č. p. 91</t>
  </si>
  <si>
    <t>Žáky - Štrampouch, č. p. 92</t>
  </si>
  <si>
    <t>Žáky - Štrampouch, č. p. 93</t>
  </si>
  <si>
    <t>Žáky - Štrampouch, č. p. 94</t>
  </si>
  <si>
    <t>Žáky - Štrampouch, č. p. 95</t>
  </si>
  <si>
    <t>Žáky - Štrampouch, č. p. 96</t>
  </si>
  <si>
    <t>Žáky - Štrampouch, č. p. 97</t>
  </si>
  <si>
    <t>Žáky - Štrampouch, č. p. 98</t>
  </si>
  <si>
    <t>Žáky - Štrampouch, č. p. 99</t>
  </si>
  <si>
    <t>Žáky - Štrampouch, č. p. 100</t>
  </si>
  <si>
    <t>Žáky - Štrampouch, č. p. 101</t>
  </si>
  <si>
    <t>Žáky - Štrampouch, č. p. 102</t>
  </si>
  <si>
    <t>Žáky - Štrampouch, č. p. 103</t>
  </si>
  <si>
    <t>Žáky - Štrampouch, č. p. 104</t>
  </si>
  <si>
    <t>Žáky - Štrampouch, č. p. 105</t>
  </si>
  <si>
    <t>Žáky - Štrampouch, č. p. 106</t>
  </si>
  <si>
    <t>Žáky - Štrampouch, č. p. 107</t>
  </si>
  <si>
    <t>Žáky - Štrampouch, č. p. 108</t>
  </si>
  <si>
    <t>Žáky - Štrampouch, č. p. 110</t>
  </si>
  <si>
    <t>Žáky - Štrampouch, č. p. 111</t>
  </si>
  <si>
    <t>Žáky - Štrampouch, č. p. 112</t>
  </si>
  <si>
    <t>Žáky - Štrampouch, č. p. 113</t>
  </si>
  <si>
    <t>Žáky - Štrampouch, č. p. 114</t>
  </si>
  <si>
    <t>Žáky - Štrampouch, č. p. 115</t>
  </si>
  <si>
    <t>Žáky - Štrampouch, č. p. 116</t>
  </si>
  <si>
    <t>Žáky - Štrampouch, č. p. 117</t>
  </si>
  <si>
    <t>Žáky - Štrampouch, č. p. 118</t>
  </si>
  <si>
    <t>Žáky - Štrampouch, č. p. 120</t>
  </si>
  <si>
    <t>Žáky - Štrampouch, č. p. 121</t>
  </si>
  <si>
    <t>Žáky - Štrampouch, č. p. 122</t>
  </si>
  <si>
    <t>Žáky - Štrampouch, č. p. 123</t>
  </si>
  <si>
    <t>Žáky - Štrampouch, č. p. 124</t>
  </si>
  <si>
    <t>Žáky - Štrampouch, č. p. 125</t>
  </si>
  <si>
    <t>Žáky - Štrampouch, č. p. 127</t>
  </si>
  <si>
    <t>Žáky - Štrampouch, č. p. 128</t>
  </si>
  <si>
    <t>Žáky - Štrampouch, č. p. 129</t>
  </si>
  <si>
    <t>Žáky - Štrampouch, č. p. 130</t>
  </si>
  <si>
    <t>Žáky - Štrampouch, č. p. 131</t>
  </si>
  <si>
    <t>Žáky - Štrampouch, č. p. 132</t>
  </si>
  <si>
    <t>Žáky - Štrampouch, č. p. 134</t>
  </si>
  <si>
    <t>Žáky - Štrampouch, č. p. 135</t>
  </si>
  <si>
    <t>Žáky - Štrampouch, č. p. 133</t>
  </si>
  <si>
    <t>Žáky - Štrampouch, č. p. 136</t>
  </si>
  <si>
    <t>Žáky - Štrampouch, č. p. 138</t>
  </si>
  <si>
    <t>Žáky - Štrampouch, č. p. 137</t>
  </si>
  <si>
    <t>Žáky - Štrampouch, č. p. 140</t>
  </si>
  <si>
    <t>Žáky - Štrampouch, č. p. 141</t>
  </si>
  <si>
    <t>Žáky - Štrampouch, č. ev. 6</t>
  </si>
  <si>
    <t>Žáky - Štrampouch, č. ev. 134</t>
  </si>
  <si>
    <t>Žáky - Štrampouch, č. ev. 139</t>
  </si>
  <si>
    <t>Žáky - Štrampouch, č. p. 126</t>
  </si>
  <si>
    <t>Žáky - Štrampouch, č. p. 143</t>
  </si>
  <si>
    <t>Žáky - Štrampouch, č. p. 147</t>
  </si>
  <si>
    <t>Žáky - Štrampouch, č. p. 149</t>
  </si>
  <si>
    <t>Žáky - Štrampouch, č. ev. 151</t>
  </si>
  <si>
    <t>Žáky - Štrampouch, č. p. 150</t>
  </si>
  <si>
    <t>Žáky - Štrampouch, č. p. 156</t>
  </si>
  <si>
    <t>Žáky - Štrampouch, č. p. 109</t>
  </si>
  <si>
    <t>Žáky - Štrampouch, č. p. 157</t>
  </si>
  <si>
    <t>Žáky - Štrampouch, č. p. 158</t>
  </si>
  <si>
    <t>Žáky - Štrampouch, č. p. 160</t>
  </si>
  <si>
    <t>Žáky - Štrampouch, č. p. 161</t>
  </si>
  <si>
    <t>Žáky - Štrampouch, č. p. 163</t>
  </si>
  <si>
    <t>Žáky, č. p. 1</t>
  </si>
  <si>
    <t>Žáky, č. p. 2</t>
  </si>
  <si>
    <t>Žáky, č. p. 3</t>
  </si>
  <si>
    <t>Žáky, č. p. 4</t>
  </si>
  <si>
    <t>Žáky, č. p. 8</t>
  </si>
  <si>
    <t>Žáky, č. p. 9</t>
  </si>
  <si>
    <t>Žáky, č. p. 10</t>
  </si>
  <si>
    <t>Žáky, č. p. 12</t>
  </si>
  <si>
    <t>Žáky, č. p. 13</t>
  </si>
  <si>
    <t>Žáky, č. p. 14</t>
  </si>
  <si>
    <t>Žáky, č. p. 15</t>
  </si>
  <si>
    <t>Žáky, č. p. 16</t>
  </si>
  <si>
    <t>Žáky, č. p. 18</t>
  </si>
  <si>
    <t>Žáky, č. p. 19</t>
  </si>
  <si>
    <t>Žáky, č. p. 20</t>
  </si>
  <si>
    <t>Žáky, č. p. 21</t>
  </si>
  <si>
    <t>Žáky, č. p. 22</t>
  </si>
  <si>
    <t>Žáky, č. p. 23</t>
  </si>
  <si>
    <t>Žáky, č. p. 24</t>
  </si>
  <si>
    <t>Žáky, č. p. 25</t>
  </si>
  <si>
    <t>Žáky, č. p. 26</t>
  </si>
  <si>
    <t>Žáky, č. p. 27</t>
  </si>
  <si>
    <t>Žáky, č. p. 28</t>
  </si>
  <si>
    <t>Žáky, č. p. 29</t>
  </si>
  <si>
    <t>Žáky, č. p. 30</t>
  </si>
  <si>
    <t>Žáky, č. p. 31</t>
  </si>
  <si>
    <t>Žáky, č. p. 32</t>
  </si>
  <si>
    <t>Žáky, č. p. 33</t>
  </si>
  <si>
    <t>Žáky, č. p. 34</t>
  </si>
  <si>
    <t>Žáky, č. p. 35</t>
  </si>
  <si>
    <t>Žáky, č. p. 36</t>
  </si>
  <si>
    <t>Žáky, č. p. 37</t>
  </si>
  <si>
    <t>Žáky, č. p. 38</t>
  </si>
  <si>
    <t>Žáky, č. p. 39</t>
  </si>
  <si>
    <t>Žáky, č. p. 40</t>
  </si>
  <si>
    <t>Žáky, č. p. 41</t>
  </si>
  <si>
    <t>Žáky, č. p. 42</t>
  </si>
  <si>
    <t>Žáky, č. p. 43</t>
  </si>
  <si>
    <t>Žáky, č. p. 45</t>
  </si>
  <si>
    <t>Žáky, č. p. 46</t>
  </si>
  <si>
    <t>Žáky, č. p. 142</t>
  </si>
  <si>
    <t>Žáky, č. p. 17</t>
  </si>
  <si>
    <t>Žáky, č. p. 44</t>
  </si>
  <si>
    <t>Žáky, č. p. 146</t>
  </si>
  <si>
    <t>Žáky, č. p. 145</t>
  </si>
  <si>
    <t>Žáky, č. p. 148</t>
  </si>
  <si>
    <t>Žáky, č. p. 152</t>
  </si>
  <si>
    <t>Žáky, č. p. 153</t>
  </si>
  <si>
    <t>Žáky, č. p. 155</t>
  </si>
  <si>
    <t>Žáky, č. p. 159</t>
  </si>
  <si>
    <t>Žáky, č. p. 162</t>
  </si>
  <si>
    <t>Opolany - Kanín, č. p. 1</t>
  </si>
  <si>
    <t>Opolany - Kanín, č. p. 2</t>
  </si>
  <si>
    <t>Opolany - Kanín, č. p. 3</t>
  </si>
  <si>
    <t>Opolany - Kanín, č. p. 4</t>
  </si>
  <si>
    <t>Opolany - Kanín, č. p. 5</t>
  </si>
  <si>
    <t>Opolany - Kanín, č. p. 6</t>
  </si>
  <si>
    <t>Opolany - Kanín, č. p. 7</t>
  </si>
  <si>
    <t>Opolany - Kanín, č. p. 8</t>
  </si>
  <si>
    <t>Opolany - Kanín, č. p. 9</t>
  </si>
  <si>
    <t>Opolany - Kanín, č. p. 10</t>
  </si>
  <si>
    <t>Opolany - Kanín, č. p. 11</t>
  </si>
  <si>
    <t>Opolany - Kanín, č. p. 12</t>
  </si>
  <si>
    <t>Opolany - Kanín, č. p. 13</t>
  </si>
  <si>
    <t>Opolany - Kanín, č. p. 14</t>
  </si>
  <si>
    <t>Opolany - Kanín, č. p. 15</t>
  </si>
  <si>
    <t>Opolany - Kanín, č. p. 16</t>
  </si>
  <si>
    <t>Opolany - Kanín, č. p. 17</t>
  </si>
  <si>
    <t>Opolany - Kanín, č. p. 18</t>
  </si>
  <si>
    <t>Opolany - Kanín, č. p. 19</t>
  </si>
  <si>
    <t>Opolany - Kanín, č. p. 20</t>
  </si>
  <si>
    <t>Opolany - Kanín, č. p. 21</t>
  </si>
  <si>
    <t>Opolany - Kanín, č. p. 23</t>
  </si>
  <si>
    <t>Opolany - Kanín, č. p. 24</t>
  </si>
  <si>
    <t>Opolany - Kanín, č. p. 25</t>
  </si>
  <si>
    <t>Opolany - Kanín, č. p. 26</t>
  </si>
  <si>
    <t>Opolany - Kanín, č. p. 27</t>
  </si>
  <si>
    <t>Opolany - Kanín, č. p. 28</t>
  </si>
  <si>
    <t>Opolany - Kanín, č. p. 29</t>
  </si>
  <si>
    <t>Opolany - Kanín, č. p. 30</t>
  </si>
  <si>
    <t>Opolany - Kanín, č. p. 31</t>
  </si>
  <si>
    <t>Opolany - Kanín, č. p. 32</t>
  </si>
  <si>
    <t>Opolany - Kanín, č. p. 33</t>
  </si>
  <si>
    <t>Opolany - Kanín, č. p. 34</t>
  </si>
  <si>
    <t>Opolany - Kanín, č. p. 35</t>
  </si>
  <si>
    <t>Opolany - Kanín, č. p. 36</t>
  </si>
  <si>
    <t>Opolany - Kanín, č. p. 37</t>
  </si>
  <si>
    <t>Opolany - Kanín, č. p. 38</t>
  </si>
  <si>
    <t>Opolany - Kanín, č. p. 39</t>
  </si>
  <si>
    <t>Opolany - Kanín, č. p. 40</t>
  </si>
  <si>
    <t>Opolany - Kanín, č. p. 41</t>
  </si>
  <si>
    <t>Opolany - Kanín, č. p. 42</t>
  </si>
  <si>
    <t>Opolany - Kanín, č. p. 43</t>
  </si>
  <si>
    <t>Opolany - Kanín, č. p. 44</t>
  </si>
  <si>
    <t>Opolany - Kanín, č. p. 45</t>
  </si>
  <si>
    <t>Opolany - Kanín, č. p. 46</t>
  </si>
  <si>
    <t>Opolany - Kanín, č. p. 47</t>
  </si>
  <si>
    <t>Opolany - Kanín, č. p. 48</t>
  </si>
  <si>
    <t>Opolany - Kanín, č. p. 49</t>
  </si>
  <si>
    <t>Opolany - Kanín, č. p. 50</t>
  </si>
  <si>
    <t>Opolany - Kanín, č. p. 53</t>
  </si>
  <si>
    <t>Opolany - Kanín, č. p. 54</t>
  </si>
  <si>
    <t>Opolany - Kanín, č. p. 55</t>
  </si>
  <si>
    <t>Opolany - Kanín, č. p. 56</t>
  </si>
  <si>
    <t>Opolany - Kanín, č. p. 57</t>
  </si>
  <si>
    <t>Opolany - Kanín, č. p. 58</t>
  </si>
  <si>
    <t>Opolany - Kanín, č. p. 59</t>
  </si>
  <si>
    <t>Opolany - Kanín, č. p. 60</t>
  </si>
  <si>
    <t>Opolany - Kanín, č. p. 61</t>
  </si>
  <si>
    <t>Opolany - Kanín, č. p. 62</t>
  </si>
  <si>
    <t>Opolany - Kanín, č. p. 63</t>
  </si>
  <si>
    <t>Opolany - Kanín, č. p. 64</t>
  </si>
  <si>
    <t>Opolany - Kanín, č. p. 65</t>
  </si>
  <si>
    <t>Opolany - Kanín, č. p. 66</t>
  </si>
  <si>
    <t>Opolany - Kanín, č. p. 67</t>
  </si>
  <si>
    <t>Opolany - Kanín, č. p. 68</t>
  </si>
  <si>
    <t>Opolany - Kanín, č. p. 69</t>
  </si>
  <si>
    <t>Opolany - Kanín, č. p. 70</t>
  </si>
  <si>
    <t>Opolany - Kanín, č. p. 71</t>
  </si>
  <si>
    <t>Opolany - Kanín, č. p. 72</t>
  </si>
  <si>
    <t>Opolany - Kanín, č. p. 73</t>
  </si>
  <si>
    <t>Opolany - Kanín, č. p. 74</t>
  </si>
  <si>
    <t>Opolany - Kanín, č. p. 75</t>
  </si>
  <si>
    <t>Opolany - Kanín, č. p. 76</t>
  </si>
  <si>
    <t>Opolany - Kanín, č. p. 77</t>
  </si>
  <si>
    <t>Opolany - Kanín, č. p. 78</t>
  </si>
  <si>
    <t>Opolany - Kanín, č. p. 79</t>
  </si>
  <si>
    <t>Opolany - Kanín, č. p. 80</t>
  </si>
  <si>
    <t>Opolany - Kanín, č. p. 81</t>
  </si>
  <si>
    <t>Opolany - Kanín, č. p. 82</t>
  </si>
  <si>
    <t>Opolany - Kanín, č. p. 83</t>
  </si>
  <si>
    <t>Opolany - Kanín, č. p. 84</t>
  </si>
  <si>
    <t>Opolany - Kanín, č. p. 85</t>
  </si>
  <si>
    <t>Opolany - Kanín, č. p. 86</t>
  </si>
  <si>
    <t>Opolany - Kanín, č. p. 87</t>
  </si>
  <si>
    <t>Opolany - Kanín, č. p. 88</t>
  </si>
  <si>
    <t>Opolany - Kanín, č. p. 89</t>
  </si>
  <si>
    <t>Opolany - Kanín, č. p. 90</t>
  </si>
  <si>
    <t>Opolany - Kanín, č. p. 91</t>
  </si>
  <si>
    <t>Opolany - Kanín, č. p. 92</t>
  </si>
  <si>
    <t>Opolany - Kanín, č. p. 93</t>
  </si>
  <si>
    <t>Opolany - Kanín, č. p. 94</t>
  </si>
  <si>
    <t>Opolany - Kanín, č. p. 95</t>
  </si>
  <si>
    <t>Opolany - Kanín, č. p. 96</t>
  </si>
  <si>
    <t>Opolany - Kanín, č. p. 97</t>
  </si>
  <si>
    <t>Opolany - Kanín, č. p. 98</t>
  </si>
  <si>
    <t>Opolany - Kanín, č. p. 99</t>
  </si>
  <si>
    <t>Opolany - Kanín, č. p. 100</t>
  </si>
  <si>
    <t>Opolany - Kanín, č. p. 101</t>
  </si>
  <si>
    <t>Opolany - Kanín, č. p. 102</t>
  </si>
  <si>
    <t>Opolany - Kanín, č. p. 103</t>
  </si>
  <si>
    <t>Opolany - Kanín, č. p. 104</t>
  </si>
  <si>
    <t>Opolany - Kanín, č. p. 105</t>
  </si>
  <si>
    <t>Opolany - Kanín, č. p. 106</t>
  </si>
  <si>
    <t>Opolany - Kanín, č. p. 107</t>
  </si>
  <si>
    <t>Opolany - Kanín, č. p. 111</t>
  </si>
  <si>
    <t>Opolany - Kanín, č. p. 109</t>
  </si>
  <si>
    <t>Opolany - Kanín, č. p. 110</t>
  </si>
  <si>
    <t>Opolany - Kanín, č. p. 113</t>
  </si>
  <si>
    <t>Opolany - Kanín, č. p. 108</t>
  </si>
  <si>
    <t>Opolany - Kanín, č. p. 115</t>
  </si>
  <si>
    <t>Opolany - Kanín, č. p. 116</t>
  </si>
  <si>
    <t>Opolany - Kanín, č. p. 52</t>
  </si>
  <si>
    <t>Opolany - Kanín, č. p. 112</t>
  </si>
  <si>
    <t>Opolany - Kanín, č. p. 118</t>
  </si>
  <si>
    <t>Opolany - Kanín, č. p. 117</t>
  </si>
  <si>
    <t>Pňov-Předhradí - Pňov, Farská 107</t>
  </si>
  <si>
    <t>Pňov-Předhradí - Předhradí, Poděbradská 1</t>
  </si>
  <si>
    <t>Pňov-Předhradí - Předhradí, Labská 3</t>
  </si>
  <si>
    <t>Pňov-Předhradí - Předhradí, Labská 4</t>
  </si>
  <si>
    <t>Pňov-Předhradí - Předhradí, Labská 5</t>
  </si>
  <si>
    <t>Pňov-Předhradí - Předhradí, Labská 6</t>
  </si>
  <si>
    <t>Pňov-Předhradí - Předhradí, Labská 7</t>
  </si>
  <si>
    <t>Pňov-Předhradí - Předhradí, Labská 8</t>
  </si>
  <si>
    <t>Pňov-Předhradí - Předhradí, Labská 9</t>
  </si>
  <si>
    <t>Pňov-Předhradí - Předhradí, Labská 10</t>
  </si>
  <si>
    <t>Pňov-Předhradí - Předhradí, Labská 11</t>
  </si>
  <si>
    <t>Pňov-Předhradí - Předhradí, Labská 12</t>
  </si>
  <si>
    <t>Pňov-Předhradí - Předhradí, Labská 14</t>
  </si>
  <si>
    <t>Pňov-Předhradí - Předhradí, Labská 15</t>
  </si>
  <si>
    <t>Pňov-Předhradí - Předhradí, Labská 16</t>
  </si>
  <si>
    <t>Pňov-Předhradí - Předhradí, Labská 17</t>
  </si>
  <si>
    <t>Pňov-Předhradí - Předhradí, Labská 19</t>
  </si>
  <si>
    <t>Pňov-Předhradí - Předhradí, Labská 20</t>
  </si>
  <si>
    <t>Pňov-Předhradí - Předhradí, Labská 21</t>
  </si>
  <si>
    <t>Pňov-Předhradí - Předhradí, Labská 22</t>
  </si>
  <si>
    <t>Pňov-Předhradí - Předhradí, Labská 23</t>
  </si>
  <si>
    <t>Pňov-Předhradí - Předhradí, Kolínská 26</t>
  </si>
  <si>
    <t>Pňov-Předhradí - Předhradí, Sportovní 27</t>
  </si>
  <si>
    <t>Pňov-Předhradí - Předhradí, Labská 28</t>
  </si>
  <si>
    <t>Pňov-Předhradí - Předhradí, Sportovní 29</t>
  </si>
  <si>
    <t>Pňov-Předhradí - Předhradí, Labská 30</t>
  </si>
  <si>
    <t>Pňov-Předhradí - Předhradí, U Parku 31</t>
  </si>
  <si>
    <t>Pňov-Předhradí - Předhradí, Labská 32</t>
  </si>
  <si>
    <t>Pňov-Předhradí - Předhradí, Labská 33</t>
  </si>
  <si>
    <t>Pňov-Předhradí - Předhradí, U Parku 34</t>
  </si>
  <si>
    <t>Pňov-Předhradí - Předhradí, Sportovní 35</t>
  </si>
  <si>
    <t>Pňov-Předhradí - Předhradí, U Parku 36</t>
  </si>
  <si>
    <t>Pňov-Předhradí - Předhradí, Tyršova 37</t>
  </si>
  <si>
    <t>Pňov-Předhradí - Předhradí, U Parku 38</t>
  </si>
  <si>
    <t>Pňov-Předhradí - Předhradí, U Parku 39</t>
  </si>
  <si>
    <t>Pňov-Předhradí - Předhradí, U Parku 40</t>
  </si>
  <si>
    <t>Pňov-Předhradí - Předhradí, Labská 41</t>
  </si>
  <si>
    <t>Pňov-Předhradí - Předhradí, U Parku 42</t>
  </si>
  <si>
    <t>Pňov-Předhradí - Předhradí, U Parku 43</t>
  </si>
  <si>
    <t>Pňov-Předhradí - Předhradí, Labská 44</t>
  </si>
  <si>
    <t>Pňov-Předhradí - Předhradí, Tyršova 45</t>
  </si>
  <si>
    <t>Pňov-Předhradí - Předhradí, Poděbradská 46</t>
  </si>
  <si>
    <t>Pňov-Předhradí - Předhradí, Na Průhoně 47</t>
  </si>
  <si>
    <t>Pňov-Předhradí - Předhradí, Sportovní 48</t>
  </si>
  <si>
    <t>Pňov-Předhradí - Předhradí, Labská 49</t>
  </si>
  <si>
    <t>Pňov-Předhradí - Předhradí, Školní 50</t>
  </si>
  <si>
    <t>Pňov-Předhradí - Předhradí, U Parku 51</t>
  </si>
  <si>
    <t>Pňov-Předhradí - Předhradí, Labská 52</t>
  </si>
  <si>
    <t>Pňov-Předhradí - Předhradí, U Parku 53</t>
  </si>
  <si>
    <t>Pňov-Předhradí - Předhradí, U Parku 54</t>
  </si>
  <si>
    <t>Pňov-Předhradí - Předhradí, Labská 55</t>
  </si>
  <si>
    <t>Pňov-Předhradí - Předhradí, Tyršova 56</t>
  </si>
  <si>
    <t>Pňov-Předhradí - Předhradí, Poděbradská 57</t>
  </si>
  <si>
    <t>Pňov-Předhradí - Předhradí, Poděbradská 59</t>
  </si>
  <si>
    <t>Pňov-Předhradí - Předhradí, U Parku 60</t>
  </si>
  <si>
    <t>Pňov-Předhradí - Předhradí, Poděbradská 62</t>
  </si>
  <si>
    <t>Pňov-Předhradí - Předhradí, Tyršova 63</t>
  </si>
  <si>
    <t>Pňov-Předhradí - Předhradí, Tyršova 64</t>
  </si>
  <si>
    <t>Pňov-Předhradí - Předhradí, Poděbradská 66</t>
  </si>
  <si>
    <t>Pňov-Předhradí - Předhradí, Tyršova 67</t>
  </si>
  <si>
    <t>Pňov-Předhradí - Předhradí, Poděbradská 68</t>
  </si>
  <si>
    <t>Pňov-Předhradí - Předhradí, Poděbradská 69</t>
  </si>
  <si>
    <t>Pňov-Předhradí - Předhradí, Labská 70</t>
  </si>
  <si>
    <t>Pňov-Předhradí - Předhradí, Školní 71</t>
  </si>
  <si>
    <t>Pňov-Předhradí - Předhradí, Školní 72</t>
  </si>
  <si>
    <t>Pňov-Předhradí - Předhradí, Školní 73</t>
  </si>
  <si>
    <t>Pňov-Předhradí - Předhradí, Školní 74</t>
  </si>
  <si>
    <t>Pňov-Předhradí - Předhradí, Školní 75</t>
  </si>
  <si>
    <t>Pňov-Předhradí - Předhradí, U Parku 76</t>
  </si>
  <si>
    <t>Pňov-Předhradí - Předhradí, Školní 77</t>
  </si>
  <si>
    <t>Pňov-Předhradí - Předhradí, Na Průhoně 78</t>
  </si>
  <si>
    <t>Pňov-Předhradí - Předhradí, Na Průhoně 79</t>
  </si>
  <si>
    <t>Pňov-Předhradí - Předhradí, Poděbradská 80</t>
  </si>
  <si>
    <t>Pňov-Předhradí - Předhradí, Na Průhoně 81</t>
  </si>
  <si>
    <t>Pňov-Předhradí - Předhradí, Na Průhoně 82</t>
  </si>
  <si>
    <t>Pňov-Předhradí - Předhradí, Poděbradská 83</t>
  </si>
  <si>
    <t>Pňov-Předhradí - Předhradí, Na Průhoně 84</t>
  </si>
  <si>
    <t>Pňov-Předhradí - Předhradí, Sokolečská 85</t>
  </si>
  <si>
    <t>Pňov-Předhradí - Předhradí, Poděbradská 86</t>
  </si>
  <si>
    <t>Pňov-Předhradí - Předhradí, Sokolečská 87</t>
  </si>
  <si>
    <t>Pňov-Předhradí - Předhradí, Na Průhoně 88</t>
  </si>
  <si>
    <t>Pňov-Předhradí - Předhradí, Tyršova 89</t>
  </si>
  <si>
    <t>Pňov-Předhradí - Předhradí, Tyršova 90</t>
  </si>
  <si>
    <t>Pňov-Předhradí - Předhradí, Poděbradská 91</t>
  </si>
  <si>
    <t>Pňov-Předhradí - Předhradí, Poděbradská 92</t>
  </si>
  <si>
    <t>Pňov-Předhradí - Předhradí, Školní 93</t>
  </si>
  <si>
    <t>Pňov-Předhradí - Předhradí, Tyršova 94</t>
  </si>
  <si>
    <t>Pňov-Předhradí - Předhradí, Školní 95</t>
  </si>
  <si>
    <t>Pňov-Předhradí - Předhradí, Tyršova 96</t>
  </si>
  <si>
    <t>Pňov-Předhradí - Předhradí, Sokolečská 97</t>
  </si>
  <si>
    <t>Pňov-Předhradí - Předhradí, Tyršova 98</t>
  </si>
  <si>
    <t>Pňov-Předhradí - Předhradí, Tyršova 99</t>
  </si>
  <si>
    <t>Pňov-Předhradí - Předhradí, Krátká 100</t>
  </si>
  <si>
    <t>Pňov-Předhradí - Předhradí, Na Průhoně 101</t>
  </si>
  <si>
    <t>Pňov-Předhradí - Předhradí, Školní 102</t>
  </si>
  <si>
    <t>Pňov-Předhradí - Předhradí, Školní 103</t>
  </si>
  <si>
    <t>Pňov-Předhradí - Předhradí, Labská 104</t>
  </si>
  <si>
    <t>Pňov-Předhradí - Předhradí, Kolínská 110</t>
  </si>
  <si>
    <t>Pňov-Předhradí - Předhradí, Sportovní 2</t>
  </si>
  <si>
    <t>Pňov-Předhradí - Předhradí, Luční 25</t>
  </si>
  <si>
    <t>Pňov-Předhradí - Předhradí, Poděbradská 47</t>
  </si>
  <si>
    <t>Pňov-Předhradí - Předhradí, Školní 58</t>
  </si>
  <si>
    <t>Pňov-Předhradí - Předhradí, Sokolečská 105</t>
  </si>
  <si>
    <t>Pňov-Předhradí - Předhradí, Tyršova 61</t>
  </si>
  <si>
    <t>Pňov-Předhradí - Předhradí, č. p. 106</t>
  </si>
  <si>
    <t>Pňov-Předhradí - Předhradí, Labská 18</t>
  </si>
  <si>
    <t>Poděbrady - Poděbrady I, Pražská 47</t>
  </si>
  <si>
    <t>Poděbrady - Poděbrady I, Pražská 50</t>
  </si>
  <si>
    <t>Poděbrady - Poděbrady I, č. p. 71</t>
  </si>
  <si>
    <t>Poděbrady - Poděbrady I, Pražská 75</t>
  </si>
  <si>
    <t>Poděbrady - Poděbrady I, Na Zámostí 76</t>
  </si>
  <si>
    <t>Poděbrady - Poděbrady I, č. p. 77</t>
  </si>
  <si>
    <t>Poděbrady - Poděbrady I, č. p. 78</t>
  </si>
  <si>
    <t>Poděbrady - Poděbrady III, Zátiší 179</t>
  </si>
  <si>
    <t>Poděbrady - Poděbrady III, Zátiší 213</t>
  </si>
  <si>
    <t>Poděbrady - Poděbrady III, Na Zálesí 530</t>
  </si>
  <si>
    <t>Poděbrady - Poděbrady III, Na Zálesí 979</t>
  </si>
  <si>
    <t>Poděbrady - Poděbrady III, Zátiší 1415</t>
  </si>
  <si>
    <t>Poděbrady - Poděbrady III, č. p. 1278</t>
  </si>
  <si>
    <t>Poděbrady - Poděbrady III, č. p. 11</t>
  </si>
  <si>
    <t>Poděbrady - Poděbrady III, Zátiší 1465</t>
  </si>
  <si>
    <t>Poděbrady - Poděbrady III, Na Zálesí 1473</t>
  </si>
  <si>
    <t>Poděbrady - Poděbrady III, Zátiší 1477</t>
  </si>
  <si>
    <t>Vrbová Lhota, Na Kovárně 1</t>
  </si>
  <si>
    <t>Vrbová Lhota, Na Kovárně 2</t>
  </si>
  <si>
    <t>Vrbová Lhota, Poděbradská 3</t>
  </si>
  <si>
    <t>Vrbová Lhota, Poděbradská 4</t>
  </si>
  <si>
    <t>Vrbová Lhota, Poděbradská 5</t>
  </si>
  <si>
    <t>Vrbová Lhota, Poděbradská 6</t>
  </si>
  <si>
    <t>Vrbová Lhota, Poděbradská 7</t>
  </si>
  <si>
    <t>Vrbová Lhota, Poděbradská 8</t>
  </si>
  <si>
    <t>Vrbová Lhota, Poděbradská 9</t>
  </si>
  <si>
    <t>Vrbová Lhota, Poděbradská 10</t>
  </si>
  <si>
    <t>Vrbová Lhota, Poděbradská 11</t>
  </si>
  <si>
    <t>Vrbová Lhota, Poděbradská 12</t>
  </si>
  <si>
    <t>Vrbová Lhota, Poděbradská 13</t>
  </si>
  <si>
    <t>Vrbová Lhota, Poděbradská 15</t>
  </si>
  <si>
    <t>Vrbová Lhota, Poděbradská 16</t>
  </si>
  <si>
    <t>Vrbová Lhota, U Lindovy 17</t>
  </si>
  <si>
    <t>Vrbová Lhota, Poděbradská 18</t>
  </si>
  <si>
    <t>Vrbová Lhota, Poděbradská 19</t>
  </si>
  <si>
    <t>Vrbová Lhota, Poděbradská 21</t>
  </si>
  <si>
    <t>Vrbová Lhota, Poděbradská 22</t>
  </si>
  <si>
    <t>Vrbová Lhota, Poděbradská 23</t>
  </si>
  <si>
    <t>Vrbová Lhota, Poděbradská 24</t>
  </si>
  <si>
    <t>Vrbová Lhota, Poděbradská 25</t>
  </si>
  <si>
    <t>Vrbová Lhota, Poděbradská 26</t>
  </si>
  <si>
    <t>Vrbová Lhota, Poděbradská 27</t>
  </si>
  <si>
    <t>Vrbová Lhota, Poděbradská 28</t>
  </si>
  <si>
    <t>Vrbová Lhota, Poděbradská 29</t>
  </si>
  <si>
    <t>Vrbová Lhota, Poděbradská 30</t>
  </si>
  <si>
    <t>Vrbová Lhota, Poděbradská 31</t>
  </si>
  <si>
    <t>Vrbová Lhota, Poděbradská 32</t>
  </si>
  <si>
    <t>Vrbová Lhota, Poděbradská 33</t>
  </si>
  <si>
    <t>Vrbová Lhota, Poděbradská 34</t>
  </si>
  <si>
    <t>Vrbová Lhota, Poděbradská 35</t>
  </si>
  <si>
    <t>Vrbová Lhota, Poděbradská 36</t>
  </si>
  <si>
    <t>Vrbová Lhota, Poděbradská 37</t>
  </si>
  <si>
    <t>Vrbová Lhota, Poděbradská 38</t>
  </si>
  <si>
    <t>Vrbová Lhota, Na Kovárně 40</t>
  </si>
  <si>
    <t>Vrbová Lhota, Na Kovárně 41</t>
  </si>
  <si>
    <t>Vrbová Lhota, Poděbradská 42</t>
  </si>
  <si>
    <t>Vrbová Lhota, Poděbradská 43</t>
  </si>
  <si>
    <t>Vrbová Lhota, Poděbradská 44</t>
  </si>
  <si>
    <t>Vrbová Lhota, Poděbradská 45</t>
  </si>
  <si>
    <t>Vrbová Lhota, Poděbradská 46</t>
  </si>
  <si>
    <t>Vrbová Lhota, Poděbradská 47</t>
  </si>
  <si>
    <t>Vrbová Lhota, Na Kovárně 48</t>
  </si>
  <si>
    <t>Vrbová Lhota, Poděbradská 49</t>
  </si>
  <si>
    <t>Vrbová Lhota, Poděbradská 50</t>
  </si>
  <si>
    <t>Vrbová Lhota, Poděbradská 51</t>
  </si>
  <si>
    <t>Vrbová Lhota, Poděbradská 52</t>
  </si>
  <si>
    <t>Vrbová Lhota, Poděbradská 53</t>
  </si>
  <si>
    <t>Vrbová Lhota, Poděbradská 54</t>
  </si>
  <si>
    <t>Vrbová Lhota, Poděbradská 56</t>
  </si>
  <si>
    <t>Vrbová Lhota, Na Kovárně 57</t>
  </si>
  <si>
    <t>Vrbová Lhota, Družstevní 58</t>
  </si>
  <si>
    <t>Vrbová Lhota, Družstevní 59</t>
  </si>
  <si>
    <t>Vrbová Lhota, Družstevní 60</t>
  </si>
  <si>
    <t>Vrbová Lhota, Družstevní 61</t>
  </si>
  <si>
    <t>Vrbová Lhota, Družstevní 62</t>
  </si>
  <si>
    <t>Vrbová Lhota, Družstevní 63</t>
  </si>
  <si>
    <t>Vrbová Lhota, Družstevní 64</t>
  </si>
  <si>
    <t>Vrbová Lhota, Zahradní 65</t>
  </si>
  <si>
    <t>Vrbová Lhota, Zahradní 66</t>
  </si>
  <si>
    <t>Vrbová Lhota, Zahradní 67</t>
  </si>
  <si>
    <t>Vrbová Lhota, Na Kovárně 68</t>
  </si>
  <si>
    <t>Vrbová Lhota, Zahradní 69</t>
  </si>
  <si>
    <t>Vrbová Lhota, Zahradní 70</t>
  </si>
  <si>
    <t>Vrbová Lhota, Zahradní 71</t>
  </si>
  <si>
    <t>Vrbová Lhota, Zahradní 72</t>
  </si>
  <si>
    <t>Vrbová Lhota, Zahradní 73</t>
  </si>
  <si>
    <t>Vrbová Lhota, Družstevní 74</t>
  </si>
  <si>
    <t>Vrbová Lhota, Zahradní 75</t>
  </si>
  <si>
    <t>Vrbová Lhota, Zahradní 76</t>
  </si>
  <si>
    <t>Vrbová Lhota, Zahradní 77</t>
  </si>
  <si>
    <t>Vrbová Lhota, Družstevní 78</t>
  </si>
  <si>
    <t>Vrbová Lhota, Družstevní 79</t>
  </si>
  <si>
    <t>Vrbová Lhota, Družstevní 80</t>
  </si>
  <si>
    <t>Vrbová Lhota, Družstevní 81</t>
  </si>
  <si>
    <t>Vrbová Lhota, Družstevní 82</t>
  </si>
  <si>
    <t>Vrbová Lhota, Družstevní 83</t>
  </si>
  <si>
    <t>Vrbová Lhota, Zahradní 84</t>
  </si>
  <si>
    <t>Vrbová Lhota, Zahradní 85</t>
  </si>
  <si>
    <t>Vrbová Lhota, Družstevní 86</t>
  </si>
  <si>
    <t>Vrbová Lhota, Zahradní 87</t>
  </si>
  <si>
    <t>Vrbová Lhota, Zahradní 88</t>
  </si>
  <si>
    <t>Vrbová Lhota, Zahradní 89</t>
  </si>
  <si>
    <t>Vrbová Lhota, Družstevní 90</t>
  </si>
  <si>
    <t>Vrbová Lhota, Na Kovárně 91</t>
  </si>
  <si>
    <t>Vrbová Lhota, Zahradní 92</t>
  </si>
  <si>
    <t>Vrbová Lhota, Poděbradská 93</t>
  </si>
  <si>
    <t>Vrbová Lhota, Poděbradská 94</t>
  </si>
  <si>
    <t>Vrbová Lhota, Poděbradská 95</t>
  </si>
  <si>
    <t>Vrbová Lhota, Na Kovárně 96</t>
  </si>
  <si>
    <t>Vrbová Lhota, Příčná 97</t>
  </si>
  <si>
    <t>Vrbová Lhota, Příčná 98</t>
  </si>
  <si>
    <t>Vrbová Lhota, Na Kovárně 99</t>
  </si>
  <si>
    <t>Vrbová Lhota, Příčná 100</t>
  </si>
  <si>
    <t>Vrbová Lhota, Na Průhoně 101</t>
  </si>
  <si>
    <t>Vrbová Lhota, Na Kovárně 102</t>
  </si>
  <si>
    <t>Vrbová Lhota, Na Kovárně 103</t>
  </si>
  <si>
    <t>Vrbová Lhota, Poděbradská 104</t>
  </si>
  <si>
    <t>Vrbová Lhota, Poděbradská 105</t>
  </si>
  <si>
    <t>Vrbová Lhota, Na Kovárně 106</t>
  </si>
  <si>
    <t>Vrbová Lhota, Na Kovárně 107</t>
  </si>
  <si>
    <t>Vrbová Lhota, Na Průhoně 108</t>
  </si>
  <si>
    <t>Vrbová Lhota, Na Průhoně 109</t>
  </si>
  <si>
    <t>Vrbová Lhota, Na Kovárně 110</t>
  </si>
  <si>
    <t>Vrbová Lhota, Na Kovárně 111</t>
  </si>
  <si>
    <t>Vrbová Lhota, Na Průhoně 112</t>
  </si>
  <si>
    <t>Vrbová Lhota, Poděbradská 113</t>
  </si>
  <si>
    <t>Vrbová Lhota, Poděbradská 114</t>
  </si>
  <si>
    <t>Vrbová Lhota, Na Kovárně 115</t>
  </si>
  <si>
    <t>Vrbová Lhota, Na Kovárně 116</t>
  </si>
  <si>
    <t>Vrbová Lhota, Příčná 117</t>
  </si>
  <si>
    <t>Vrbová Lhota, Příčná 118</t>
  </si>
  <si>
    <t>Vrbová Lhota, Příčná 119</t>
  </si>
  <si>
    <t>Vrbová Lhota, Na Kovárně 120</t>
  </si>
  <si>
    <t>Vrbová Lhota, Příčná 121</t>
  </si>
  <si>
    <t>Vrbová Lhota, U Lindovy 122</t>
  </si>
  <si>
    <t>Vrbová Lhota, Příčná 123</t>
  </si>
  <si>
    <t>Vrbová Lhota, Poděbradská 124</t>
  </si>
  <si>
    <t>Vrbová Lhota, Příčná 125</t>
  </si>
  <si>
    <t>Vrbová Lhota, U Lindovy 127</t>
  </si>
  <si>
    <t>Vrbová Lhota, U Lindovy 128</t>
  </si>
  <si>
    <t>Vrbová Lhota, U Lindovy 129</t>
  </si>
  <si>
    <t>Vrbová Lhota, U Lindovy 130</t>
  </si>
  <si>
    <t>Vrbová Lhota, U Lindovy 131</t>
  </si>
  <si>
    <t>Vrbová Lhota, U Lindovy 132</t>
  </si>
  <si>
    <t>Vrbová Lhota, Poděbradská 133</t>
  </si>
  <si>
    <t>Vrbová Lhota, Příčná 134</t>
  </si>
  <si>
    <t>Vrbová Lhota, U Lindovy 135</t>
  </si>
  <si>
    <t>Vrbová Lhota, U Lindovy 136</t>
  </si>
  <si>
    <t>Vrbová Lhota, U Lindovy 137</t>
  </si>
  <si>
    <t>Vrbová Lhota, Příčná 138</t>
  </si>
  <si>
    <t>Vrbová Lhota, Poděbradská 139</t>
  </si>
  <si>
    <t>Vrbová Lhota, Příčná 140</t>
  </si>
  <si>
    <t>Vrbová Lhota, U Lindovy 141</t>
  </si>
  <si>
    <t>Vrbová Lhota, Příčná 142</t>
  </si>
  <si>
    <t>Vrbová Lhota, Na Kovárně 143</t>
  </si>
  <si>
    <t>Vrbová Lhota, Na Kovárně 144</t>
  </si>
  <si>
    <t>Vrbová Lhota, Poděbradská 145</t>
  </si>
  <si>
    <t>Vrbová Lhota, U Lindovy 146</t>
  </si>
  <si>
    <t>Vrbová Lhota, Poděbradská 147</t>
  </si>
  <si>
    <t>Vrbová Lhota, U Lindovy 148</t>
  </si>
  <si>
    <t>Vrbová Lhota, Poděbradská 149</t>
  </si>
  <si>
    <t>Vrbová Lhota, Poděbradská 150</t>
  </si>
  <si>
    <t>Vrbová Lhota, Příčná 151</t>
  </si>
  <si>
    <t>Vrbová Lhota, Příčná 152</t>
  </si>
  <si>
    <t>Vrbová Lhota, Na Kovárně 153</t>
  </si>
  <si>
    <t>Vrbová Lhota, Na Kovárně 154</t>
  </si>
  <si>
    <t>Vrbová Lhota, Na Kovárně 155</t>
  </si>
  <si>
    <t>Vrbová Lhota, Na Kovárně 156</t>
  </si>
  <si>
    <t>Vrbová Lhota, Příčná 157</t>
  </si>
  <si>
    <t>Vrbová Lhota, Poděbradská 158</t>
  </si>
  <si>
    <t>Vrbová Lhota, č. p. 850</t>
  </si>
  <si>
    <t>Vrbová Lhota, U Dráhy 159</t>
  </si>
  <si>
    <t>Vrbová Lhota, U Dráhy 163</t>
  </si>
  <si>
    <t>Vrbová Lhota, Poděbradská 14</t>
  </si>
  <si>
    <t>Vrbová Lhota, Na Kovárně 160</t>
  </si>
  <si>
    <t>Vrbová Lhota, Lesní 162</t>
  </si>
  <si>
    <t>Vrbová Lhota, Na Kovárně 161</t>
  </si>
  <si>
    <t>Vrbová Lhota, Lesní 169</t>
  </si>
  <si>
    <t>Vrbová Lhota, U Dráhy 166</t>
  </si>
  <si>
    <t>Vrbová Lhota, U Dráhy 167</t>
  </si>
  <si>
    <t>Vrbová Lhota, U Dráhy 168</t>
  </si>
  <si>
    <t>Vrbová Lhota, U Dráhy 171</t>
  </si>
  <si>
    <t>Vrbová Lhota, U Dráhy 170</t>
  </si>
  <si>
    <t>Vrbová Lhota, Luční 172</t>
  </si>
  <si>
    <t>Vrbová Lhota, Luční 177</t>
  </si>
  <si>
    <t>Vrbová Lhota, Příčná 164</t>
  </si>
  <si>
    <t>Vrbová Lhota, Na Kovárně 165</t>
  </si>
  <si>
    <t>Vrbová Lhota, U Dráhy 173</t>
  </si>
  <si>
    <t>Vrbová Lhota, Luční 174</t>
  </si>
  <si>
    <t>Vrbová Lhota, Procházkova 175</t>
  </si>
  <si>
    <t>Vrbová Lhota, Luční 176</t>
  </si>
  <si>
    <t>Vrbová Lhota, Luční 178</t>
  </si>
  <si>
    <t>Vrbová Lhota, Lesní 179</t>
  </si>
  <si>
    <t>Vrbová Lhota, Luční 180</t>
  </si>
  <si>
    <t>Vrbová Lhota, Luční 181</t>
  </si>
  <si>
    <t>Vrbová Lhota, Luční 182</t>
  </si>
  <si>
    <t>Vrbová Lhota, Luční 183</t>
  </si>
  <si>
    <t>Vrbová Lhota, U Dráhy 184</t>
  </si>
  <si>
    <t>Vrbová Lhota, Lesní 185</t>
  </si>
  <si>
    <t>Vrbová Lhota, Lesní 186</t>
  </si>
  <si>
    <t>Vrbová Lhota, Lesní 187</t>
  </si>
  <si>
    <t>Vrbová Lhota, Luční 188</t>
  </si>
  <si>
    <t>Vrbová Lhota, Luční 189</t>
  </si>
  <si>
    <t>Vrbová Lhota, Luční 190</t>
  </si>
  <si>
    <t>Vrbová Lhota, U Lindovy 191</t>
  </si>
  <si>
    <t>Vrbová Lhota, Pěkná 192</t>
  </si>
  <si>
    <t>Vrbová Lhota, Pěkná 193</t>
  </si>
  <si>
    <t>Vrbová Lhota, Pěkná 194</t>
  </si>
  <si>
    <t>Vrbová Lhota, Za Kapličkou 200</t>
  </si>
  <si>
    <t>Vrbová Lhota, Za Kapličkou 201</t>
  </si>
  <si>
    <t>Vrbová Lhota, Za Kapličkou 202</t>
  </si>
  <si>
    <t>Vrbová Lhota, Za Kapličkou 203</t>
  </si>
  <si>
    <t>Vrbová Lhota, Pěkná 196</t>
  </si>
  <si>
    <t>Vrbová Lhota, U Dráhy 204</t>
  </si>
  <si>
    <t>Vrbová Lhota, U Dráhy 205</t>
  </si>
  <si>
    <t>Vrbová Lhota, Pěkná 197</t>
  </si>
  <si>
    <t>Vrbová Lhota, Příčná 163</t>
  </si>
  <si>
    <t>Vrbová Lhota, Příčná 166</t>
  </si>
  <si>
    <t>Vrbová Lhota, Příčná 168</t>
  </si>
  <si>
    <t>Vrbová Lhota, Příčná 167</t>
  </si>
  <si>
    <t>Vrbová Lhota, Příčná 171</t>
  </si>
  <si>
    <t>Vrbová Lhota, Příčná 170</t>
  </si>
  <si>
    <t>Vrbová Lhota, Lesní 172</t>
  </si>
  <si>
    <t>Vrbová Lhota, Příčná 173</t>
  </si>
  <si>
    <t>Vrbová Lhota, Lesní 176</t>
  </si>
  <si>
    <t>Vrbová Lhota, č. p. 39</t>
  </si>
  <si>
    <t>Vrbová Lhota, Za Kapličkou 208</t>
  </si>
  <si>
    <t>Vrbová Lhota, Za Kapličkou 209</t>
  </si>
  <si>
    <t>Vrbová Lhota, Za Kapličkou 206</t>
  </si>
  <si>
    <t>Vrbová Lhota, Za Kapličkou 207</t>
  </si>
  <si>
    <t>Vrbová Lhota, U Lindovy 215</t>
  </si>
  <si>
    <t>Vrbová Lhota, Za Kapličkou 210</t>
  </si>
  <si>
    <t>Vrbová Lhota, Za Kapličkou 211</t>
  </si>
  <si>
    <t>Vrbová Lhota, Za Kapličkou 212</t>
  </si>
  <si>
    <t>Vrbová Lhota, Poděbradská 216</t>
  </si>
  <si>
    <t>Vrbová Lhota, Za Kapličkou 214</t>
  </si>
  <si>
    <t>Vrbová Lhota, Za Kapličkou 213</t>
  </si>
  <si>
    <t>Vrbová Lhota, Pěkná 195</t>
  </si>
  <si>
    <t>Vrbová Lhota, Pěkná 198</t>
  </si>
  <si>
    <t>Vrbová Lhota, Lesní 217</t>
  </si>
  <si>
    <t>Vrbová Lhota, Lesní 199</t>
  </si>
  <si>
    <t>Vrbová Lhota, Poděbradská 218</t>
  </si>
  <si>
    <t>Vrbová Lhota, Poděbradská 221</t>
  </si>
  <si>
    <t>Vrbová Lhota, U Dráhy 220</t>
  </si>
  <si>
    <t>Vrbová Lhota, Luční 222</t>
  </si>
  <si>
    <t>Vrbová Lhota, Procházkova 223</t>
  </si>
  <si>
    <t>Vrbová Lhota, Procházkova 224</t>
  </si>
  <si>
    <t>Vrbová Lhota, Procházkova 225</t>
  </si>
  <si>
    <t>Vrbová Lhota, Lesní 226</t>
  </si>
  <si>
    <t>Vrbová Lhota, U Lindovy 219</t>
  </si>
  <si>
    <t>Vrbová Lhota, U Potoka 227</t>
  </si>
  <si>
    <t>Vrbová Lhota, U Potoka 228</t>
  </si>
  <si>
    <t>Vrbová Lhota, Lesní 230</t>
  </si>
  <si>
    <t>Košice, č. p. 1</t>
  </si>
  <si>
    <t>Košice, č. p. 2</t>
  </si>
  <si>
    <t>Košice, č. p. 3</t>
  </si>
  <si>
    <t>Košice, č. p. 4</t>
  </si>
  <si>
    <t>Košice, č. p. 5</t>
  </si>
  <si>
    <t>Košice, č. p. 7</t>
  </si>
  <si>
    <t>Košice, č. p. 8</t>
  </si>
  <si>
    <t>Košice, č. p. 9</t>
  </si>
  <si>
    <t>Košice, č. p. 10</t>
  </si>
  <si>
    <t>Košice, č. p. 11</t>
  </si>
  <si>
    <t>Košice, č. p. 12</t>
  </si>
  <si>
    <t>Košice, č. p. 13</t>
  </si>
  <si>
    <t>Košice, č. p. 14</t>
  </si>
  <si>
    <t>Košice, č. p. 15</t>
  </si>
  <si>
    <t>Košice, č. p. 17</t>
  </si>
  <si>
    <t>Košice, č. p. 18</t>
  </si>
  <si>
    <t>Košice, č. p. 19</t>
  </si>
  <si>
    <t>Košice, č. p. 20</t>
  </si>
  <si>
    <t>Košice, č. p. 21</t>
  </si>
  <si>
    <t>Košice, č. p. 24</t>
  </si>
  <si>
    <t>Košice, č. p. 25</t>
  </si>
  <si>
    <t>Košice, č. p. 26</t>
  </si>
  <si>
    <t>Košice, č. p. 32</t>
  </si>
  <si>
    <t>Košice, č. p. 35</t>
  </si>
  <si>
    <t>Košice, č. p. 36</t>
  </si>
  <si>
    <t>Košice, č. p. 39</t>
  </si>
  <si>
    <t>Košice, č. p. 41</t>
  </si>
  <si>
    <t>Košice, č. p. 42</t>
  </si>
  <si>
    <t>Košice, č. p. 46</t>
  </si>
  <si>
    <t>Košice, č. p. 47</t>
  </si>
  <si>
    <t>Košice, č. p. 48</t>
  </si>
  <si>
    <t>Košice, č. p. 49</t>
  </si>
  <si>
    <t>Košice, č. p. 50</t>
  </si>
  <si>
    <t>Košice, č. ev. 39</t>
  </si>
  <si>
    <t>Košice, č. p. 51</t>
  </si>
  <si>
    <t>Košice, č. p. 52</t>
  </si>
  <si>
    <t>Košice, č. p. 53</t>
  </si>
  <si>
    <t>Drahobudice, č. p. 90</t>
  </si>
  <si>
    <t>Drahobudice, č. p. 91</t>
  </si>
  <si>
    <t>Drahobudice, č. p. 92</t>
  </si>
  <si>
    <t>Drahobudice, č. p. 93</t>
  </si>
  <si>
    <t>Drahobudice, č. p. 95</t>
  </si>
  <si>
    <t>Drahobudice, č. p. 99</t>
  </si>
  <si>
    <t>Drahobudice, č. p. 101</t>
  </si>
  <si>
    <t>Drahobudice, č. p. 102</t>
  </si>
  <si>
    <t>Drahobudice, č. ev. 96</t>
  </si>
  <si>
    <t>Drahobudice, č. ev. 97</t>
  </si>
  <si>
    <t>Drahobudice, č. ev. 98</t>
  </si>
  <si>
    <t>Drahobudice, č. p. 117</t>
  </si>
  <si>
    <t>Drahobudice, č. p. 100</t>
  </si>
  <si>
    <t>Drahobudice, č. p. 114</t>
  </si>
  <si>
    <t>Konojedy, č. p. 1</t>
  </si>
  <si>
    <t>Konojedy, č. p. 2</t>
  </si>
  <si>
    <t>Konojedy, č. p. 3</t>
  </si>
  <si>
    <t>Konojedy, č. p. 5</t>
  </si>
  <si>
    <t>Konojedy, č. p. 6</t>
  </si>
  <si>
    <t>Konojedy, č. p. 7</t>
  </si>
  <si>
    <t>Konojedy, č. p. 8</t>
  </si>
  <si>
    <t>Konojedy, č. p. 9</t>
  </si>
  <si>
    <t>Konojedy, č. p. 10</t>
  </si>
  <si>
    <t>Konojedy, č. p. 12</t>
  </si>
  <si>
    <t>Konojedy, č. p. 13</t>
  </si>
  <si>
    <t>Konojedy, č. p. 14</t>
  </si>
  <si>
    <t>Konojedy, č. p. 15</t>
  </si>
  <si>
    <t>Konojedy, č. p. 17</t>
  </si>
  <si>
    <t>Konojedy, č. p. 18</t>
  </si>
  <si>
    <t>Konojedy, č. p. 19</t>
  </si>
  <si>
    <t>Konojedy, č. p. 20</t>
  </si>
  <si>
    <t>Konojedy, č. p. 21</t>
  </si>
  <si>
    <t>Konojedy, č. p. 22</t>
  </si>
  <si>
    <t>Konojedy, č. p. 23</t>
  </si>
  <si>
    <t>Konojedy, č. p. 25</t>
  </si>
  <si>
    <t>Konojedy, č. p. 26</t>
  </si>
  <si>
    <t>Konojedy, č. p. 27</t>
  </si>
  <si>
    <t>Konojedy, č. p. 28</t>
  </si>
  <si>
    <t>Konojedy, č. p. 29</t>
  </si>
  <si>
    <t>Konojedy, č. p. 30</t>
  </si>
  <si>
    <t>Konojedy, č. p. 31</t>
  </si>
  <si>
    <t>Konojedy, č. p. 32</t>
  </si>
  <si>
    <t>Konojedy, č. p. 33</t>
  </si>
  <si>
    <t>Konojedy, č. p. 34</t>
  </si>
  <si>
    <t>Konojedy, č. p. 35</t>
  </si>
  <si>
    <t>Konojedy, č. p. 36</t>
  </si>
  <si>
    <t>Konojedy, č. p. 37</t>
  </si>
  <si>
    <t>Konojedy, č. p. 38</t>
  </si>
  <si>
    <t>Konojedy, č. p. 40</t>
  </si>
  <si>
    <t>Konojedy, č. p. 41</t>
  </si>
  <si>
    <t>Konojedy, č. p. 42</t>
  </si>
  <si>
    <t>Konojedy, č. p. 43</t>
  </si>
  <si>
    <t>Konojedy, č. p. 45</t>
  </si>
  <si>
    <t>Konojedy, č. p. 47</t>
  </si>
  <si>
    <t>Konojedy, č. p. 48</t>
  </si>
  <si>
    <t>Konojedy, č. p. 49</t>
  </si>
  <si>
    <t>Konojedy, č. p. 50</t>
  </si>
  <si>
    <t>Konojedy, č. p. 51</t>
  </si>
  <si>
    <t>Konojedy, č. p. 52</t>
  </si>
  <si>
    <t>Konojedy, č. p. 53</t>
  </si>
  <si>
    <t>Konojedy, č. p. 55</t>
  </si>
  <si>
    <t>Konojedy, č. p. 56</t>
  </si>
  <si>
    <t>Konojedy, č. p. 57</t>
  </si>
  <si>
    <t>Konojedy, č. p. 58</t>
  </si>
  <si>
    <t>Konojedy, č. p. 59</t>
  </si>
  <si>
    <t>Konojedy, č. p. 60</t>
  </si>
  <si>
    <t>Konojedy, č. p. 61</t>
  </si>
  <si>
    <t>Konojedy, č. p. 62</t>
  </si>
  <si>
    <t>Konojedy, č. p. 63</t>
  </si>
  <si>
    <t>Konojedy, č. p. 64</t>
  </si>
  <si>
    <t>Konojedy, č. p. 65</t>
  </si>
  <si>
    <t>Konojedy, č. p. 66</t>
  </si>
  <si>
    <t>Konojedy, č. p. 67</t>
  </si>
  <si>
    <t>Konojedy, č. p. 68</t>
  </si>
  <si>
    <t>Konojedy, č. p. 69</t>
  </si>
  <si>
    <t>Konojedy, č. p. 70</t>
  </si>
  <si>
    <t>Konojedy, č. p. 71</t>
  </si>
  <si>
    <t>Konojedy, č. p. 72</t>
  </si>
  <si>
    <t>Konojedy, č. p. 73</t>
  </si>
  <si>
    <t>Konojedy, č. p. 74</t>
  </si>
  <si>
    <t>Konojedy, č. p. 75</t>
  </si>
  <si>
    <t>Konojedy, č. p. 76</t>
  </si>
  <si>
    <t>Konojedy, č. p. 77</t>
  </si>
  <si>
    <t>Konojedy, č. p. 78</t>
  </si>
  <si>
    <t>Konojedy, č. p. 79</t>
  </si>
  <si>
    <t>Konojedy, č. p. 80</t>
  </si>
  <si>
    <t>Konojedy, č. p. 81</t>
  </si>
  <si>
    <t>Konojedy, č. p. 82</t>
  </si>
  <si>
    <t>Konojedy, č. p. 83</t>
  </si>
  <si>
    <t>Konojedy, č. p. 84</t>
  </si>
  <si>
    <t>Konojedy, č. p. 85</t>
  </si>
  <si>
    <t>Konojedy, č. p. 86</t>
  </si>
  <si>
    <t>Konojedy, č. p. 87</t>
  </si>
  <si>
    <t>Konojedy, č. p. 88</t>
  </si>
  <si>
    <t>Konojedy, č. p. 89</t>
  </si>
  <si>
    <t>Konojedy, č. p. 90</t>
  </si>
  <si>
    <t>Konojedy, č. p. 91</t>
  </si>
  <si>
    <t>Konojedy, č. p. 92</t>
  </si>
  <si>
    <t>Konojedy, č. p. 93</t>
  </si>
  <si>
    <t>Konojedy, č. p. 94</t>
  </si>
  <si>
    <t>Konojedy, č. p. 95</t>
  </si>
  <si>
    <t>Konojedy, č. p. 96</t>
  </si>
  <si>
    <t>Konojedy, č. p. 97</t>
  </si>
  <si>
    <t>Konojedy, č. p. 98</t>
  </si>
  <si>
    <t>Konojedy, č. p. 99</t>
  </si>
  <si>
    <t>Konojedy, č. p. 100</t>
  </si>
  <si>
    <t>Konojedy, č. p. 101</t>
  </si>
  <si>
    <t>Konojedy, č. p. 102</t>
  </si>
  <si>
    <t>Konojedy, č. p. 103</t>
  </si>
  <si>
    <t>Konojedy, č. p. 104</t>
  </si>
  <si>
    <t>Konojedy, č. p. 105</t>
  </si>
  <si>
    <t>Konojedy, č. p. 106</t>
  </si>
  <si>
    <t>Konojedy, č. p. 107</t>
  </si>
  <si>
    <t>Konojedy, č. p. 108</t>
  </si>
  <si>
    <t>Konojedy, č. p. 109</t>
  </si>
  <si>
    <t>Konojedy, č. p. 110</t>
  </si>
  <si>
    <t>Konojedy, č. p. 111</t>
  </si>
  <si>
    <t>Konojedy, č. p. 112</t>
  </si>
  <si>
    <t>Konojedy, č. p. 113</t>
  </si>
  <si>
    <t>Konojedy, č. p. 114</t>
  </si>
  <si>
    <t>Konojedy, č. p. 115</t>
  </si>
  <si>
    <t>Konojedy, č. p. 116</t>
  </si>
  <si>
    <t>Konojedy, č. p. 117</t>
  </si>
  <si>
    <t>Konojedy, č. p. 118</t>
  </si>
  <si>
    <t>Konojedy, č. p. 119</t>
  </si>
  <si>
    <t>Konojedy, č. p. 120</t>
  </si>
  <si>
    <t>Konojedy, č. p. 121</t>
  </si>
  <si>
    <t>Konojedy, č. p. 122</t>
  </si>
  <si>
    <t>Konojedy, č. p. 123</t>
  </si>
  <si>
    <t>Konojedy, č. ev. 2</t>
  </si>
  <si>
    <t>Konojedy, č. p. 127</t>
  </si>
  <si>
    <t>Konojedy, č. ev. 11</t>
  </si>
  <si>
    <t>Konojedy, č. p. 132</t>
  </si>
  <si>
    <t>Konojedy, č. p. 133</t>
  </si>
  <si>
    <t>Konojedy, č. p. 124</t>
  </si>
  <si>
    <t>Konojedy, č. p. 128</t>
  </si>
  <si>
    <t>Konojedy, č. p. 125</t>
  </si>
  <si>
    <t>Konojedy, č. p. 134</t>
  </si>
  <si>
    <t>Konojedy, č. p. 54</t>
  </si>
  <si>
    <t>Konojedy, č. ev. 5103</t>
  </si>
  <si>
    <t>Konojedy, č. ev. 5104</t>
  </si>
  <si>
    <t>Konojedy, č. ev. 5106</t>
  </si>
  <si>
    <t>Konojedy, č. ev. 5107</t>
  </si>
  <si>
    <t>Konojedy, č. ev. 5108</t>
  </si>
  <si>
    <t>Konojedy, č. p. 135</t>
  </si>
  <si>
    <t>Konojedy, č. p. 136</t>
  </si>
  <si>
    <t>Konojedy, č. p. 137</t>
  </si>
  <si>
    <t>Konojedy, č. p. 138</t>
  </si>
  <si>
    <t>Konojedy, č. p. 139</t>
  </si>
  <si>
    <t>Konojedy, č. p. 4</t>
  </si>
  <si>
    <t>Konojedy, č. p. 140</t>
  </si>
  <si>
    <t>Konojedy, č. p. 141</t>
  </si>
  <si>
    <t>Konojedy - Klíče, č. p. 130</t>
  </si>
  <si>
    <t>Konojedy - Klíče, č. p. 131</t>
  </si>
  <si>
    <t>Konojedy - Klíče, č. p. 129</t>
  </si>
  <si>
    <t>Konojedy - Klíče, č. p. 126</t>
  </si>
  <si>
    <t>Prusice, č. p. 1</t>
  </si>
  <si>
    <t>Prusice, č. p. 2</t>
  </si>
  <si>
    <t>Prusice, č. p. 3</t>
  </si>
  <si>
    <t>Prusice, č. p. 4</t>
  </si>
  <si>
    <t>Prusice, č. p. 5</t>
  </si>
  <si>
    <t>Prusice, č. p. 6</t>
  </si>
  <si>
    <t>Prusice, č. p. 7</t>
  </si>
  <si>
    <t>Prusice, č. p. 8</t>
  </si>
  <si>
    <t>Prusice, č. p. 10</t>
  </si>
  <si>
    <t>Prusice, č. p. 11</t>
  </si>
  <si>
    <t>Prusice, č. p. 12</t>
  </si>
  <si>
    <t>Prusice, č. p. 13</t>
  </si>
  <si>
    <t>Prusice, č. p. 14</t>
  </si>
  <si>
    <t>Prusice, č. p. 15</t>
  </si>
  <si>
    <t>Prusice, č. p. 16</t>
  </si>
  <si>
    <t>Prusice, č. p. 17</t>
  </si>
  <si>
    <t>Prusice, č. p. 18</t>
  </si>
  <si>
    <t>Prusice, č. p. 19</t>
  </si>
  <si>
    <t>Prusice, č. p. 20</t>
  </si>
  <si>
    <t>Prusice, č. p. 21</t>
  </si>
  <si>
    <t>Prusice, č. p. 22</t>
  </si>
  <si>
    <t>Prusice, č. p. 23</t>
  </si>
  <si>
    <t>Prusice, č. p. 24</t>
  </si>
  <si>
    <t>Prusice, č. p. 25</t>
  </si>
  <si>
    <t>Prusice, č. p. 26</t>
  </si>
  <si>
    <t>Prusice, č. p. 27</t>
  </si>
  <si>
    <t>Prusice, č. p. 28</t>
  </si>
  <si>
    <t>Prusice, č. p. 29</t>
  </si>
  <si>
    <t>Prusice, č. p. 30</t>
  </si>
  <si>
    <t>Prusice, č. p. 31</t>
  </si>
  <si>
    <t>Prusice, č. p. 32</t>
  </si>
  <si>
    <t>Prusice, č. p. 33</t>
  </si>
  <si>
    <t>Prusice, č. p. 34</t>
  </si>
  <si>
    <t>Prusice, č. p. 35</t>
  </si>
  <si>
    <t>Prusice, č. p. 36</t>
  </si>
  <si>
    <t>Prusice, č. p. 37</t>
  </si>
  <si>
    <t>Prusice, č. p. 39</t>
  </si>
  <si>
    <t>Prusice, č. p. 42</t>
  </si>
  <si>
    <t>Prusice, č. p. 43</t>
  </si>
  <si>
    <t>Prusice, č. ev. 40</t>
  </si>
  <si>
    <t>Prusice, č. ev. 41</t>
  </si>
  <si>
    <t>Prusice, č. p. 46</t>
  </si>
  <si>
    <t>Prusice, č. p. 47</t>
  </si>
  <si>
    <t>Prusice, č. p. 48</t>
  </si>
  <si>
    <t>Prusice, č. ev. 45</t>
  </si>
  <si>
    <t>Prusice, č. ev. 44</t>
  </si>
  <si>
    <t>Prusice, č. p. 49</t>
  </si>
  <si>
    <t>Prusice, č. p. 51</t>
  </si>
  <si>
    <t>Prusice, č. p. 50</t>
  </si>
  <si>
    <t>Oplany, č. p. 1</t>
  </si>
  <si>
    <t>Oplany, č. p. 2</t>
  </si>
  <si>
    <t>Oplany, č. p. 3</t>
  </si>
  <si>
    <t>Oplany, č. p. 4</t>
  </si>
  <si>
    <t>Oplany, č. p. 5</t>
  </si>
  <si>
    <t>Oplany, č. p. 6</t>
  </si>
  <si>
    <t>Oplany, č. p. 7</t>
  </si>
  <si>
    <t>Oplany, č. p. 8</t>
  </si>
  <si>
    <t>Oplany, č. p. 9</t>
  </si>
  <si>
    <t>Oplany, č. p. 10</t>
  </si>
  <si>
    <t>Oplany, č. p. 11</t>
  </si>
  <si>
    <t>Oplany, č. p. 12</t>
  </si>
  <si>
    <t>Oplany, č. p. 13</t>
  </si>
  <si>
    <t>Oplany, č. p. 14</t>
  </si>
  <si>
    <t>Oplany, č. p. 16</t>
  </si>
  <si>
    <t>Oplany, č. p. 17</t>
  </si>
  <si>
    <t>Oplany, č. p. 18</t>
  </si>
  <si>
    <t>Oplany, č. p. 19</t>
  </si>
  <si>
    <t>Oplany, č. p. 20</t>
  </si>
  <si>
    <t>Oplany, č. p. 21</t>
  </si>
  <si>
    <t>Oplany, č. p. 22</t>
  </si>
  <si>
    <t>Oplany, č. p. 23</t>
  </si>
  <si>
    <t>Oplany, č. p. 24</t>
  </si>
  <si>
    <t>Oplany, č. p. 25</t>
  </si>
  <si>
    <t>Oplany, č. p. 26</t>
  </si>
  <si>
    <t>Oplany, č. p. 27</t>
  </si>
  <si>
    <t>Oplany, č. p. 28</t>
  </si>
  <si>
    <t>Oplany, č. p. 29</t>
  </si>
  <si>
    <t>Oplany, č. p. 30</t>
  </si>
  <si>
    <t>Oplany, č. p. 31</t>
  </si>
  <si>
    <t>Oplany, č. p. 32</t>
  </si>
  <si>
    <t>Oplany, č. p. 33</t>
  </si>
  <si>
    <t>Oplany, č. p. 34</t>
  </si>
  <si>
    <t>Oplany, č. p. 35</t>
  </si>
  <si>
    <t>Oplany, č. p. 36</t>
  </si>
  <si>
    <t>Oplany, č. p. 37</t>
  </si>
  <si>
    <t>Oplany, č. p. 39</t>
  </si>
  <si>
    <t>Oplany, č. p. 40</t>
  </si>
  <si>
    <t>Oplany, č. p. 41</t>
  </si>
  <si>
    <t>Oplany, č. p. 42</t>
  </si>
  <si>
    <t>Oplany, č. p. 43</t>
  </si>
  <si>
    <t>Oplany, č. p. 44</t>
  </si>
  <si>
    <t>Oplany, č. p. 45</t>
  </si>
  <si>
    <t>Oplany, č. p. 46</t>
  </si>
  <si>
    <t>Oplany, č. p. 47</t>
  </si>
  <si>
    <t>Oplany, č. p. 48</t>
  </si>
  <si>
    <t>Oplany, č. p. 49</t>
  </si>
  <si>
    <t>Oplany, č. p. 50</t>
  </si>
  <si>
    <t>Oplany, č. p. 51</t>
  </si>
  <si>
    <t>Oplany, č. p. 52</t>
  </si>
  <si>
    <t>Oplany, č. p. 53</t>
  </si>
  <si>
    <t>Oplany, č. p. 54</t>
  </si>
  <si>
    <t>Oplany, č. p. 55</t>
  </si>
  <si>
    <t>Oplany, č. p. 56</t>
  </si>
  <si>
    <t>Oplany, č. p. 57</t>
  </si>
  <si>
    <t>Oplany, č. p. 58</t>
  </si>
  <si>
    <t>Oplany, č. p. 59</t>
  </si>
  <si>
    <t>Oplany, č. p. 60</t>
  </si>
  <si>
    <t>Oplany, č. p. 61</t>
  </si>
  <si>
    <t>Oplany, č. p. 62</t>
  </si>
  <si>
    <t>Oplany, č. p. 63</t>
  </si>
  <si>
    <t>Oplany, č. p. 64</t>
  </si>
  <si>
    <t>Oplany, č. p. 65</t>
  </si>
  <si>
    <t>Oplany, č. p. 66</t>
  </si>
  <si>
    <t>Oplany, č. p. 67</t>
  </si>
  <si>
    <t>Oplany, č. p. 68</t>
  </si>
  <si>
    <t>Oplany, č. p. 69</t>
  </si>
  <si>
    <t>Oplany, č. p. 70</t>
  </si>
  <si>
    <t>Oplany, č. p. 71</t>
  </si>
  <si>
    <t>Oplany, č. p. 72</t>
  </si>
  <si>
    <t>Oplany, č. p. 73</t>
  </si>
  <si>
    <t>Oplany, č. p. 74</t>
  </si>
  <si>
    <t>Oplany, č. p. 77</t>
  </si>
  <si>
    <t>Oplany, č. p. 78</t>
  </si>
  <si>
    <t>Oplany, č. p. 15</t>
  </si>
  <si>
    <t>Oplany, č. p. 75</t>
  </si>
  <si>
    <t>Oplany, č. p. 76</t>
  </si>
  <si>
    <t>Oplany, č. p. 80</t>
  </si>
  <si>
    <t>Oplany, č. ev. 12</t>
  </si>
  <si>
    <t>Oplany, č. p. 79</t>
  </si>
  <si>
    <t>Oplany, č. p. 81</t>
  </si>
  <si>
    <t>Kšely, č. p. 1</t>
  </si>
  <si>
    <t>Kšely, č. p. 2</t>
  </si>
  <si>
    <t>Kšely, č. p. 4</t>
  </si>
  <si>
    <t>Kšely, č. p. 5</t>
  </si>
  <si>
    <t>Kšely, č. p. 6</t>
  </si>
  <si>
    <t>Kšely, č. p. 7</t>
  </si>
  <si>
    <t>Kšely, č. p. 10</t>
  </si>
  <si>
    <t>Kšely, č. p. 11</t>
  </si>
  <si>
    <t>Kšely, č. p. 12</t>
  </si>
  <si>
    <t>Kšely, č. p. 13</t>
  </si>
  <si>
    <t>Kšely, č. p. 14</t>
  </si>
  <si>
    <t>Kšely, č. p. 15</t>
  </si>
  <si>
    <t>Kšely, č. p. 16</t>
  </si>
  <si>
    <t>Kšely, č. p. 17</t>
  </si>
  <si>
    <t>Kšely, č. p. 19</t>
  </si>
  <si>
    <t>Kšely, č. p. 20</t>
  </si>
  <si>
    <t>Kšely, č. p. 22</t>
  </si>
  <si>
    <t>Kšely, č. p. 23</t>
  </si>
  <si>
    <t>Kšely, č. p. 24</t>
  </si>
  <si>
    <t>Kšely, č. p. 26</t>
  </si>
  <si>
    <t>Kšely, č. p. 27</t>
  </si>
  <si>
    <t>Kšely, č. p. 30</t>
  </si>
  <si>
    <t>Kšely, č. p. 31</t>
  </si>
  <si>
    <t>Kšely, č. p. 32</t>
  </si>
  <si>
    <t>Kšely, č. p. 33</t>
  </si>
  <si>
    <t>Kšely, č. p. 35</t>
  </si>
  <si>
    <t>Kšely, č. p. 36</t>
  </si>
  <si>
    <t>Kšely, č. p. 37</t>
  </si>
  <si>
    <t>Kšely, č. p. 38</t>
  </si>
  <si>
    <t>Kšely, č. p. 41</t>
  </si>
  <si>
    <t>Kšely, č. p. 42</t>
  </si>
  <si>
    <t>Kšely, č. p. 44</t>
  </si>
  <si>
    <t>Kšely, č. p. 45</t>
  </si>
  <si>
    <t>Kšely, č. p. 46</t>
  </si>
  <si>
    <t>Kšely, č. p. 47</t>
  </si>
  <si>
    <t>Kšely, č. p. 48</t>
  </si>
  <si>
    <t>Kšely, č. p. 49</t>
  </si>
  <si>
    <t>Kšely, č. p. 50</t>
  </si>
  <si>
    <t>Kšely, č. p. 51</t>
  </si>
  <si>
    <t>Kšely, č. p. 52</t>
  </si>
  <si>
    <t>Kšely, č. p. 54</t>
  </si>
  <si>
    <t>Kšely, č. p. 55</t>
  </si>
  <si>
    <t>Kšely, č. p. 57</t>
  </si>
  <si>
    <t>Kšely, č. p. 58</t>
  </si>
  <si>
    <t>Kšely, č. p. 61</t>
  </si>
  <si>
    <t>Kšely, č. p. 62</t>
  </si>
  <si>
    <t>Kšely, č. p. 64</t>
  </si>
  <si>
    <t>Kšely, č. p. 65</t>
  </si>
  <si>
    <t>Kšely, č. p. 66</t>
  </si>
  <si>
    <t>Kšely, č. p. 67</t>
  </si>
  <si>
    <t>Kšely, č. p. 70</t>
  </si>
  <si>
    <t>Kšely, č. p. 71</t>
  </si>
  <si>
    <t>Kšely, č. p. 72</t>
  </si>
  <si>
    <t>Kšely, č. p. 73</t>
  </si>
  <si>
    <t>Kšely, č. p. 75</t>
  </si>
  <si>
    <t>Kšely, č. p. 77</t>
  </si>
  <si>
    <t>Kšely, č. p. 78</t>
  </si>
  <si>
    <t>Kšely, č. p. 80</t>
  </si>
  <si>
    <t>Kšely, č. p. 81</t>
  </si>
  <si>
    <t>Kšely, č. p. 82</t>
  </si>
  <si>
    <t>Kšely, č. p. 83</t>
  </si>
  <si>
    <t>Kšely, č. p. 84</t>
  </si>
  <si>
    <t>Kšely, č. p. 85</t>
  </si>
  <si>
    <t>Kšely, č. p. 86</t>
  </si>
  <si>
    <t>Kšely, č. p. 87</t>
  </si>
  <si>
    <t>Kšely, č. p. 88</t>
  </si>
  <si>
    <t>Kšely, č. p. 90</t>
  </si>
  <si>
    <t>Kšely, č. p. 91</t>
  </si>
  <si>
    <t>Kšely, č. p. 92</t>
  </si>
  <si>
    <t>Kšely, č. p. 93</t>
  </si>
  <si>
    <t>Kšely, č. p. 94</t>
  </si>
  <si>
    <t>Kšely, č. p. 95</t>
  </si>
  <si>
    <t>Kšely, č. p. 96</t>
  </si>
  <si>
    <t>Kšely, č. p. 97</t>
  </si>
  <si>
    <t>Kšely, č. p. 98</t>
  </si>
  <si>
    <t>Kšely, č. p. 99</t>
  </si>
  <si>
    <t>Kšely, č. ev. 3</t>
  </si>
  <si>
    <t>Kšely, č. ev. 4</t>
  </si>
  <si>
    <t>Kšely, č. ev. 5</t>
  </si>
  <si>
    <t>Kšely, č. ev. 6</t>
  </si>
  <si>
    <t>Kšely, č. ev. 8</t>
  </si>
  <si>
    <t>Kšely, č. ev. 11</t>
  </si>
  <si>
    <t>Kšely, č. ev. 12</t>
  </si>
  <si>
    <t>Kšely, č. ev. 14</t>
  </si>
  <si>
    <t>Kšely, č. ev. 16</t>
  </si>
  <si>
    <t>Kšely, č. ev. 17</t>
  </si>
  <si>
    <t>Kšely, č. ev. 18</t>
  </si>
  <si>
    <t>Kšely, č. ev. 19</t>
  </si>
  <si>
    <t>Kšely, č. ev. 21</t>
  </si>
  <si>
    <t>Kšely, č. p. 28</t>
  </si>
  <si>
    <t>Kšely, č. p. 100</t>
  </si>
  <si>
    <t>Kšely, č. p. 59</t>
  </si>
  <si>
    <t>Kšely, č. p. 68</t>
  </si>
  <si>
    <t>Kšely, č. p. 60</t>
  </si>
  <si>
    <t>Kšely, č. p. 21</t>
  </si>
  <si>
    <t>Kšely, č. p. 25</t>
  </si>
  <si>
    <t>Kšely, č. p. 89</t>
  </si>
  <si>
    <t>Kšely, č. p. 101</t>
  </si>
  <si>
    <t>Kšely, č. p. 102</t>
  </si>
  <si>
    <t>Kšely, č. p. 103</t>
  </si>
  <si>
    <t>Třebonín, č. p. 1</t>
  </si>
  <si>
    <t>Třebonín, č. p. 3</t>
  </si>
  <si>
    <t>Třebonín, č. p. 4</t>
  </si>
  <si>
    <t>Třebonín, č. p. 5</t>
  </si>
  <si>
    <t>Třebonín, č. p. 6</t>
  </si>
  <si>
    <t>Třebonín, č. p. 7</t>
  </si>
  <si>
    <t>Třebonín, č. p. 9</t>
  </si>
  <si>
    <t>Třebonín, č. p. 10</t>
  </si>
  <si>
    <t>Třebonín, č. p. 12</t>
  </si>
  <si>
    <t>Třebonín, č. p. 13</t>
  </si>
  <si>
    <t>Třebonín, č. p. 14</t>
  </si>
  <si>
    <t>Třebonín, č. p. 15</t>
  </si>
  <si>
    <t>Třebonín, č. p. 16</t>
  </si>
  <si>
    <t>Třebonín, č. p. 17</t>
  </si>
  <si>
    <t>Třebonín, č. p. 18</t>
  </si>
  <si>
    <t>Třebonín, č. p. 19</t>
  </si>
  <si>
    <t>Třebonín, č. p. 20</t>
  </si>
  <si>
    <t>Třebonín, č. p. 21</t>
  </si>
  <si>
    <t>Třebonín, č. p. 22</t>
  </si>
  <si>
    <t>Třebonín, č. p. 25</t>
  </si>
  <si>
    <t>Třebonín, č. p. 26</t>
  </si>
  <si>
    <t>Třebonín, č. p. 27</t>
  </si>
  <si>
    <t>Třebonín, č. p. 28</t>
  </si>
  <si>
    <t>Třebonín, č. p. 29</t>
  </si>
  <si>
    <t>Třebonín, č. p. 31</t>
  </si>
  <si>
    <t>Třebonín, č. p. 32</t>
  </si>
  <si>
    <t>Třebonín, č. p. 33</t>
  </si>
  <si>
    <t>Třebonín, č. p. 34</t>
  </si>
  <si>
    <t>Třebonín, č. p. 35</t>
  </si>
  <si>
    <t>Třebonín, č. p. 36</t>
  </si>
  <si>
    <t>Třebonín, č. p. 37</t>
  </si>
  <si>
    <t>Třebonín, č. p. 41</t>
  </si>
  <si>
    <t>Třebonín, č. p. 45</t>
  </si>
  <si>
    <t>Třebonín, č. p. 50</t>
  </si>
  <si>
    <t>Třebonín, č. p. 53</t>
  </si>
  <si>
    <t>Třebonín, č. p. 54</t>
  </si>
  <si>
    <t>Třebonín, č. p. 55</t>
  </si>
  <si>
    <t>Třebonín, č. p. 60</t>
  </si>
  <si>
    <t>Třebonín, č. p. 61</t>
  </si>
  <si>
    <t>Třebonín, č. p. 62</t>
  </si>
  <si>
    <t>Třebonín, č. p. 64</t>
  </si>
  <si>
    <t>Třebonín, č. p. 65</t>
  </si>
  <si>
    <t>Třebonín, č. p. 66</t>
  </si>
  <si>
    <t>Třebonín, č. p. 67</t>
  </si>
  <si>
    <t>Třebonín, č. p. 69</t>
  </si>
  <si>
    <t>Třebonín, č. p. 70</t>
  </si>
  <si>
    <t>Třebonín, č. p. 71</t>
  </si>
  <si>
    <t>Třebonín, č. p. 72</t>
  </si>
  <si>
    <t>Třebonín, č. p. 75</t>
  </si>
  <si>
    <t>Třebonín, č. p. 76</t>
  </si>
  <si>
    <t>Třebonín, č. p. 77</t>
  </si>
  <si>
    <t>Třebonín, č. p. 78</t>
  </si>
  <si>
    <t>Třebonín, č. p. 80</t>
  </si>
  <si>
    <t>Třebonín, č. p. 82</t>
  </si>
  <si>
    <t>Třebonín, č. p. 83</t>
  </si>
  <si>
    <t>Třebonín, č. p. 84</t>
  </si>
  <si>
    <t>Třebonín, č. p. 85</t>
  </si>
  <si>
    <t>Třebonín, č. p. 86</t>
  </si>
  <si>
    <t>Třebonín, č. p. 87</t>
  </si>
  <si>
    <t>Třebonín, č. p. 89</t>
  </si>
  <si>
    <t>Třebonín, č. p. 91</t>
  </si>
  <si>
    <t>Třebonín, č. p. 95</t>
  </si>
  <si>
    <t>Třebonín, č. p. 96</t>
  </si>
  <si>
    <t>Třebonín, č. p. 99</t>
  </si>
  <si>
    <t>Třebonín, č. p. 100</t>
  </si>
  <si>
    <t>Třebonín, č. p. 101</t>
  </si>
  <si>
    <t>Třebonín, č. p. 102</t>
  </si>
  <si>
    <t>Třebonín, č. p. 103</t>
  </si>
  <si>
    <t>Třebonín, č. p. 104</t>
  </si>
  <si>
    <t>Třebonín, č. p. 105</t>
  </si>
  <si>
    <t>Třebonín, č. p. 106</t>
  </si>
  <si>
    <t>Třebonín, č. p. 107</t>
  </si>
  <si>
    <t>Třebonín, č. p. 108</t>
  </si>
  <si>
    <t>Třebonín, č. p. 110</t>
  </si>
  <si>
    <t>Třebonín, č. p. 109</t>
  </si>
  <si>
    <t>Třebonín, č. p. 111</t>
  </si>
  <si>
    <t>Třebonín, č. p. 112</t>
  </si>
  <si>
    <t>Třebonín, č. p. 114</t>
  </si>
  <si>
    <t>Třebonín, č. p. 113</t>
  </si>
  <si>
    <t>Třebonín, č. p. 115</t>
  </si>
  <si>
    <t>Třebonín, č. p. 116</t>
  </si>
  <si>
    <t>Třebonín, č. ev. 10</t>
  </si>
  <si>
    <t>Třebonín, č. p. 117</t>
  </si>
  <si>
    <t>Grunta, č. p. 1</t>
  </si>
  <si>
    <t>Grunta, č. p. 2</t>
  </si>
  <si>
    <t>Grunta, č. p. 3</t>
  </si>
  <si>
    <t>Grunta, č. p. 4</t>
  </si>
  <si>
    <t>Grunta, č. p. 6</t>
  </si>
  <si>
    <t>Grunta, č. p. 7</t>
  </si>
  <si>
    <t>Grunta, č. p. 8</t>
  </si>
  <si>
    <t>Grunta, č. p. 9</t>
  </si>
  <si>
    <t>Grunta, č. p. 10</t>
  </si>
  <si>
    <t>Grunta, č. p. 11</t>
  </si>
  <si>
    <t>Grunta, č. p. 12</t>
  </si>
  <si>
    <t>Grunta, č. p. 13</t>
  </si>
  <si>
    <t>Grunta, č. p. 14</t>
  </si>
  <si>
    <t>Grunta, č. p. 15</t>
  </si>
  <si>
    <t>Grunta, č. p. 17</t>
  </si>
  <si>
    <t>Grunta, č. p. 18</t>
  </si>
  <si>
    <t>Grunta, č. p. 19</t>
  </si>
  <si>
    <t>Grunta, č. p. 20</t>
  </si>
  <si>
    <t>Grunta, č. p. 21</t>
  </si>
  <si>
    <t>Grunta, č. p. 22</t>
  </si>
  <si>
    <t>Grunta, č. p. 23</t>
  </si>
  <si>
    <t>Grunta, č. p. 25</t>
  </si>
  <si>
    <t>Grunta, č. p. 26</t>
  </si>
  <si>
    <t>Grunta, č. p. 27</t>
  </si>
  <si>
    <t>Grunta, č. p. 28</t>
  </si>
  <si>
    <t>Grunta, č. p. 29</t>
  </si>
  <si>
    <t>Grunta, č. p. 30</t>
  </si>
  <si>
    <t>Grunta, č. p. 31</t>
  </si>
  <si>
    <t>Grunta, č. p. 32</t>
  </si>
  <si>
    <t>Grunta, č. p. 33</t>
  </si>
  <si>
    <t>Grunta, č. p. 34</t>
  </si>
  <si>
    <t>Grunta, č. p. 35</t>
  </si>
  <si>
    <t>Grunta, č. p. 36</t>
  </si>
  <si>
    <t>Grunta, č. p. 37</t>
  </si>
  <si>
    <t>Grunta, č. p. 38</t>
  </si>
  <si>
    <t>Grunta, č. p. 39</t>
  </si>
  <si>
    <t>Grunta, č. p. 40</t>
  </si>
  <si>
    <t>Grunta, č. p. 41</t>
  </si>
  <si>
    <t>Grunta, č. p. 42</t>
  </si>
  <si>
    <t>Grunta, č. p. 43</t>
  </si>
  <si>
    <t>Grunta, č. p. 24</t>
  </si>
  <si>
    <t>Grunta, č. p. 50</t>
  </si>
  <si>
    <t>Grunta, č. p. 48</t>
  </si>
  <si>
    <t>Grunta, č. p. 47</t>
  </si>
  <si>
    <t>Grunta, č. p. 45</t>
  </si>
  <si>
    <t>Grunta, č. p. 46</t>
  </si>
  <si>
    <t>Grunta, č. p. 51</t>
  </si>
  <si>
    <t>Krychnov, č. p. 1</t>
  </si>
  <si>
    <t>Krychnov, č. p. 2</t>
  </si>
  <si>
    <t>Krychnov, č. p. 3</t>
  </si>
  <si>
    <t>Krychnov, č. p. 4</t>
  </si>
  <si>
    <t>Krychnov, č. p. 5</t>
  </si>
  <si>
    <t>Krychnov, č. p. 6</t>
  </si>
  <si>
    <t>Krychnov, č. p. 7</t>
  </si>
  <si>
    <t>Krychnov, č. p. 8</t>
  </si>
  <si>
    <t>Krychnov, č. p. 9</t>
  </si>
  <si>
    <t>Krychnov, č. p. 10</t>
  </si>
  <si>
    <t>Krychnov, č. p. 11</t>
  </si>
  <si>
    <t>Krychnov, č. p. 12</t>
  </si>
  <si>
    <t>Krychnov, č. p. 13</t>
  </si>
  <si>
    <t>Krychnov, č. p. 14</t>
  </si>
  <si>
    <t>Krychnov, č. p. 15</t>
  </si>
  <si>
    <t>Krychnov, č. p. 16</t>
  </si>
  <si>
    <t>Krychnov, č. p. 17</t>
  </si>
  <si>
    <t>Krychnov, č. p. 18</t>
  </si>
  <si>
    <t>Krychnov, č. p. 19</t>
  </si>
  <si>
    <t>Krychnov, č. p. 20</t>
  </si>
  <si>
    <t>Krychnov, č. p. 21</t>
  </si>
  <si>
    <t>Krychnov, č. p. 22</t>
  </si>
  <si>
    <t>Krychnov, č. p. 23</t>
  </si>
  <si>
    <t>Krychnov, č. p. 24</t>
  </si>
  <si>
    <t>Krychnov, č. p. 25</t>
  </si>
  <si>
    <t>Krychnov, č. p. 26</t>
  </si>
  <si>
    <t>Krychnov, č. p. 27</t>
  </si>
  <si>
    <t>Krychnov, č. p. 29</t>
  </si>
  <si>
    <t>Krychnov, č. p. 30</t>
  </si>
  <si>
    <t>Krychnov, č. p. 32</t>
  </si>
  <si>
    <t>Krychnov, č. p. 34</t>
  </si>
  <si>
    <t>Krychnov, č. p. 36</t>
  </si>
  <si>
    <t>Krychnov, č. p. 37</t>
  </si>
  <si>
    <t>Krychnov, č. p. 38</t>
  </si>
  <si>
    <t>Krychnov, č. p. 39</t>
  </si>
  <si>
    <t>Krychnov, č. p. 40</t>
  </si>
  <si>
    <t>Krychnov, č. p. 41</t>
  </si>
  <si>
    <t>Krychnov, č. p. 42</t>
  </si>
  <si>
    <t>Krychnov, č. p. 43</t>
  </si>
  <si>
    <t>Krychnov, č. p. 44</t>
  </si>
  <si>
    <t>Krychnov, č. p. 45</t>
  </si>
  <si>
    <t>Krychnov, č. p. 46</t>
  </si>
  <si>
    <t>Krychnov, č. p. 47</t>
  </si>
  <si>
    <t>Krychnov, č. p. 48</t>
  </si>
  <si>
    <t>Krychnov, č. p. 49</t>
  </si>
  <si>
    <t>Krychnov, č. p. 50</t>
  </si>
  <si>
    <t>Krychnov, č. p. 51</t>
  </si>
  <si>
    <t>Krychnov, č. p. 52</t>
  </si>
  <si>
    <t>Krychnov, č. p. 53</t>
  </si>
  <si>
    <t>Krychnov, č. p. 54</t>
  </si>
  <si>
    <t>Krychnov, č. p. 55</t>
  </si>
  <si>
    <t>Krychnov, č. p. 56</t>
  </si>
  <si>
    <t>Krychnov, č. p. 57</t>
  </si>
  <si>
    <t>Krychnov, č. p. 31</t>
  </si>
  <si>
    <t>Krychnov, č. p. 33</t>
  </si>
  <si>
    <t>Krychnov, č. p. 28</t>
  </si>
  <si>
    <t>Krychnov, č. p. 35</t>
  </si>
  <si>
    <t>Krychnov, č. ev. 1</t>
  </si>
  <si>
    <t>Oseček, č. p. 44</t>
  </si>
  <si>
    <t>Oseček, č. p. 72</t>
  </si>
  <si>
    <t>Oseček, č. p. 81</t>
  </si>
  <si>
    <t>Oseček, č. ev. 100</t>
  </si>
  <si>
    <t>Oseček, č. ev. 101</t>
  </si>
  <si>
    <t>Oseček, č. ev. 102</t>
  </si>
  <si>
    <t>Oseček, č. ev. 103</t>
  </si>
  <si>
    <t>Oseček, č. ev. 104</t>
  </si>
  <si>
    <t>Oseček, č. ev. 105</t>
  </si>
  <si>
    <t>Oseček, č. ev. 106</t>
  </si>
  <si>
    <t>Oseček, č. ev. 107</t>
  </si>
  <si>
    <t>Oseček, č. ev. 108</t>
  </si>
  <si>
    <t>Oseček, č. ev. 109</t>
  </si>
  <si>
    <t>Oseček, č. ev. 110</t>
  </si>
  <si>
    <t>Oseček, č. ev. 111</t>
  </si>
  <si>
    <t>Oseček, č. ev. 112</t>
  </si>
  <si>
    <t>Oseček, č. ev. 113</t>
  </si>
  <si>
    <t>Oseček, č. ev. 114</t>
  </si>
  <si>
    <t>Oseček, č. ev. 116</t>
  </si>
  <si>
    <t>Oseček, č. ev. 117</t>
  </si>
  <si>
    <t>Oseček, č. ev. 118</t>
  </si>
  <si>
    <t>Oseček, č. ev. 119</t>
  </si>
  <si>
    <t>Oseček, č. ev. 120</t>
  </si>
  <si>
    <t>Oseček, č. ev. 121</t>
  </si>
  <si>
    <t>Oseček, č. ev. 122</t>
  </si>
  <si>
    <t>Oseček, č. ev. 123</t>
  </si>
  <si>
    <t>Oseček, č. ev. 124</t>
  </si>
  <si>
    <t>Oseček, č. ev. 125</t>
  </si>
  <si>
    <t>Oseček, č. ev. 126</t>
  </si>
  <si>
    <t>Oseček, č. ev. 127</t>
  </si>
  <si>
    <t>Oseček, č. ev. 129</t>
  </si>
  <si>
    <t>Oseček, č. ev. 130</t>
  </si>
  <si>
    <t>Oseček, č. ev. 131</t>
  </si>
  <si>
    <t>Oseček, č. ev. 132</t>
  </si>
  <si>
    <t>Oseček, č. ev. 134</t>
  </si>
  <si>
    <t>Oseček, č. ev. 135</t>
  </si>
  <si>
    <t>Oseček, č. ev. 136</t>
  </si>
  <si>
    <t>Oseček, č. ev. 137</t>
  </si>
  <si>
    <t>Oseček, č. ev. 138</t>
  </si>
  <si>
    <t>Oseček, č. ev. 139</t>
  </si>
  <si>
    <t>Oseček, č. ev. 140</t>
  </si>
  <si>
    <t>Oseček, č. ev. 141</t>
  </si>
  <si>
    <t>Oseček, č. ev. 142</t>
  </si>
  <si>
    <t>Oseček, č. ev. 143</t>
  </si>
  <si>
    <t>Oseček, č. ev. 144</t>
  </si>
  <si>
    <t>Oseček, č. ev. 145</t>
  </si>
  <si>
    <t>Oseček, č. ev. 146</t>
  </si>
  <si>
    <t>Oseček, č. ev. 147</t>
  </si>
  <si>
    <t>Oseček, č. ev. 148</t>
  </si>
  <si>
    <t>Oseček, č. ev. 149</t>
  </si>
  <si>
    <t>Oseček, č. ev. 150</t>
  </si>
  <si>
    <t>Oseček, č. ev. 151</t>
  </si>
  <si>
    <t>Oseček, č. ev. 152</t>
  </si>
  <si>
    <t>Oseček, č. ev. 153</t>
  </si>
  <si>
    <t>Oseček, č. ev. 154</t>
  </si>
  <si>
    <t>Oseček, č. ev. 155</t>
  </si>
  <si>
    <t>Oseček, č. ev. 156</t>
  </si>
  <si>
    <t>Oseček, č. ev. 157</t>
  </si>
  <si>
    <t>Oseček, č. ev. 158</t>
  </si>
  <si>
    <t>Oseček, č. ev. 159</t>
  </si>
  <si>
    <t>Oseček, č. ev. 160</t>
  </si>
  <si>
    <t>Oseček, č. ev. 161</t>
  </si>
  <si>
    <t>Oseček, č. ev. 162</t>
  </si>
  <si>
    <t>Oseček, č. ev. 163</t>
  </si>
  <si>
    <t>Oseček, č. ev. 164</t>
  </si>
  <si>
    <t>Oseček, č. ev. 165</t>
  </si>
  <si>
    <t>Oseček, č. ev. 166</t>
  </si>
  <si>
    <t>Oseček, č. ev. 167</t>
  </si>
  <si>
    <t>Oseček, č. ev. 168</t>
  </si>
  <si>
    <t>Oseček, č. ev. 169</t>
  </si>
  <si>
    <t>Oseček, č. ev. 170</t>
  </si>
  <si>
    <t>Oseček, č. ev. 171</t>
  </si>
  <si>
    <t>Oseček, č. ev. 172</t>
  </si>
  <si>
    <t>Oseček, č. ev. 173</t>
  </si>
  <si>
    <t>Oseček, č. ev. 174</t>
  </si>
  <si>
    <t>Oseček, č. ev. 175</t>
  </si>
  <si>
    <t>Oseček, č. ev. 176</t>
  </si>
  <si>
    <t>Oseček, č. ev. 177</t>
  </si>
  <si>
    <t>Oseček, č. ev. 178</t>
  </si>
  <si>
    <t>Oseček, č. ev. 180</t>
  </si>
  <si>
    <t>Oseček, č. ev. 181</t>
  </si>
  <si>
    <t>Oseček, č. ev. 182</t>
  </si>
  <si>
    <t>Oseček, č. ev. 184</t>
  </si>
  <si>
    <t>Oseček, č. ev. 186</t>
  </si>
  <si>
    <t>Oseček, č. ev. 201</t>
  </si>
  <si>
    <t>Oseček, č. ev. 202</t>
  </si>
  <si>
    <t>Oseček, č. ev. 203</t>
  </si>
  <si>
    <t>Oseček, č. ev. 204</t>
  </si>
  <si>
    <t>Oseček, č. ev. 205</t>
  </si>
  <si>
    <t>Oseček, č. ev. 206</t>
  </si>
  <si>
    <t>Oseček, č. ev. 207</t>
  </si>
  <si>
    <t>Oseček, č. ev. 209</t>
  </si>
  <si>
    <t>Oseček, č. ev. 210</t>
  </si>
  <si>
    <t>Oseček, č. ev. 211</t>
  </si>
  <si>
    <t>Oseček, č. ev. 212</t>
  </si>
  <si>
    <t>Oseček, č. ev. 213</t>
  </si>
  <si>
    <t>Oseček, č. ev. 214</t>
  </si>
  <si>
    <t>Oseček, č. ev. 215</t>
  </si>
  <si>
    <t>Oseček, č. ev. 216</t>
  </si>
  <si>
    <t>Oseček, č. ev. 217</t>
  </si>
  <si>
    <t>Oseček, č. ev. 218</t>
  </si>
  <si>
    <t>Oseček, č. ev. 219</t>
  </si>
  <si>
    <t>Oseček, č. ev. 220</t>
  </si>
  <si>
    <t>Oseček, č. ev. 221</t>
  </si>
  <si>
    <t>Oseček, č. ev. 222</t>
  </si>
  <si>
    <t>Oseček, č. p. 89</t>
  </si>
  <si>
    <t>Oseček, č. ev. 224</t>
  </si>
  <si>
    <t>Oseček, č. ev. 223</t>
  </si>
  <si>
    <t>Oseček, č. ev. 225</t>
  </si>
  <si>
    <t>Oseček, č. ev. 226</t>
  </si>
  <si>
    <t>Oseček, č. ev. 228</t>
  </si>
  <si>
    <t>Oseček, č. ev. 229</t>
  </si>
  <si>
    <t>Oseček, č. ev. 230</t>
  </si>
  <si>
    <t>Oseček, č. ev. 232</t>
  </si>
  <si>
    <t>Výsledná kategorie AM</t>
  </si>
  <si>
    <t>Pokud ZSJ kategorieA obsahuje AM splňující také podmínky Kategorie B a prošly III. kolem Veřejné konzultace, je zde ZSJ označeno jako kategorieAB, a žadatel si ve sloupci "Chci povýšit ZSJ na kategorii B" může vybrat, zda ZSJ pokryje podle podmínek Kategorie A, nebo podle podmínek Kategorie B. Pokud žadatel vybere možnost, že chce pokrývat ZSJ dle podmínek Kategorie B, všem způsobilým AM v dané ZSJ se ve sloupci "Výsledná kategorie AM"  automaticky přiřadí atribut katB a je tedy nutné vybraná AM pokrýt za podmínek kategorie B.</t>
  </si>
  <si>
    <t>propočet</t>
  </si>
  <si>
    <t>verze 1.2</t>
  </si>
  <si>
    <r>
      <rPr>
        <sz val="11"/>
        <color rgb="FFFF99FF"/>
        <rFont val="Calibri"/>
        <family val="2"/>
        <charset val="238"/>
        <scheme val="minor"/>
      </rPr>
      <t>NOVÉ I</t>
    </r>
    <r>
      <rPr>
        <sz val="11"/>
        <color theme="1"/>
        <rFont val="Calibri"/>
        <family val="2"/>
        <charset val="238"/>
        <scheme val="minor"/>
      </rPr>
      <t xml:space="preserve">
Počet nepokrytých OBAM (k dispozici pro pokrytí)</t>
    </r>
  </si>
  <si>
    <r>
      <rPr>
        <sz val="11"/>
        <color rgb="FFFF99FF"/>
        <rFont val="Calibri"/>
        <family val="2"/>
        <charset val="238"/>
        <scheme val="minor"/>
      </rPr>
      <t>NOVÉ H jen z OBAM</t>
    </r>
    <r>
      <rPr>
        <sz val="11"/>
        <color theme="1"/>
        <rFont val="Calibri"/>
        <family val="2"/>
        <charset val="238"/>
        <scheme val="minor"/>
      </rPr>
      <t xml:space="preserve">
počet AM nezpůsobilých v A, ale způsobilých v B (tzn. Pokrytých 30) (součástí III.kola VK)</t>
    </r>
  </si>
  <si>
    <r>
      <rPr>
        <sz val="11"/>
        <color rgb="FFFF99FF"/>
        <rFont val="Calibri"/>
        <family val="2"/>
        <charset val="238"/>
        <scheme val="minor"/>
      </rPr>
      <t>NOVÉ J jen z OBAM</t>
    </r>
    <r>
      <rPr>
        <sz val="11"/>
        <color theme="1"/>
        <rFont val="Calibri"/>
        <family val="2"/>
        <charset val="238"/>
        <scheme val="minor"/>
      </rPr>
      <t xml:space="preserve">
počet nepokrytých AM (k dispozici pro pokrytí) s povýšením na B (také všech k pokrytí)</t>
    </r>
  </si>
  <si>
    <t>Procento pokrytí vypočtené z OBAM v dané ZSJ, vč. AM podléhajících III. kolu veřejné konzultace. Může vyjít větší než 100%, pokud jsou v ZSJ vybraná i AM podléhající III. kolu VK.</t>
  </si>
  <si>
    <t>Procento pokrytí vypočtené z OBAM v dané ZSJ, vč. AM podléhajících III. kolu veřejné konzultace.</t>
  </si>
  <si>
    <t>C nápočet do celkového počtu ZSJ</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</si>
</sst>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charset val="238"/>
      <scheme val="minor"/>
    </font>
    <font>
      <sz val="11"/>
      <color theme="1"/>
      <name val="Calibri"/>
      <family val="2"/>
      <charset val="238"/>
      <scheme val="minor"/>
    </font>
    <font>
      <sz val="11"/>
      <color rgb="FFFF0000"/>
      <name val="Calibri"/>
      <family val="2"/>
      <charset val="238"/>
      <scheme val="minor"/>
    </font>
    <font>
      <b/>
      <sz val="11"/>
      <color theme="1"/>
      <name val="Calibri"/>
      <family val="2"/>
      <charset val="238"/>
      <scheme val="minor"/>
    </font>
    <font>
      <b/>
      <sz val="12"/>
      <color theme="1"/>
      <name val="Calibri"/>
      <family val="2"/>
      <charset val="238"/>
      <scheme val="minor"/>
    </font>
    <font>
      <sz val="11"/>
      <color rgb="FFFF99FF"/>
      <name val="Calibri"/>
      <family val="2"/>
      <charset val="238"/>
      <scheme val="minor"/>
    </font>
  </fonts>
  <fills count="10">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rgb="FFFF99FF"/>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0" tint="-0.34998626667073579"/>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85">
    <xf numFmtId="0" fontId="0" fillId="0" borderId="0" xfId="0"/>
    <xf numFmtId="0" fontId="0" fillId="0" borderId="1" xfId="0" applyFill="1" applyBorder="1" applyAlignment="1">
      <alignment vertical="top" wrapText="1"/>
    </xf>
    <xf numFmtId="0" fontId="0" fillId="0" borderId="1" xfId="0" applyBorder="1" applyAlignment="1">
      <alignment horizontal="left" vertical="top" wrapText="1"/>
    </xf>
    <xf numFmtId="0" fontId="0" fillId="0" borderId="1" xfId="0" applyBorder="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Alignment="1">
      <alignment wrapText="1"/>
    </xf>
    <xf numFmtId="0" fontId="0" fillId="0" borderId="0" xfId="0" applyAlignment="1"/>
    <xf numFmtId="0" fontId="0" fillId="0" borderId="1" xfId="0" applyBorder="1"/>
    <xf numFmtId="0" fontId="0" fillId="6" borderId="1" xfId="0" applyFill="1" applyBorder="1"/>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5" xfId="0" applyBorder="1" applyAlignment="1">
      <alignment horizontal="center"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0" fillId="7" borderId="1" xfId="0" applyFill="1" applyBorder="1" applyAlignment="1">
      <alignment horizontal="center" vertical="center"/>
    </xf>
    <xf numFmtId="0" fontId="0" fillId="5" borderId="1" xfId="0" applyFill="1" applyBorder="1" applyAlignment="1">
      <alignment vertical="top" wrapText="1"/>
    </xf>
    <xf numFmtId="1" fontId="0" fillId="0" borderId="1" xfId="1" applyNumberFormat="1" applyFont="1" applyFill="1" applyBorder="1" applyAlignment="1" applyProtection="1">
      <alignment horizontal="center" vertical="center"/>
      <protection hidden="1"/>
    </xf>
    <xf numFmtId="0" fontId="0" fillId="0" borderId="1" xfId="0"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2" fontId="0" fillId="0" borderId="0" xfId="0" applyNumberFormat="1" applyFill="1" applyBorder="1" applyAlignment="1" applyProtection="1">
      <alignment vertical="center"/>
      <protection hidden="1"/>
    </xf>
    <xf numFmtId="0" fontId="0" fillId="0" borderId="1" xfId="0" applyFill="1" applyBorder="1" applyAlignment="1" applyProtection="1">
      <alignment horizontal="center" vertical="center" wrapText="1"/>
      <protection hidden="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vertical="center"/>
      <protection hidden="1"/>
    </xf>
    <xf numFmtId="0" fontId="0" fillId="0" borderId="1" xfId="0" applyFill="1" applyBorder="1" applyAlignment="1" applyProtection="1">
      <alignment horizontal="center" wrapText="1"/>
      <protection hidden="1"/>
    </xf>
    <xf numFmtId="0" fontId="0" fillId="0" borderId="0" xfId="0" applyFill="1" applyBorder="1" applyAlignment="1" applyProtection="1">
      <alignment horizontal="center"/>
      <protection hidden="1"/>
    </xf>
    <xf numFmtId="2" fontId="0" fillId="0" borderId="0" xfId="0" applyNumberFormat="1" applyFill="1" applyBorder="1" applyProtection="1">
      <protection hidden="1"/>
    </xf>
    <xf numFmtId="1" fontId="0" fillId="0" borderId="0" xfId="1" applyNumberFormat="1" applyFont="1" applyFill="1" applyBorder="1" applyAlignment="1" applyProtection="1">
      <alignment horizontal="center"/>
      <protection hidden="1"/>
    </xf>
    <xf numFmtId="0" fontId="0" fillId="0" borderId="0" xfId="0" applyFill="1" applyBorder="1" applyProtection="1">
      <protection hidden="1"/>
    </xf>
    <xf numFmtId="3" fontId="0" fillId="0" borderId="1" xfId="0" applyNumberFormat="1" applyFill="1" applyBorder="1" applyAlignment="1" applyProtection="1">
      <alignment horizontal="center" vertical="center"/>
      <protection hidden="1"/>
    </xf>
    <xf numFmtId="3" fontId="0" fillId="0" borderId="0" xfId="0" applyNumberFormat="1" applyFill="1" applyBorder="1" applyAlignment="1" applyProtection="1">
      <alignment horizontal="center"/>
      <protection hidden="1"/>
    </xf>
    <xf numFmtId="4" fontId="0" fillId="0" borderId="1" xfId="0" applyNumberFormat="1" applyFill="1" applyBorder="1" applyAlignment="1" applyProtection="1">
      <alignment horizontal="center" vertical="center"/>
      <protection hidden="1"/>
    </xf>
    <xf numFmtId="0" fontId="0" fillId="0" borderId="0" xfId="0" applyFill="1" applyBorder="1" applyAlignment="1" applyProtection="1">
      <alignment wrapText="1"/>
      <protection hidden="1"/>
    </xf>
    <xf numFmtId="9" fontId="0" fillId="0" borderId="1" xfId="1" applyFont="1" applyFill="1" applyBorder="1" applyAlignment="1" applyProtection="1">
      <alignment horizontal="center"/>
      <protection hidden="1"/>
    </xf>
    <xf numFmtId="9" fontId="0" fillId="0" borderId="0" xfId="1" applyFont="1" applyFill="1" applyBorder="1" applyAlignment="1" applyProtection="1">
      <alignment horizontal="center"/>
      <protection hidden="1"/>
    </xf>
    <xf numFmtId="1" fontId="0" fillId="0" borderId="1" xfId="1" applyNumberFormat="1" applyFont="1" applyFill="1" applyBorder="1" applyAlignment="1" applyProtection="1">
      <alignment horizontal="center"/>
      <protection hidden="1"/>
    </xf>
    <xf numFmtId="0" fontId="0" fillId="0" borderId="1" xfId="0" applyFill="1" applyBorder="1" applyAlignment="1" applyProtection="1">
      <alignment horizontal="center"/>
      <protection hidden="1"/>
    </xf>
    <xf numFmtId="4" fontId="0" fillId="0" borderId="0" xfId="0" applyNumberFormat="1" applyFill="1" applyBorder="1" applyAlignment="1" applyProtection="1">
      <alignment horizontal="center"/>
      <protection hidden="1"/>
    </xf>
    <xf numFmtId="3" fontId="0" fillId="0" borderId="0" xfId="0" applyNumberFormat="1" applyFill="1" applyBorder="1" applyAlignment="1" applyProtection="1">
      <alignment horizontal="center" vertical="center"/>
      <protection hidden="1"/>
    </xf>
    <xf numFmtId="10" fontId="0" fillId="0" borderId="0" xfId="1" applyNumberFormat="1" applyFont="1" applyFill="1" applyBorder="1" applyAlignment="1" applyProtection="1">
      <alignment horizontal="center"/>
      <protection hidden="1"/>
    </xf>
    <xf numFmtId="10" fontId="0" fillId="0" borderId="0" xfId="1" applyNumberFormat="1" applyFont="1" applyFill="1" applyBorder="1" applyAlignment="1" applyProtection="1">
      <alignment horizontal="center" vertical="center"/>
      <protection hidden="1"/>
    </xf>
    <xf numFmtId="10" fontId="0" fillId="0" borderId="1" xfId="1" applyNumberFormat="1" applyFont="1" applyFill="1" applyBorder="1" applyAlignment="1" applyProtection="1">
      <alignment horizontal="center" vertical="center" wrapText="1"/>
      <protection hidden="1"/>
    </xf>
    <xf numFmtId="0" fontId="3" fillId="4" borderId="3" xfId="0" applyFont="1" applyFill="1" applyBorder="1" applyAlignment="1" applyProtection="1">
      <alignment horizontal="center" vertical="center"/>
      <protection hidden="1"/>
    </xf>
    <xf numFmtId="0" fontId="0" fillId="0" borderId="1" xfId="0" applyFill="1" applyBorder="1" applyAlignment="1" applyProtection="1">
      <alignment wrapText="1"/>
      <protection hidden="1"/>
    </xf>
    <xf numFmtId="10" fontId="0" fillId="0" borderId="1" xfId="0" applyNumberFormat="1" applyFill="1" applyBorder="1" applyAlignment="1" applyProtection="1">
      <alignment horizontal="center"/>
      <protection hidden="1"/>
    </xf>
    <xf numFmtId="10" fontId="0" fillId="0" borderId="1" xfId="1" applyNumberFormat="1" applyFont="1" applyFill="1" applyBorder="1" applyAlignment="1" applyProtection="1">
      <alignment horizontal="center"/>
      <protection hidden="1"/>
    </xf>
    <xf numFmtId="0" fontId="3" fillId="4" borderId="2" xfId="0" applyFont="1" applyFill="1" applyBorder="1" applyAlignment="1" applyProtection="1">
      <alignment horizontal="center" vertical="center" wrapText="1"/>
      <protection hidden="1"/>
    </xf>
    <xf numFmtId="1" fontId="0" fillId="0" borderId="0" xfId="1" applyNumberFormat="1" applyFont="1" applyFill="1" applyBorder="1" applyAlignment="1" applyProtection="1">
      <alignment horizontal="center" vertical="center"/>
      <protection hidden="1"/>
    </xf>
    <xf numFmtId="10" fontId="0" fillId="0" borderId="1" xfId="0" applyNumberFormat="1" applyFill="1" applyBorder="1" applyAlignment="1" applyProtection="1">
      <alignment horizontal="center" vertical="center"/>
      <protection hidden="1"/>
    </xf>
    <xf numFmtId="0" fontId="0" fillId="8" borderId="1" xfId="0" applyFill="1" applyBorder="1" applyAlignment="1" applyProtection="1">
      <alignment horizontal="center" vertical="center" wrapText="1"/>
      <protection hidden="1"/>
    </xf>
    <xf numFmtId="0" fontId="0" fillId="0" borderId="4" xfId="0" applyFill="1" applyBorder="1" applyAlignment="1" applyProtection="1">
      <alignment wrapText="1"/>
      <protection hidden="1"/>
    </xf>
    <xf numFmtId="0" fontId="2" fillId="8" borderId="1" xfId="0" applyFont="1" applyFill="1" applyBorder="1" applyAlignment="1" applyProtection="1">
      <alignment horizontal="center" vertical="center" wrapText="1"/>
      <protection hidden="1"/>
    </xf>
    <xf numFmtId="0" fontId="0" fillId="7" borderId="1" xfId="0" applyFill="1" applyBorder="1" applyAlignment="1" applyProtection="1">
      <alignment horizontal="center" vertical="center" wrapText="1"/>
      <protection hidden="1"/>
    </xf>
    <xf numFmtId="0" fontId="0" fillId="0" borderId="0" xfId="0" applyAlignment="1" applyProtection="1">
      <alignment horizontal="center"/>
      <protection hidden="1"/>
    </xf>
    <xf numFmtId="0" fontId="0" fillId="0" borderId="0" xfId="0" applyBorder="1" applyProtection="1">
      <protection hidden="1"/>
    </xf>
    <xf numFmtId="0" fontId="0" fillId="0" borderId="0" xfId="0" applyProtection="1">
      <protection hidden="1"/>
    </xf>
    <xf numFmtId="0" fontId="3" fillId="0" borderId="2" xfId="0" applyFont="1" applyBorder="1" applyAlignment="1" applyProtection="1">
      <alignment horizontal="center" vertical="center" wrapText="1"/>
      <protection hidden="1"/>
    </xf>
    <xf numFmtId="0" fontId="0" fillId="0" borderId="0" xfId="0" applyAlignment="1" applyProtection="1">
      <alignment horizontal="center" vertical="center"/>
      <protection hidden="1"/>
    </xf>
    <xf numFmtId="10" fontId="0" fillId="0" borderId="0" xfId="0" applyNumberFormat="1" applyBorder="1" applyAlignment="1" applyProtection="1">
      <alignment horizontal="center"/>
      <protection hidden="1"/>
    </xf>
    <xf numFmtId="0" fontId="0" fillId="0" borderId="0" xfId="0" applyBorder="1" applyAlignment="1" applyProtection="1">
      <alignment horizontal="center"/>
      <protection hidden="1"/>
    </xf>
    <xf numFmtId="0" fontId="0" fillId="0" borderId="0" xfId="0"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2" fontId="0" fillId="0" borderId="0" xfId="0" applyNumberFormat="1" applyAlignment="1" applyProtection="1">
      <alignment horizontal="center"/>
      <protection hidden="1"/>
    </xf>
    <xf numFmtId="0" fontId="0" fillId="0" borderId="0" xfId="0" applyFill="1" applyBorder="1"/>
    <xf numFmtId="0" fontId="3" fillId="0" borderId="0" xfId="0" applyFont="1" applyFill="1" applyBorder="1" applyAlignment="1" applyProtection="1">
      <alignment horizontal="center" vertical="center" wrapText="1"/>
      <protection hidden="1"/>
    </xf>
    <xf numFmtId="0" fontId="0" fillId="0" borderId="1" xfId="0" applyFill="1" applyBorder="1" applyAlignment="1" applyProtection="1">
      <alignment horizontal="center" vertical="center" wrapText="1"/>
      <protection hidden="1"/>
    </xf>
    <xf numFmtId="4" fontId="0" fillId="0" borderId="1" xfId="0" applyNumberFormat="1" applyFill="1" applyBorder="1" applyAlignment="1" applyProtection="1">
      <alignment horizontal="center"/>
      <protection locked="0" hidden="1"/>
    </xf>
    <xf numFmtId="10" fontId="0" fillId="0" borderId="1" xfId="0" applyNumberFormat="1" applyBorder="1" applyAlignment="1" applyProtection="1">
      <alignment horizontal="center"/>
      <protection locked="0" hidden="1"/>
    </xf>
    <xf numFmtId="0" fontId="0" fillId="0" borderId="0" xfId="0" applyAlignment="1" applyProtection="1">
      <alignment horizontal="center"/>
      <protection locked="0" hidden="1"/>
    </xf>
    <xf numFmtId="0" fontId="0" fillId="0" borderId="0" xfId="0" applyAlignment="1" applyProtection="1">
      <alignment horizontal="center" vertical="center"/>
      <protection locked="0" hidden="1"/>
    </xf>
    <xf numFmtId="0" fontId="0" fillId="9" borderId="0" xfId="0" applyFill="1" applyAlignment="1">
      <alignment vertical="top" wrapText="1"/>
    </xf>
    <xf numFmtId="0" fontId="0" fillId="9" borderId="0" xfId="0" applyFill="1" applyAlignment="1">
      <alignment wrapText="1"/>
    </xf>
    <xf numFmtId="0" fontId="0" fillId="9" borderId="1" xfId="0" applyFill="1" applyBorder="1" applyAlignment="1">
      <alignment vertical="top" wrapText="1"/>
    </xf>
    <xf numFmtId="0" fontId="0" fillId="2" borderId="1" xfId="0" applyFill="1" applyBorder="1" applyAlignment="1" applyProtection="1">
      <alignment horizontal="center"/>
      <protection hidden="1"/>
    </xf>
    <xf numFmtId="0" fontId="0" fillId="3" borderId="4" xfId="0" applyFill="1" applyBorder="1" applyAlignment="1" applyProtection="1">
      <alignment horizontal="center"/>
      <protection hidden="1"/>
    </xf>
    <xf numFmtId="0" fontId="0" fillId="3" borderId="6" xfId="0" applyFill="1" applyBorder="1" applyAlignment="1" applyProtection="1">
      <alignment horizontal="center"/>
      <protection hidden="1"/>
    </xf>
    <xf numFmtId="0" fontId="0" fillId="3" borderId="5" xfId="0" applyFill="1" applyBorder="1" applyAlignment="1" applyProtection="1">
      <alignment horizontal="center"/>
      <protection hidden="1"/>
    </xf>
    <xf numFmtId="0" fontId="0" fillId="0" borderId="1" xfId="0" applyFill="1" applyBorder="1" applyAlignment="1" applyProtection="1">
      <alignment horizontal="center" vertical="center" wrapText="1"/>
      <protection hidden="1"/>
    </xf>
    <xf numFmtId="0" fontId="0" fillId="0" borderId="5" xfId="0" applyBorder="1" applyAlignment="1">
      <alignment horizontal="center" vertical="center" wrapText="1"/>
    </xf>
    <xf numFmtId="0" fontId="0" fillId="3" borderId="1" xfId="0" applyFill="1" applyBorder="1" applyAlignment="1">
      <alignment horizontal="center" vertical="center"/>
    </xf>
    <xf numFmtId="0" fontId="0" fillId="2" borderId="1" xfId="0" applyFill="1" applyBorder="1" applyAlignment="1">
      <alignment horizontal="center" vertical="center"/>
    </xf>
  </cellXfs>
  <cellStyles count="2">
    <cellStyle name="Normální" xfId="0" builtinId="0"/>
    <cellStyle name="Procenta" xfId="1" builtinId="5"/>
  </cellStyles>
  <dxfs count="4">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D764F0-F3C0-4E1E-9146-7B78B1733984}">
  <dimension ref="A1:S7340"/>
  <sheetViews>
    <sheetView tabSelected="1" zoomScale="70" zoomScaleNormal="70" workbookViewId="0">
      <pane ySplit="5" topLeftCell="A6" activePane="bottomLeft" state="frozen"/>
      <selection pane="bottomLeft" activeCell="H6" sqref="H6"/>
    </sheetView>
  </sheetViews>
  <sheetFormatPr defaultRowHeight="15" x14ac:dyDescent="0.25"/>
  <cols>
    <col min="1" max="1" width="28.28515625" style="59" customWidth="1"/>
    <col min="2" max="2" width="36.5703125" style="59" customWidth="1"/>
    <col min="3" max="3" width="10.85546875" style="57" customWidth="1"/>
    <col min="4" max="4" width="14.85546875" style="57" customWidth="1"/>
    <col min="5" max="5" width="13.5703125" style="57" customWidth="1"/>
    <col min="6" max="6" width="15.7109375" style="57" customWidth="1"/>
    <col min="7" max="8" width="9.140625" style="59"/>
    <col min="9" max="9" width="13.7109375" style="59" customWidth="1"/>
    <col min="10" max="10" width="11.28515625" style="59" customWidth="1"/>
    <col min="11" max="11" width="43.7109375" style="59" customWidth="1"/>
    <col min="12" max="13" width="10.140625" style="61" hidden="1" customWidth="1"/>
    <col min="14" max="14" width="10.140625" style="61" customWidth="1"/>
    <col min="15" max="15" width="9.140625" style="73"/>
    <col min="16" max="16" width="17" style="73" customWidth="1"/>
    <col min="17" max="17" width="29.5703125" style="61" customWidth="1"/>
    <col min="18" max="18" width="9.140625" style="61"/>
    <col min="19" max="19" width="51.140625" style="73" customWidth="1"/>
  </cols>
  <sheetData>
    <row r="1" spans="1:19" ht="87.75" customHeight="1" thickBot="1" x14ac:dyDescent="0.3">
      <c r="A1" s="56" t="s">
        <v>0</v>
      </c>
      <c r="B1" s="56" t="s">
        <v>1</v>
      </c>
      <c r="C1" s="26"/>
      <c r="G1" s="58"/>
      <c r="H1" s="57"/>
      <c r="K1" s="60" t="s">
        <v>124</v>
      </c>
      <c r="M1" s="61" t="s">
        <v>7563</v>
      </c>
      <c r="O1" s="61"/>
      <c r="P1" s="61"/>
      <c r="S1" s="61"/>
    </row>
    <row r="2" spans="1:19" x14ac:dyDescent="0.25">
      <c r="A2" s="70">
        <v>0</v>
      </c>
      <c r="B2" s="71">
        <v>0.8</v>
      </c>
      <c r="C2" s="29"/>
      <c r="G2" s="58"/>
      <c r="H2" s="57"/>
      <c r="O2" s="61"/>
      <c r="P2" s="61"/>
      <c r="S2" s="61"/>
    </row>
    <row r="3" spans="1:19" x14ac:dyDescent="0.25">
      <c r="A3" s="41"/>
      <c r="B3" s="62"/>
      <c r="C3" s="63"/>
      <c r="G3" s="58"/>
      <c r="H3" s="57"/>
      <c r="O3" s="61"/>
      <c r="P3" s="61"/>
      <c r="S3" s="61"/>
    </row>
    <row r="4" spans="1:19" x14ac:dyDescent="0.25">
      <c r="A4" s="77" t="s">
        <v>122</v>
      </c>
      <c r="B4" s="77"/>
      <c r="C4" s="77"/>
      <c r="D4" s="77"/>
      <c r="E4" s="77"/>
      <c r="F4" s="77"/>
      <c r="G4" s="58"/>
      <c r="H4" s="78" t="s">
        <v>2</v>
      </c>
      <c r="I4" s="79"/>
      <c r="J4" s="79"/>
      <c r="K4" s="79"/>
      <c r="L4" s="79"/>
      <c r="M4" s="79"/>
      <c r="N4" s="79"/>
      <c r="O4" s="79"/>
      <c r="P4" s="79"/>
      <c r="Q4" s="79"/>
      <c r="R4" s="79"/>
      <c r="S4" s="80"/>
    </row>
    <row r="5" spans="1:19" s="13" customFormat="1" ht="90" x14ac:dyDescent="0.25">
      <c r="A5" s="69" t="s">
        <v>110</v>
      </c>
      <c r="B5" s="69" t="s">
        <v>3</v>
      </c>
      <c r="C5" s="69" t="s">
        <v>4</v>
      </c>
      <c r="D5" s="69" t="s">
        <v>5</v>
      </c>
      <c r="E5" s="56" t="s">
        <v>6</v>
      </c>
      <c r="F5" s="69" t="s">
        <v>7</v>
      </c>
      <c r="G5" s="64"/>
      <c r="H5" s="65" t="s">
        <v>8</v>
      </c>
      <c r="I5" s="65" t="s">
        <v>3</v>
      </c>
      <c r="J5" s="65" t="s">
        <v>9</v>
      </c>
      <c r="K5" s="65" t="s">
        <v>10</v>
      </c>
      <c r="L5" s="65" t="s">
        <v>11</v>
      </c>
      <c r="M5" s="65" t="s">
        <v>7562</v>
      </c>
      <c r="N5" s="65" t="s">
        <v>7560</v>
      </c>
      <c r="O5" s="56" t="s">
        <v>12</v>
      </c>
      <c r="P5" s="56" t="s">
        <v>13</v>
      </c>
      <c r="Q5" s="65" t="s">
        <v>14</v>
      </c>
      <c r="R5" s="65" t="s">
        <v>15</v>
      </c>
      <c r="S5" s="56" t="s">
        <v>16</v>
      </c>
    </row>
    <row r="6" spans="1:19" x14ac:dyDescent="0.25">
      <c r="A6" s="59" t="s">
        <v>125</v>
      </c>
      <c r="B6" s="59" t="s">
        <v>69</v>
      </c>
      <c r="C6" s="57" t="str">
        <f>IF(zdroj!AB2&gt;0,"A","N")</f>
        <v>N</v>
      </c>
      <c r="D6" s="66">
        <f>IF(B6="kategorieC","",VLOOKUP(A6,zdroj!B:N,13,0))</f>
        <v>0</v>
      </c>
      <c r="E6" s="72"/>
      <c r="F6" s="66" t="str">
        <f>IF(E6="A",VLOOKUP(A6,zdroj!B:O,14,0),"")</f>
        <v/>
      </c>
      <c r="H6" s="59">
        <v>190608</v>
      </c>
      <c r="I6" s="59" t="s">
        <v>69</v>
      </c>
      <c r="J6" s="59">
        <v>2450682</v>
      </c>
      <c r="K6" s="59" t="s">
        <v>226</v>
      </c>
      <c r="L6" s="61" t="s">
        <v>113</v>
      </c>
      <c r="M6" s="61">
        <f>VLOOKUP(H6,zdroj!C:F,4,0)</f>
        <v>0</v>
      </c>
      <c r="N6" s="61" t="str">
        <f>IF(M6="A",IF(L6="katA","katB",L6),L6)</f>
        <v>katB</v>
      </c>
      <c r="P6" s="73" t="str">
        <f>IF(O6="A",1,"")</f>
        <v/>
      </c>
      <c r="Q6" s="61" t="s">
        <v>30</v>
      </c>
    </row>
    <row r="7" spans="1:19" x14ac:dyDescent="0.25">
      <c r="A7" s="59" t="s">
        <v>126</v>
      </c>
      <c r="B7" s="59" t="s">
        <v>69</v>
      </c>
      <c r="C7" s="57" t="str">
        <f>IF(zdroj!AB3&gt;0,"A","N")</f>
        <v>N</v>
      </c>
      <c r="D7" s="66">
        <f>IF(B7="kategorieC","",VLOOKUP(A7,zdroj!B:N,13,0))</f>
        <v>0</v>
      </c>
      <c r="E7" s="72"/>
      <c r="F7" s="66" t="str">
        <f>IF(E7="A",VLOOKUP(A7,zdroj!B:O,14,0),"")</f>
        <v/>
      </c>
      <c r="H7" s="59">
        <v>190608</v>
      </c>
      <c r="I7" s="59" t="s">
        <v>69</v>
      </c>
      <c r="J7" s="59">
        <v>2450691</v>
      </c>
      <c r="K7" s="59" t="s">
        <v>227</v>
      </c>
      <c r="L7" s="61" t="s">
        <v>113</v>
      </c>
      <c r="M7" s="61">
        <f>VLOOKUP(H7,zdroj!C:F,4,0)</f>
        <v>0</v>
      </c>
      <c r="N7" s="61" t="str">
        <f t="shared" ref="N7:N70" si="0">IF(M7="A",IF(L7="katA","katB",L7),L7)</f>
        <v>katB</v>
      </c>
      <c r="P7" s="73" t="str">
        <f t="shared" ref="P7:P70" si="1">IF(O7="A",1,"")</f>
        <v/>
      </c>
      <c r="Q7" s="61" t="s">
        <v>30</v>
      </c>
    </row>
    <row r="8" spans="1:19" x14ac:dyDescent="0.25">
      <c r="A8" s="59" t="s">
        <v>127</v>
      </c>
      <c r="B8" s="59" t="s">
        <v>69</v>
      </c>
      <c r="C8" s="57" t="str">
        <f>IF(zdroj!AB4&gt;0,"A","N")</f>
        <v>N</v>
      </c>
      <c r="D8" s="66">
        <f>IF(B8="kategorieC","",VLOOKUP(A8,zdroj!B:N,13,0))</f>
        <v>1.1599999999999999</v>
      </c>
      <c r="E8" s="72"/>
      <c r="F8" s="66" t="str">
        <f>IF(E8="A",VLOOKUP(A8,zdroj!B:O,14,0),"")</f>
        <v/>
      </c>
      <c r="H8" s="59">
        <v>190608</v>
      </c>
      <c r="I8" s="59" t="s">
        <v>69</v>
      </c>
      <c r="J8" s="59">
        <v>2450704</v>
      </c>
      <c r="K8" s="59" t="s">
        <v>228</v>
      </c>
      <c r="L8" s="61" t="s">
        <v>113</v>
      </c>
      <c r="M8" s="61">
        <f>VLOOKUP(H8,zdroj!C:F,4,0)</f>
        <v>0</v>
      </c>
      <c r="N8" s="61" t="str">
        <f t="shared" si="0"/>
        <v>katB</v>
      </c>
      <c r="P8" s="73" t="str">
        <f t="shared" si="1"/>
        <v/>
      </c>
      <c r="Q8" s="61" t="s">
        <v>30</v>
      </c>
    </row>
    <row r="9" spans="1:19" x14ac:dyDescent="0.25">
      <c r="A9" s="59" t="s">
        <v>128</v>
      </c>
      <c r="B9" s="59" t="s">
        <v>69</v>
      </c>
      <c r="C9" s="57" t="str">
        <f>IF(zdroj!AB5&gt;0,"A","N")</f>
        <v>N</v>
      </c>
      <c r="D9" s="66">
        <f>IF(B9="kategorieC","",VLOOKUP(A9,zdroj!B:N,13,0))</f>
        <v>0</v>
      </c>
      <c r="E9" s="72"/>
      <c r="F9" s="66" t="str">
        <f>IF(E9="A",VLOOKUP(A9,zdroj!B:O,14,0),"")</f>
        <v/>
      </c>
      <c r="H9" s="59">
        <v>190608</v>
      </c>
      <c r="I9" s="59" t="s">
        <v>69</v>
      </c>
      <c r="J9" s="59">
        <v>2450712</v>
      </c>
      <c r="K9" s="59" t="s">
        <v>229</v>
      </c>
      <c r="L9" s="61" t="s">
        <v>113</v>
      </c>
      <c r="M9" s="61">
        <f>VLOOKUP(H9,zdroj!C:F,4,0)</f>
        <v>0</v>
      </c>
      <c r="N9" s="61" t="str">
        <f t="shared" si="0"/>
        <v>katB</v>
      </c>
      <c r="P9" s="73" t="str">
        <f t="shared" si="1"/>
        <v/>
      </c>
      <c r="Q9" s="61" t="s">
        <v>30</v>
      </c>
    </row>
    <row r="10" spans="1:19" x14ac:dyDescent="0.25">
      <c r="A10" s="59" t="s">
        <v>129</v>
      </c>
      <c r="B10" s="59" t="s">
        <v>69</v>
      </c>
      <c r="C10" s="57" t="str">
        <f>IF(zdroj!AB6&gt;0,"A","N")</f>
        <v>N</v>
      </c>
      <c r="D10" s="66">
        <f>IF(B10="kategorieC","",VLOOKUP(A10,zdroj!B:N,13,0))</f>
        <v>42.11</v>
      </c>
      <c r="E10" s="72"/>
      <c r="F10" s="66" t="str">
        <f>IF(E10="A",VLOOKUP(A10,zdroj!B:O,14,0),"")</f>
        <v/>
      </c>
      <c r="H10" s="59">
        <v>190608</v>
      </c>
      <c r="I10" s="59" t="s">
        <v>69</v>
      </c>
      <c r="J10" s="59">
        <v>2450721</v>
      </c>
      <c r="K10" s="59" t="s">
        <v>230</v>
      </c>
      <c r="L10" s="61" t="s">
        <v>113</v>
      </c>
      <c r="M10" s="61">
        <f>VLOOKUP(H10,zdroj!C:F,4,0)</f>
        <v>0</v>
      </c>
      <c r="N10" s="61" t="str">
        <f t="shared" si="0"/>
        <v>katB</v>
      </c>
      <c r="P10" s="73" t="str">
        <f t="shared" si="1"/>
        <v/>
      </c>
      <c r="Q10" s="61" t="s">
        <v>30</v>
      </c>
    </row>
    <row r="11" spans="1:19" x14ac:dyDescent="0.25">
      <c r="A11" s="59" t="s">
        <v>130</v>
      </c>
      <c r="B11" s="59" t="s">
        <v>69</v>
      </c>
      <c r="C11" s="57" t="str">
        <f>IF(zdroj!AB7&gt;0,"A","N")</f>
        <v>N</v>
      </c>
      <c r="D11" s="66">
        <f>IF(B11="kategorieC","",VLOOKUP(A11,zdroj!B:N,13,0))</f>
        <v>0</v>
      </c>
      <c r="E11" s="72"/>
      <c r="F11" s="66" t="str">
        <f>IF(E11="A",VLOOKUP(A11,zdroj!B:O,14,0),"")</f>
        <v/>
      </c>
      <c r="H11" s="59">
        <v>190608</v>
      </c>
      <c r="I11" s="59" t="s">
        <v>69</v>
      </c>
      <c r="J11" s="59">
        <v>2450739</v>
      </c>
      <c r="K11" s="59" t="s">
        <v>231</v>
      </c>
      <c r="L11" s="61" t="s">
        <v>113</v>
      </c>
      <c r="M11" s="61">
        <f>VLOOKUP(H11,zdroj!C:F,4,0)</f>
        <v>0</v>
      </c>
      <c r="N11" s="61" t="str">
        <f t="shared" si="0"/>
        <v>katB</v>
      </c>
      <c r="P11" s="73" t="str">
        <f t="shared" si="1"/>
        <v/>
      </c>
      <c r="Q11" s="61" t="s">
        <v>30</v>
      </c>
    </row>
    <row r="12" spans="1:19" x14ac:dyDescent="0.25">
      <c r="A12" s="59" t="s">
        <v>131</v>
      </c>
      <c r="B12" s="59" t="s">
        <v>72</v>
      </c>
      <c r="C12" s="57" t="str">
        <f>IF(zdroj!AB8&gt;0,"A","N")</f>
        <v>N</v>
      </c>
      <c r="D12" s="66" t="str">
        <f>IF(B12="kategorieC","",VLOOKUP(A12,zdroj!B:N,13,0))</f>
        <v/>
      </c>
      <c r="E12" s="72"/>
      <c r="F12" s="66" t="str">
        <f>IF(E12="A",VLOOKUP(A12,zdroj!B:O,14,0),"")</f>
        <v/>
      </c>
      <c r="H12" s="59">
        <v>190608</v>
      </c>
      <c r="I12" s="59" t="s">
        <v>69</v>
      </c>
      <c r="J12" s="59">
        <v>2450747</v>
      </c>
      <c r="K12" s="59" t="s">
        <v>232</v>
      </c>
      <c r="L12" s="61" t="s">
        <v>113</v>
      </c>
      <c r="M12" s="61">
        <f>VLOOKUP(H12,zdroj!C:F,4,0)</f>
        <v>0</v>
      </c>
      <c r="N12" s="61" t="str">
        <f t="shared" si="0"/>
        <v>katB</v>
      </c>
      <c r="P12" s="73" t="str">
        <f t="shared" si="1"/>
        <v/>
      </c>
      <c r="Q12" s="61" t="s">
        <v>30</v>
      </c>
    </row>
    <row r="13" spans="1:19" x14ac:dyDescent="0.25">
      <c r="A13" s="59" t="s">
        <v>132</v>
      </c>
      <c r="B13" s="59" t="s">
        <v>69</v>
      </c>
      <c r="C13" s="57" t="str">
        <f>IF(zdroj!AB9&gt;0,"A","N")</f>
        <v>N</v>
      </c>
      <c r="D13" s="66">
        <f>IF(B13="kategorieC","",VLOOKUP(A13,zdroj!B:N,13,0))</f>
        <v>44.44</v>
      </c>
      <c r="E13" s="72"/>
      <c r="F13" s="66" t="str">
        <f>IF(E13="A",VLOOKUP(A13,zdroj!B:O,14,0),"")</f>
        <v/>
      </c>
      <c r="H13" s="59">
        <v>190608</v>
      </c>
      <c r="I13" s="59" t="s">
        <v>69</v>
      </c>
      <c r="J13" s="59">
        <v>2450755</v>
      </c>
      <c r="K13" s="59" t="s">
        <v>233</v>
      </c>
      <c r="L13" s="61" t="s">
        <v>113</v>
      </c>
      <c r="M13" s="61">
        <f>VLOOKUP(H13,zdroj!C:F,4,0)</f>
        <v>0</v>
      </c>
      <c r="N13" s="61" t="str">
        <f t="shared" si="0"/>
        <v>katB</v>
      </c>
      <c r="P13" s="73" t="str">
        <f t="shared" si="1"/>
        <v/>
      </c>
      <c r="Q13" s="61" t="s">
        <v>30</v>
      </c>
    </row>
    <row r="14" spans="1:19" x14ac:dyDescent="0.25">
      <c r="A14" s="59" t="s">
        <v>133</v>
      </c>
      <c r="B14" s="59" t="s">
        <v>72</v>
      </c>
      <c r="C14" s="57" t="str">
        <f>IF(zdroj!AB10&gt;0,"A","N")</f>
        <v>N</v>
      </c>
      <c r="D14" s="66" t="str">
        <f>IF(B14="kategorieC","",VLOOKUP(A14,zdroj!B:N,13,0))</f>
        <v/>
      </c>
      <c r="E14" s="72"/>
      <c r="F14" s="66" t="str">
        <f>IF(E14="A",VLOOKUP(A14,zdroj!B:O,14,0),"")</f>
        <v/>
      </c>
      <c r="H14" s="59">
        <v>190608</v>
      </c>
      <c r="I14" s="59" t="s">
        <v>69</v>
      </c>
      <c r="J14" s="59">
        <v>2450763</v>
      </c>
      <c r="K14" s="59" t="s">
        <v>234</v>
      </c>
      <c r="L14" s="61" t="s">
        <v>113</v>
      </c>
      <c r="M14" s="61">
        <f>VLOOKUP(H14,zdroj!C:F,4,0)</f>
        <v>0</v>
      </c>
      <c r="N14" s="61" t="str">
        <f t="shared" si="0"/>
        <v>katB</v>
      </c>
      <c r="P14" s="73" t="str">
        <f t="shared" si="1"/>
        <v/>
      </c>
      <c r="Q14" s="61" t="s">
        <v>30</v>
      </c>
    </row>
    <row r="15" spans="1:19" x14ac:dyDescent="0.25">
      <c r="A15" s="59" t="s">
        <v>134</v>
      </c>
      <c r="B15" s="59" t="s">
        <v>71</v>
      </c>
      <c r="C15" s="57" t="str">
        <f>IF(zdroj!AB11&gt;0,"A","N")</f>
        <v>N</v>
      </c>
      <c r="D15" s="66">
        <f>IF(B15="kategorieC","",VLOOKUP(A15,zdroj!B:N,13,0))</f>
        <v>0</v>
      </c>
      <c r="E15" s="72"/>
      <c r="F15" s="66" t="str">
        <f>IF(E15="A",VLOOKUP(A15,zdroj!B:O,14,0),"")</f>
        <v/>
      </c>
      <c r="H15" s="59">
        <v>190608</v>
      </c>
      <c r="I15" s="59" t="s">
        <v>69</v>
      </c>
      <c r="J15" s="59">
        <v>2450771</v>
      </c>
      <c r="K15" s="59" t="s">
        <v>235</v>
      </c>
      <c r="L15" s="61" t="s">
        <v>113</v>
      </c>
      <c r="M15" s="61">
        <f>VLOOKUP(H15,zdroj!C:F,4,0)</f>
        <v>0</v>
      </c>
      <c r="N15" s="61" t="str">
        <f t="shared" si="0"/>
        <v>katB</v>
      </c>
      <c r="P15" s="73" t="str">
        <f t="shared" si="1"/>
        <v/>
      </c>
      <c r="Q15" s="61" t="s">
        <v>30</v>
      </c>
    </row>
    <row r="16" spans="1:19" x14ac:dyDescent="0.25">
      <c r="A16" s="59" t="s">
        <v>135</v>
      </c>
      <c r="B16" s="59" t="s">
        <v>72</v>
      </c>
      <c r="C16" s="57" t="str">
        <f>IF(zdroj!AB12&gt;0,"A","N")</f>
        <v>N</v>
      </c>
      <c r="D16" s="66" t="str">
        <f>IF(B16="kategorieC","",VLOOKUP(A16,zdroj!B:N,13,0))</f>
        <v/>
      </c>
      <c r="E16" s="72"/>
      <c r="F16" s="66" t="str">
        <f>IF(E16="A",VLOOKUP(A16,zdroj!B:O,14,0),"")</f>
        <v/>
      </c>
      <c r="H16" s="59">
        <v>190608</v>
      </c>
      <c r="I16" s="59" t="s">
        <v>69</v>
      </c>
      <c r="J16" s="59">
        <v>2450780</v>
      </c>
      <c r="K16" s="59" t="s">
        <v>236</v>
      </c>
      <c r="L16" s="61" t="s">
        <v>113</v>
      </c>
      <c r="M16" s="61">
        <f>VLOOKUP(H16,zdroj!C:F,4,0)</f>
        <v>0</v>
      </c>
      <c r="N16" s="61" t="str">
        <f t="shared" si="0"/>
        <v>katB</v>
      </c>
      <c r="P16" s="73" t="str">
        <f t="shared" si="1"/>
        <v/>
      </c>
      <c r="Q16" s="61" t="s">
        <v>30</v>
      </c>
    </row>
    <row r="17" spans="1:17" x14ac:dyDescent="0.25">
      <c r="A17" s="59" t="s">
        <v>136</v>
      </c>
      <c r="B17" s="59" t="s">
        <v>69</v>
      </c>
      <c r="C17" s="57" t="str">
        <f>IF(zdroj!AB13&gt;0,"A","N")</f>
        <v>N</v>
      </c>
      <c r="D17" s="66">
        <f>IF(B17="kategorieC","",VLOOKUP(A17,zdroj!B:N,13,0))</f>
        <v>0</v>
      </c>
      <c r="E17" s="72"/>
      <c r="F17" s="66" t="str">
        <f>IF(E17="A",VLOOKUP(A17,zdroj!B:O,14,0),"")</f>
        <v/>
      </c>
      <c r="H17" s="59">
        <v>190608</v>
      </c>
      <c r="I17" s="59" t="s">
        <v>69</v>
      </c>
      <c r="J17" s="59">
        <v>2450852</v>
      </c>
      <c r="K17" s="59" t="s">
        <v>237</v>
      </c>
      <c r="L17" s="61" t="s">
        <v>113</v>
      </c>
      <c r="M17" s="61">
        <f>VLOOKUP(H17,zdroj!C:F,4,0)</f>
        <v>0</v>
      </c>
      <c r="N17" s="61" t="str">
        <f t="shared" si="0"/>
        <v>katB</v>
      </c>
      <c r="P17" s="73" t="str">
        <f t="shared" si="1"/>
        <v/>
      </c>
      <c r="Q17" s="61" t="s">
        <v>30</v>
      </c>
    </row>
    <row r="18" spans="1:17" x14ac:dyDescent="0.25">
      <c r="A18" s="59" t="s">
        <v>137</v>
      </c>
      <c r="B18" s="59" t="s">
        <v>69</v>
      </c>
      <c r="C18" s="57" t="str">
        <f>IF(zdroj!AB14&gt;0,"A","N")</f>
        <v>N</v>
      </c>
      <c r="D18" s="66">
        <f>IF(B18="kategorieC","",VLOOKUP(A18,zdroj!B:N,13,0))</f>
        <v>0</v>
      </c>
      <c r="E18" s="72"/>
      <c r="F18" s="66" t="str">
        <f>IF(E18="A",VLOOKUP(A18,zdroj!B:O,14,0),"")</f>
        <v/>
      </c>
      <c r="H18" s="59">
        <v>190608</v>
      </c>
      <c r="I18" s="59" t="s">
        <v>69</v>
      </c>
      <c r="J18" s="59">
        <v>2450887</v>
      </c>
      <c r="K18" s="59" t="s">
        <v>238</v>
      </c>
      <c r="L18" s="61" t="s">
        <v>113</v>
      </c>
      <c r="M18" s="61">
        <f>VLOOKUP(H18,zdroj!C:F,4,0)</f>
        <v>0</v>
      </c>
      <c r="N18" s="61" t="str">
        <f t="shared" si="0"/>
        <v>katB</v>
      </c>
      <c r="P18" s="73" t="str">
        <f t="shared" si="1"/>
        <v/>
      </c>
      <c r="Q18" s="61" t="s">
        <v>30</v>
      </c>
    </row>
    <row r="19" spans="1:17" x14ac:dyDescent="0.25">
      <c r="A19" s="59" t="s">
        <v>138</v>
      </c>
      <c r="B19" s="59" t="s">
        <v>69</v>
      </c>
      <c r="C19" s="57" t="str">
        <f>IF(zdroj!AB15&gt;0,"A","N")</f>
        <v>N</v>
      </c>
      <c r="D19" s="66">
        <f>IF(B19="kategorieC","",VLOOKUP(A19,zdroj!B:N,13,0))</f>
        <v>0.6</v>
      </c>
      <c r="E19" s="72"/>
      <c r="F19" s="66" t="str">
        <f>IF(E19="A",VLOOKUP(A19,zdroj!B:O,14,0),"")</f>
        <v/>
      </c>
      <c r="H19" s="59">
        <v>190608</v>
      </c>
      <c r="I19" s="59" t="s">
        <v>69</v>
      </c>
      <c r="J19" s="59">
        <v>2450925</v>
      </c>
      <c r="K19" s="59" t="s">
        <v>239</v>
      </c>
      <c r="L19" s="61" t="s">
        <v>113</v>
      </c>
      <c r="M19" s="61">
        <f>VLOOKUP(H19,zdroj!C:F,4,0)</f>
        <v>0</v>
      </c>
      <c r="N19" s="61" t="str">
        <f t="shared" si="0"/>
        <v>katB</v>
      </c>
      <c r="P19" s="73" t="str">
        <f t="shared" si="1"/>
        <v/>
      </c>
      <c r="Q19" s="61" t="s">
        <v>30</v>
      </c>
    </row>
    <row r="20" spans="1:17" x14ac:dyDescent="0.25">
      <c r="A20" s="59" t="s">
        <v>139</v>
      </c>
      <c r="B20" s="59" t="s">
        <v>69</v>
      </c>
      <c r="C20" s="57" t="str">
        <f>IF(zdroj!AB16&gt;0,"A","N")</f>
        <v>N</v>
      </c>
      <c r="D20" s="66">
        <f>IF(B20="kategorieC","",VLOOKUP(A20,zdroj!B:N,13,0))</f>
        <v>0</v>
      </c>
      <c r="E20" s="72"/>
      <c r="F20" s="66" t="str">
        <f>IF(E20="A",VLOOKUP(A20,zdroj!B:O,14,0),"")</f>
        <v/>
      </c>
      <c r="H20" s="59">
        <v>190608</v>
      </c>
      <c r="I20" s="59" t="s">
        <v>69</v>
      </c>
      <c r="J20" s="59">
        <v>2450933</v>
      </c>
      <c r="K20" s="59" t="s">
        <v>240</v>
      </c>
      <c r="L20" s="61" t="s">
        <v>113</v>
      </c>
      <c r="M20" s="61">
        <f>VLOOKUP(H20,zdroj!C:F,4,0)</f>
        <v>0</v>
      </c>
      <c r="N20" s="61" t="str">
        <f t="shared" si="0"/>
        <v>katB</v>
      </c>
      <c r="P20" s="73" t="str">
        <f t="shared" si="1"/>
        <v/>
      </c>
      <c r="Q20" s="61" t="s">
        <v>30</v>
      </c>
    </row>
    <row r="21" spans="1:17" x14ac:dyDescent="0.25">
      <c r="A21" s="59" t="s">
        <v>140</v>
      </c>
      <c r="B21" s="59" t="s">
        <v>69</v>
      </c>
      <c r="C21" s="57" t="str">
        <f>IF(zdroj!AB17&gt;0,"A","N")</f>
        <v>N</v>
      </c>
      <c r="D21" s="66">
        <f>IF(B21="kategorieC","",VLOOKUP(A21,zdroj!B:N,13,0))</f>
        <v>0</v>
      </c>
      <c r="E21" s="72"/>
      <c r="F21" s="66" t="str">
        <f>IF(E21="A",VLOOKUP(A21,zdroj!B:O,14,0),"")</f>
        <v/>
      </c>
      <c r="H21" s="59">
        <v>190608</v>
      </c>
      <c r="I21" s="59" t="s">
        <v>69</v>
      </c>
      <c r="J21" s="59">
        <v>2450941</v>
      </c>
      <c r="K21" s="59" t="s">
        <v>241</v>
      </c>
      <c r="L21" s="61" t="s">
        <v>113</v>
      </c>
      <c r="M21" s="61">
        <f>VLOOKUP(H21,zdroj!C:F,4,0)</f>
        <v>0</v>
      </c>
      <c r="N21" s="61" t="str">
        <f t="shared" si="0"/>
        <v>katB</v>
      </c>
      <c r="P21" s="73" t="str">
        <f t="shared" si="1"/>
        <v/>
      </c>
      <c r="Q21" s="61" t="s">
        <v>30</v>
      </c>
    </row>
    <row r="22" spans="1:17" x14ac:dyDescent="0.25">
      <c r="A22" s="59" t="s">
        <v>141</v>
      </c>
      <c r="B22" s="59" t="s">
        <v>71</v>
      </c>
      <c r="C22" s="57" t="str">
        <f>IF(zdroj!AB18&gt;0,"A","N")</f>
        <v>N</v>
      </c>
      <c r="D22" s="66">
        <f>IF(B22="kategorieC","",VLOOKUP(A22,zdroj!B:N,13,0))</f>
        <v>0</v>
      </c>
      <c r="E22" s="72"/>
      <c r="F22" s="66" t="str">
        <f>IF(E22="A",VLOOKUP(A22,zdroj!B:O,14,0),"")</f>
        <v/>
      </c>
      <c r="H22" s="59">
        <v>190608</v>
      </c>
      <c r="I22" s="59" t="s">
        <v>69</v>
      </c>
      <c r="J22" s="59">
        <v>2450950</v>
      </c>
      <c r="K22" s="59" t="s">
        <v>242</v>
      </c>
      <c r="L22" s="61" t="s">
        <v>113</v>
      </c>
      <c r="M22" s="61">
        <f>VLOOKUP(H22,zdroj!C:F,4,0)</f>
        <v>0</v>
      </c>
      <c r="N22" s="61" t="str">
        <f t="shared" si="0"/>
        <v>katB</v>
      </c>
      <c r="P22" s="73" t="str">
        <f t="shared" si="1"/>
        <v/>
      </c>
      <c r="Q22" s="61" t="s">
        <v>30</v>
      </c>
    </row>
    <row r="23" spans="1:17" x14ac:dyDescent="0.25">
      <c r="A23" s="59" t="s">
        <v>142</v>
      </c>
      <c r="B23" s="59" t="s">
        <v>67</v>
      </c>
      <c r="C23" s="57" t="str">
        <f>IF(zdroj!AB19&gt;0,"A","N")</f>
        <v>N</v>
      </c>
      <c r="D23" s="66">
        <f>IF(B23="kategorieC","",VLOOKUP(A23,zdroj!B:N,13,0))</f>
        <v>0</v>
      </c>
      <c r="E23" s="72"/>
      <c r="F23" s="66" t="str">
        <f>IF(E23="A",VLOOKUP(A23,zdroj!B:O,14,0),"")</f>
        <v/>
      </c>
      <c r="H23" s="59">
        <v>190608</v>
      </c>
      <c r="I23" s="59" t="s">
        <v>69</v>
      </c>
      <c r="J23" s="59">
        <v>2450968</v>
      </c>
      <c r="K23" s="59" t="s">
        <v>243</v>
      </c>
      <c r="L23" s="61" t="s">
        <v>113</v>
      </c>
      <c r="M23" s="61">
        <f>VLOOKUP(H23,zdroj!C:F,4,0)</f>
        <v>0</v>
      </c>
      <c r="N23" s="61" t="str">
        <f t="shared" si="0"/>
        <v>katB</v>
      </c>
      <c r="P23" s="73" t="str">
        <f t="shared" si="1"/>
        <v/>
      </c>
      <c r="Q23" s="61" t="s">
        <v>30</v>
      </c>
    </row>
    <row r="24" spans="1:17" x14ac:dyDescent="0.25">
      <c r="A24" s="59" t="s">
        <v>143</v>
      </c>
      <c r="B24" s="59" t="s">
        <v>69</v>
      </c>
      <c r="C24" s="57" t="str">
        <f>IF(zdroj!AB20&gt;0,"A","N")</f>
        <v>N</v>
      </c>
      <c r="D24" s="66">
        <f>IF(B24="kategorieC","",VLOOKUP(A24,zdroj!B:N,13,0))</f>
        <v>2.08</v>
      </c>
      <c r="E24" s="72"/>
      <c r="F24" s="66" t="str">
        <f>IF(E24="A",VLOOKUP(A24,zdroj!B:O,14,0),"")</f>
        <v/>
      </c>
      <c r="H24" s="59">
        <v>190608</v>
      </c>
      <c r="I24" s="59" t="s">
        <v>69</v>
      </c>
      <c r="J24" s="59">
        <v>2450976</v>
      </c>
      <c r="K24" s="59" t="s">
        <v>244</v>
      </c>
      <c r="L24" s="61" t="s">
        <v>113</v>
      </c>
      <c r="M24" s="61">
        <f>VLOOKUP(H24,zdroj!C:F,4,0)</f>
        <v>0</v>
      </c>
      <c r="N24" s="61" t="str">
        <f t="shared" si="0"/>
        <v>katB</v>
      </c>
      <c r="P24" s="73" t="str">
        <f t="shared" si="1"/>
        <v/>
      </c>
      <c r="Q24" s="61" t="s">
        <v>30</v>
      </c>
    </row>
    <row r="25" spans="1:17" x14ac:dyDescent="0.25">
      <c r="A25" s="59" t="s">
        <v>144</v>
      </c>
      <c r="B25" s="59" t="s">
        <v>69</v>
      </c>
      <c r="C25" s="57" t="str">
        <f>IF(zdroj!AB21&gt;0,"A","N")</f>
        <v>N</v>
      </c>
      <c r="D25" s="66">
        <f>IF(B25="kategorieC","",VLOOKUP(A25,zdroj!B:N,13,0))</f>
        <v>3.28</v>
      </c>
      <c r="E25" s="72"/>
      <c r="F25" s="66" t="str">
        <f>IF(E25="A",VLOOKUP(A25,zdroj!B:O,14,0),"")</f>
        <v/>
      </c>
      <c r="H25" s="59">
        <v>190608</v>
      </c>
      <c r="I25" s="59" t="s">
        <v>69</v>
      </c>
      <c r="J25" s="59">
        <v>2450984</v>
      </c>
      <c r="K25" s="59" t="s">
        <v>245</v>
      </c>
      <c r="L25" s="61" t="s">
        <v>113</v>
      </c>
      <c r="M25" s="61">
        <f>VLOOKUP(H25,zdroj!C:F,4,0)</f>
        <v>0</v>
      </c>
      <c r="N25" s="61" t="str">
        <f t="shared" si="0"/>
        <v>katB</v>
      </c>
      <c r="P25" s="73" t="str">
        <f t="shared" si="1"/>
        <v/>
      </c>
      <c r="Q25" s="61" t="s">
        <v>30</v>
      </c>
    </row>
    <row r="26" spans="1:17" x14ac:dyDescent="0.25">
      <c r="A26" s="59" t="s">
        <v>145</v>
      </c>
      <c r="B26" s="59" t="s">
        <v>69</v>
      </c>
      <c r="C26" s="57" t="str">
        <f>IF(zdroj!AB22&gt;0,"A","N")</f>
        <v>N</v>
      </c>
      <c r="D26" s="66">
        <f>IF(B26="kategorieC","",VLOOKUP(A26,zdroj!B:N,13,0))</f>
        <v>50</v>
      </c>
      <c r="E26" s="72"/>
      <c r="F26" s="66" t="str">
        <f>IF(E26="A",VLOOKUP(A26,zdroj!B:O,14,0),"")</f>
        <v/>
      </c>
      <c r="H26" s="59">
        <v>190608</v>
      </c>
      <c r="I26" s="59" t="s">
        <v>69</v>
      </c>
      <c r="J26" s="59">
        <v>2450992</v>
      </c>
      <c r="K26" s="59" t="s">
        <v>246</v>
      </c>
      <c r="L26" s="61" t="s">
        <v>113</v>
      </c>
      <c r="M26" s="61">
        <f>VLOOKUP(H26,zdroj!C:F,4,0)</f>
        <v>0</v>
      </c>
      <c r="N26" s="61" t="str">
        <f t="shared" si="0"/>
        <v>katB</v>
      </c>
      <c r="P26" s="73" t="str">
        <f t="shared" si="1"/>
        <v/>
      </c>
      <c r="Q26" s="61" t="s">
        <v>30</v>
      </c>
    </row>
    <row r="27" spans="1:17" x14ac:dyDescent="0.25">
      <c r="A27" s="59" t="s">
        <v>146</v>
      </c>
      <c r="B27" s="59" t="s">
        <v>71</v>
      </c>
      <c r="C27" s="57" t="str">
        <f>IF(zdroj!AB23&gt;0,"A","N")</f>
        <v>N</v>
      </c>
      <c r="D27" s="66">
        <f>IF(B27="kategorieC","",VLOOKUP(A27,zdroj!B:N,13,0))</f>
        <v>0</v>
      </c>
      <c r="E27" s="72"/>
      <c r="F27" s="66" t="str">
        <f>IF(E27="A",VLOOKUP(A27,zdroj!B:O,14,0),"")</f>
        <v/>
      </c>
      <c r="H27" s="59">
        <v>190608</v>
      </c>
      <c r="I27" s="59" t="s">
        <v>69</v>
      </c>
      <c r="J27" s="59">
        <v>2451000</v>
      </c>
      <c r="K27" s="59" t="s">
        <v>247</v>
      </c>
      <c r="L27" s="61" t="s">
        <v>113</v>
      </c>
      <c r="M27" s="61">
        <f>VLOOKUP(H27,zdroj!C:F,4,0)</f>
        <v>0</v>
      </c>
      <c r="N27" s="61" t="str">
        <f t="shared" si="0"/>
        <v>katB</v>
      </c>
      <c r="P27" s="73" t="str">
        <f t="shared" si="1"/>
        <v/>
      </c>
      <c r="Q27" s="61" t="s">
        <v>30</v>
      </c>
    </row>
    <row r="28" spans="1:17" x14ac:dyDescent="0.25">
      <c r="A28" s="59" t="s">
        <v>147</v>
      </c>
      <c r="B28" s="59" t="s">
        <v>72</v>
      </c>
      <c r="C28" s="57" t="str">
        <f>IF(zdroj!AB24&gt;0,"A","N")</f>
        <v>N</v>
      </c>
      <c r="D28" s="66" t="str">
        <f>IF(B28="kategorieC","",VLOOKUP(A28,zdroj!B:N,13,0))</f>
        <v/>
      </c>
      <c r="E28" s="72"/>
      <c r="F28" s="66" t="str">
        <f>IF(E28="A",VLOOKUP(A28,zdroj!B:O,14,0),"")</f>
        <v/>
      </c>
      <c r="H28" s="59">
        <v>190608</v>
      </c>
      <c r="I28" s="59" t="s">
        <v>69</v>
      </c>
      <c r="J28" s="59">
        <v>2451018</v>
      </c>
      <c r="K28" s="59" t="s">
        <v>248</v>
      </c>
      <c r="L28" s="61" t="s">
        <v>113</v>
      </c>
      <c r="M28" s="61">
        <f>VLOOKUP(H28,zdroj!C:F,4,0)</f>
        <v>0</v>
      </c>
      <c r="N28" s="61" t="str">
        <f t="shared" si="0"/>
        <v>katB</v>
      </c>
      <c r="P28" s="73" t="str">
        <f t="shared" si="1"/>
        <v/>
      </c>
      <c r="Q28" s="61" t="s">
        <v>30</v>
      </c>
    </row>
    <row r="29" spans="1:17" x14ac:dyDescent="0.25">
      <c r="A29" s="59" t="s">
        <v>148</v>
      </c>
      <c r="B29" s="59" t="s">
        <v>71</v>
      </c>
      <c r="C29" s="57" t="str">
        <f>IF(zdroj!AB25&gt;0,"A","N")</f>
        <v>N</v>
      </c>
      <c r="D29" s="66">
        <f>IF(B29="kategorieC","",VLOOKUP(A29,zdroj!B:N,13,0))</f>
        <v>0</v>
      </c>
      <c r="E29" s="72"/>
      <c r="F29" s="66" t="str">
        <f>IF(E29="A",VLOOKUP(A29,zdroj!B:O,14,0),"")</f>
        <v/>
      </c>
      <c r="H29" s="59">
        <v>190608</v>
      </c>
      <c r="I29" s="59" t="s">
        <v>69</v>
      </c>
      <c r="J29" s="59">
        <v>2451026</v>
      </c>
      <c r="K29" s="59" t="s">
        <v>249</v>
      </c>
      <c r="L29" s="61" t="s">
        <v>113</v>
      </c>
      <c r="M29" s="61">
        <f>VLOOKUP(H29,zdroj!C:F,4,0)</f>
        <v>0</v>
      </c>
      <c r="N29" s="61" t="str">
        <f t="shared" si="0"/>
        <v>katB</v>
      </c>
      <c r="P29" s="73" t="str">
        <f t="shared" si="1"/>
        <v/>
      </c>
      <c r="Q29" s="61" t="s">
        <v>30</v>
      </c>
    </row>
    <row r="30" spans="1:17" x14ac:dyDescent="0.25">
      <c r="A30" s="59" t="s">
        <v>149</v>
      </c>
      <c r="B30" s="59" t="s">
        <v>71</v>
      </c>
      <c r="C30" s="57" t="str">
        <f>IF(zdroj!AB26&gt;0,"A","N")</f>
        <v>N</v>
      </c>
      <c r="D30" s="66">
        <f>IF(B30="kategorieC","",VLOOKUP(A30,zdroj!B:N,13,0))</f>
        <v>0</v>
      </c>
      <c r="E30" s="72"/>
      <c r="F30" s="66" t="str">
        <f>IF(E30="A",VLOOKUP(A30,zdroj!B:O,14,0),"")</f>
        <v/>
      </c>
      <c r="H30" s="59">
        <v>190608</v>
      </c>
      <c r="I30" s="59" t="s">
        <v>69</v>
      </c>
      <c r="J30" s="59">
        <v>2451034</v>
      </c>
      <c r="K30" s="59" t="s">
        <v>250</v>
      </c>
      <c r="L30" s="61" t="s">
        <v>113</v>
      </c>
      <c r="M30" s="61">
        <f>VLOOKUP(H30,zdroj!C:F,4,0)</f>
        <v>0</v>
      </c>
      <c r="N30" s="61" t="str">
        <f t="shared" si="0"/>
        <v>katB</v>
      </c>
      <c r="P30" s="73" t="str">
        <f t="shared" si="1"/>
        <v/>
      </c>
      <c r="Q30" s="61" t="s">
        <v>30</v>
      </c>
    </row>
    <row r="31" spans="1:17" x14ac:dyDescent="0.25">
      <c r="A31" s="59" t="s">
        <v>150</v>
      </c>
      <c r="B31" s="59" t="s">
        <v>69</v>
      </c>
      <c r="C31" s="57" t="str">
        <f>IF(zdroj!AB27&gt;0,"A","N")</f>
        <v>N</v>
      </c>
      <c r="D31" s="66">
        <f>IF(B31="kategorieC","",VLOOKUP(A31,zdroj!B:N,13,0))</f>
        <v>0</v>
      </c>
      <c r="E31" s="72"/>
      <c r="F31" s="66" t="str">
        <f>IF(E31="A",VLOOKUP(A31,zdroj!B:O,14,0),"")</f>
        <v/>
      </c>
      <c r="H31" s="59">
        <v>190608</v>
      </c>
      <c r="I31" s="59" t="s">
        <v>69</v>
      </c>
      <c r="J31" s="59">
        <v>2451042</v>
      </c>
      <c r="K31" s="59" t="s">
        <v>251</v>
      </c>
      <c r="L31" s="61" t="s">
        <v>113</v>
      </c>
      <c r="M31" s="61">
        <f>VLOOKUP(H31,zdroj!C:F,4,0)</f>
        <v>0</v>
      </c>
      <c r="N31" s="61" t="str">
        <f t="shared" si="0"/>
        <v>katB</v>
      </c>
      <c r="P31" s="73" t="str">
        <f t="shared" si="1"/>
        <v/>
      </c>
      <c r="Q31" s="61" t="s">
        <v>30</v>
      </c>
    </row>
    <row r="32" spans="1:17" x14ac:dyDescent="0.25">
      <c r="A32" s="59" t="s">
        <v>151</v>
      </c>
      <c r="B32" s="59" t="s">
        <v>69</v>
      </c>
      <c r="C32" s="57" t="str">
        <f>IF(zdroj!AB28&gt;0,"A","N")</f>
        <v>N</v>
      </c>
      <c r="D32" s="66">
        <f>IF(B32="kategorieC","",VLOOKUP(A32,zdroj!B:N,13,0))</f>
        <v>0</v>
      </c>
      <c r="E32" s="72"/>
      <c r="F32" s="66" t="str">
        <f>IF(E32="A",VLOOKUP(A32,zdroj!B:O,14,0),"")</f>
        <v/>
      </c>
      <c r="H32" s="59">
        <v>190608</v>
      </c>
      <c r="I32" s="59" t="s">
        <v>69</v>
      </c>
      <c r="J32" s="59">
        <v>2451051</v>
      </c>
      <c r="K32" s="59" t="s">
        <v>252</v>
      </c>
      <c r="L32" s="61" t="s">
        <v>81</v>
      </c>
      <c r="M32" s="61">
        <f>VLOOKUP(H32,zdroj!C:F,4,0)</f>
        <v>0</v>
      </c>
      <c r="N32" s="61" t="str">
        <f t="shared" si="0"/>
        <v>-</v>
      </c>
      <c r="P32" s="73" t="str">
        <f t="shared" si="1"/>
        <v/>
      </c>
      <c r="Q32" s="61" t="s">
        <v>86</v>
      </c>
    </row>
    <row r="33" spans="1:17" x14ac:dyDescent="0.25">
      <c r="A33" s="59" t="s">
        <v>152</v>
      </c>
      <c r="B33" s="59" t="s">
        <v>69</v>
      </c>
      <c r="C33" s="57" t="str">
        <f>IF(zdroj!AB29&gt;0,"A","N")</f>
        <v>N</v>
      </c>
      <c r="D33" s="66">
        <f>IF(B33="kategorieC","",VLOOKUP(A33,zdroj!B:N,13,0))</f>
        <v>0</v>
      </c>
      <c r="E33" s="72"/>
      <c r="F33" s="66" t="str">
        <f>IF(E33="A",VLOOKUP(A33,zdroj!B:O,14,0),"")</f>
        <v/>
      </c>
      <c r="H33" s="59">
        <v>190608</v>
      </c>
      <c r="I33" s="59" t="s">
        <v>69</v>
      </c>
      <c r="J33" s="59">
        <v>2451069</v>
      </c>
      <c r="K33" s="59" t="s">
        <v>253</v>
      </c>
      <c r="L33" s="61" t="s">
        <v>81</v>
      </c>
      <c r="M33" s="61">
        <f>VLOOKUP(H33,zdroj!C:F,4,0)</f>
        <v>0</v>
      </c>
      <c r="N33" s="61" t="str">
        <f t="shared" si="0"/>
        <v>-</v>
      </c>
      <c r="P33" s="73" t="str">
        <f t="shared" si="1"/>
        <v/>
      </c>
      <c r="Q33" s="61" t="s">
        <v>88</v>
      </c>
    </row>
    <row r="34" spans="1:17" x14ac:dyDescent="0.25">
      <c r="A34" s="59" t="s">
        <v>153</v>
      </c>
      <c r="B34" s="59" t="s">
        <v>72</v>
      </c>
      <c r="C34" s="57" t="str">
        <f>IF(zdroj!AB30&gt;0,"A","N")</f>
        <v>N</v>
      </c>
      <c r="D34" s="66" t="str">
        <f>IF(B34="kategorieC","",VLOOKUP(A34,zdroj!B:N,13,0))</f>
        <v/>
      </c>
      <c r="E34" s="72"/>
      <c r="F34" s="66" t="str">
        <f>IF(E34="A",VLOOKUP(A34,zdroj!B:O,14,0),"")</f>
        <v/>
      </c>
      <c r="H34" s="59">
        <v>190608</v>
      </c>
      <c r="I34" s="59" t="s">
        <v>69</v>
      </c>
      <c r="J34" s="59">
        <v>2451093</v>
      </c>
      <c r="K34" s="59" t="s">
        <v>254</v>
      </c>
      <c r="L34" s="61" t="s">
        <v>113</v>
      </c>
      <c r="M34" s="61">
        <f>VLOOKUP(H34,zdroj!C:F,4,0)</f>
        <v>0</v>
      </c>
      <c r="N34" s="61" t="str">
        <f t="shared" si="0"/>
        <v>katB</v>
      </c>
      <c r="P34" s="73" t="str">
        <f t="shared" si="1"/>
        <v/>
      </c>
      <c r="Q34" s="61" t="s">
        <v>30</v>
      </c>
    </row>
    <row r="35" spans="1:17" x14ac:dyDescent="0.25">
      <c r="A35" s="59" t="s">
        <v>154</v>
      </c>
      <c r="B35" s="59" t="s">
        <v>71</v>
      </c>
      <c r="C35" s="57" t="str">
        <f>IF(zdroj!AB31&gt;0,"A","N")</f>
        <v>N</v>
      </c>
      <c r="D35" s="66">
        <f>IF(B35="kategorieC","",VLOOKUP(A35,zdroj!B:N,13,0))</f>
        <v>0</v>
      </c>
      <c r="E35" s="72"/>
      <c r="F35" s="66" t="str">
        <f>IF(E35="A",VLOOKUP(A35,zdroj!B:O,14,0),"")</f>
        <v/>
      </c>
      <c r="H35" s="59">
        <v>190608</v>
      </c>
      <c r="I35" s="59" t="s">
        <v>69</v>
      </c>
      <c r="J35" s="59">
        <v>2451107</v>
      </c>
      <c r="K35" s="59" t="s">
        <v>255</v>
      </c>
      <c r="L35" s="61" t="s">
        <v>81</v>
      </c>
      <c r="M35" s="61">
        <f>VLOOKUP(H35,zdroj!C:F,4,0)</f>
        <v>0</v>
      </c>
      <c r="N35" s="61" t="str">
        <f t="shared" si="0"/>
        <v>-</v>
      </c>
      <c r="P35" s="73" t="str">
        <f t="shared" si="1"/>
        <v/>
      </c>
      <c r="Q35" s="61" t="s">
        <v>88</v>
      </c>
    </row>
    <row r="36" spans="1:17" x14ac:dyDescent="0.25">
      <c r="A36" s="59" t="s">
        <v>155</v>
      </c>
      <c r="B36" s="59" t="s">
        <v>71</v>
      </c>
      <c r="C36" s="57" t="str">
        <f>IF(zdroj!AB32&gt;0,"A","N")</f>
        <v>N</v>
      </c>
      <c r="D36" s="66">
        <f>IF(B36="kategorieC","",VLOOKUP(A36,zdroj!B:N,13,0))</f>
        <v>1.56</v>
      </c>
      <c r="E36" s="72"/>
      <c r="F36" s="66" t="str">
        <f>IF(E36="A",VLOOKUP(A36,zdroj!B:O,14,0),"")</f>
        <v/>
      </c>
      <c r="H36" s="59">
        <v>190608</v>
      </c>
      <c r="I36" s="59" t="s">
        <v>69</v>
      </c>
      <c r="J36" s="59">
        <v>2451115</v>
      </c>
      <c r="K36" s="59" t="s">
        <v>256</v>
      </c>
      <c r="L36" s="61" t="s">
        <v>81</v>
      </c>
      <c r="M36" s="61">
        <f>VLOOKUP(H36,zdroj!C:F,4,0)</f>
        <v>0</v>
      </c>
      <c r="N36" s="61" t="str">
        <f t="shared" si="0"/>
        <v>-</v>
      </c>
      <c r="P36" s="73" t="str">
        <f t="shared" si="1"/>
        <v/>
      </c>
      <c r="Q36" s="61" t="s">
        <v>88</v>
      </c>
    </row>
    <row r="37" spans="1:17" x14ac:dyDescent="0.25">
      <c r="A37" s="59" t="s">
        <v>156</v>
      </c>
      <c r="B37" s="59" t="s">
        <v>69</v>
      </c>
      <c r="C37" s="57" t="str">
        <f>IF(zdroj!AB33&gt;0,"A","N")</f>
        <v>N</v>
      </c>
      <c r="D37" s="66">
        <f>IF(B37="kategorieC","",VLOOKUP(A37,zdroj!B:N,13,0))</f>
        <v>0</v>
      </c>
      <c r="E37" s="72"/>
      <c r="F37" s="66" t="str">
        <f>IF(E37="A",VLOOKUP(A37,zdroj!B:O,14,0),"")</f>
        <v/>
      </c>
      <c r="H37" s="59">
        <v>190608</v>
      </c>
      <c r="I37" s="59" t="s">
        <v>69</v>
      </c>
      <c r="J37" s="59">
        <v>2451131</v>
      </c>
      <c r="K37" s="59" t="s">
        <v>257</v>
      </c>
      <c r="L37" s="61" t="s">
        <v>81</v>
      </c>
      <c r="M37" s="61">
        <f>VLOOKUP(H37,zdroj!C:F,4,0)</f>
        <v>0</v>
      </c>
      <c r="N37" s="61" t="str">
        <f t="shared" si="0"/>
        <v>-</v>
      </c>
      <c r="P37" s="73" t="str">
        <f t="shared" si="1"/>
        <v/>
      </c>
      <c r="Q37" s="61" t="s">
        <v>88</v>
      </c>
    </row>
    <row r="38" spans="1:17" x14ac:dyDescent="0.25">
      <c r="A38" s="59" t="s">
        <v>157</v>
      </c>
      <c r="B38" s="59" t="s">
        <v>72</v>
      </c>
      <c r="C38" s="57" t="str">
        <f>IF(zdroj!AB34&gt;0,"A","N")</f>
        <v>N</v>
      </c>
      <c r="D38" s="66" t="str">
        <f>IF(B38="kategorieC","",VLOOKUP(A38,zdroj!B:N,13,0))</f>
        <v/>
      </c>
      <c r="E38" s="72"/>
      <c r="F38" s="66" t="str">
        <f>IF(E38="A",VLOOKUP(A38,zdroj!B:O,14,0),"")</f>
        <v/>
      </c>
      <c r="H38" s="59">
        <v>190608</v>
      </c>
      <c r="I38" s="59" t="s">
        <v>69</v>
      </c>
      <c r="J38" s="59">
        <v>2451140</v>
      </c>
      <c r="K38" s="59" t="s">
        <v>258</v>
      </c>
      <c r="L38" s="61" t="s">
        <v>81</v>
      </c>
      <c r="M38" s="61">
        <f>VLOOKUP(H38,zdroj!C:F,4,0)</f>
        <v>0</v>
      </c>
      <c r="N38" s="61" t="str">
        <f t="shared" si="0"/>
        <v>-</v>
      </c>
      <c r="P38" s="73" t="str">
        <f t="shared" si="1"/>
        <v/>
      </c>
      <c r="Q38" s="61" t="s">
        <v>88</v>
      </c>
    </row>
    <row r="39" spans="1:17" x14ac:dyDescent="0.25">
      <c r="A39" s="59" t="s">
        <v>158</v>
      </c>
      <c r="B39" s="59" t="s">
        <v>67</v>
      </c>
      <c r="C39" s="57" t="str">
        <f>IF(zdroj!AB35&gt;0,"A","N")</f>
        <v>N</v>
      </c>
      <c r="D39" s="66">
        <f>IF(B39="kategorieC","",VLOOKUP(A39,zdroj!B:N,13,0))</f>
        <v>0</v>
      </c>
      <c r="E39" s="72"/>
      <c r="F39" s="66" t="str">
        <f>IF(E39="A",VLOOKUP(A39,zdroj!B:O,14,0),"")</f>
        <v/>
      </c>
      <c r="H39" s="59">
        <v>190608</v>
      </c>
      <c r="I39" s="59" t="s">
        <v>69</v>
      </c>
      <c r="J39" s="59">
        <v>2451158</v>
      </c>
      <c r="K39" s="59" t="s">
        <v>259</v>
      </c>
      <c r="L39" s="61" t="s">
        <v>81</v>
      </c>
      <c r="M39" s="61">
        <f>VLOOKUP(H39,zdroj!C:F,4,0)</f>
        <v>0</v>
      </c>
      <c r="N39" s="61" t="str">
        <f t="shared" si="0"/>
        <v>-</v>
      </c>
      <c r="P39" s="73" t="str">
        <f t="shared" si="1"/>
        <v/>
      </c>
      <c r="Q39" s="61" t="s">
        <v>88</v>
      </c>
    </row>
    <row r="40" spans="1:17" x14ac:dyDescent="0.25">
      <c r="A40" s="59" t="s">
        <v>159</v>
      </c>
      <c r="B40" s="59" t="s">
        <v>67</v>
      </c>
      <c r="C40" s="57" t="str">
        <f>IF(zdroj!AB36&gt;0,"A","N")</f>
        <v>N</v>
      </c>
      <c r="D40" s="66">
        <f>IF(B40="kategorieC","",VLOOKUP(A40,zdroj!B:N,13,0))</f>
        <v>0</v>
      </c>
      <c r="E40" s="72"/>
      <c r="F40" s="66" t="str">
        <f>IF(E40="A",VLOOKUP(A40,zdroj!B:O,14,0),"")</f>
        <v/>
      </c>
      <c r="H40" s="59">
        <v>190608</v>
      </c>
      <c r="I40" s="59" t="s">
        <v>69</v>
      </c>
      <c r="J40" s="59">
        <v>2451166</v>
      </c>
      <c r="K40" s="59" t="s">
        <v>260</v>
      </c>
      <c r="L40" s="61" t="s">
        <v>81</v>
      </c>
      <c r="M40" s="61">
        <f>VLOOKUP(H40,zdroj!C:F,4,0)</f>
        <v>0</v>
      </c>
      <c r="N40" s="61" t="str">
        <f t="shared" si="0"/>
        <v>-</v>
      </c>
      <c r="P40" s="73" t="str">
        <f t="shared" si="1"/>
        <v/>
      </c>
      <c r="Q40" s="61" t="s">
        <v>88</v>
      </c>
    </row>
    <row r="41" spans="1:17" x14ac:dyDescent="0.25">
      <c r="A41" s="59" t="s">
        <v>160</v>
      </c>
      <c r="B41" s="59" t="s">
        <v>71</v>
      </c>
      <c r="C41" s="57" t="str">
        <f>IF(zdroj!AB37&gt;0,"A","N")</f>
        <v>N</v>
      </c>
      <c r="D41" s="66">
        <f>IF(B41="kategorieC","",VLOOKUP(A41,zdroj!B:N,13,0))</f>
        <v>0</v>
      </c>
      <c r="E41" s="72"/>
      <c r="F41" s="66" t="str">
        <f>IF(E41="A",VLOOKUP(A41,zdroj!B:O,14,0),"")</f>
        <v/>
      </c>
      <c r="H41" s="59">
        <v>190608</v>
      </c>
      <c r="I41" s="59" t="s">
        <v>69</v>
      </c>
      <c r="J41" s="59">
        <v>2451174</v>
      </c>
      <c r="K41" s="59" t="s">
        <v>261</v>
      </c>
      <c r="L41" s="61" t="s">
        <v>81</v>
      </c>
      <c r="M41" s="61">
        <f>VLOOKUP(H41,zdroj!C:F,4,0)</f>
        <v>0</v>
      </c>
      <c r="N41" s="61" t="str">
        <f t="shared" si="0"/>
        <v>-</v>
      </c>
      <c r="P41" s="73" t="str">
        <f t="shared" si="1"/>
        <v/>
      </c>
      <c r="Q41" s="61" t="s">
        <v>88</v>
      </c>
    </row>
    <row r="42" spans="1:17" x14ac:dyDescent="0.25">
      <c r="A42" s="59" t="s">
        <v>161</v>
      </c>
      <c r="B42" s="59" t="s">
        <v>71</v>
      </c>
      <c r="C42" s="57" t="str">
        <f>IF(zdroj!AB38&gt;0,"A","N")</f>
        <v>N</v>
      </c>
      <c r="D42" s="66">
        <f>IF(B42="kategorieC","",VLOOKUP(A42,zdroj!B:N,13,0))</f>
        <v>2.56</v>
      </c>
      <c r="E42" s="72"/>
      <c r="F42" s="66" t="str">
        <f>IF(E42="A",VLOOKUP(A42,zdroj!B:O,14,0),"")</f>
        <v/>
      </c>
      <c r="H42" s="59">
        <v>190608</v>
      </c>
      <c r="I42" s="59" t="s">
        <v>69</v>
      </c>
      <c r="J42" s="59">
        <v>2451182</v>
      </c>
      <c r="K42" s="59" t="s">
        <v>262</v>
      </c>
      <c r="L42" s="61" t="s">
        <v>81</v>
      </c>
      <c r="M42" s="61">
        <f>VLOOKUP(H42,zdroj!C:F,4,0)</f>
        <v>0</v>
      </c>
      <c r="N42" s="61" t="str">
        <f t="shared" si="0"/>
        <v>-</v>
      </c>
      <c r="P42" s="73" t="str">
        <f t="shared" si="1"/>
        <v/>
      </c>
      <c r="Q42" s="61" t="s">
        <v>88</v>
      </c>
    </row>
    <row r="43" spans="1:17" x14ac:dyDescent="0.25">
      <c r="A43" s="59" t="s">
        <v>162</v>
      </c>
      <c r="B43" s="59" t="s">
        <v>69</v>
      </c>
      <c r="C43" s="57" t="str">
        <f>IF(zdroj!AB39&gt;0,"A","N")</f>
        <v>N</v>
      </c>
      <c r="D43" s="66">
        <f>IF(B43="kategorieC","",VLOOKUP(A43,zdroj!B:N,13,0))</f>
        <v>33.33</v>
      </c>
      <c r="E43" s="72"/>
      <c r="F43" s="66" t="str">
        <f>IF(E43="A",VLOOKUP(A43,zdroj!B:O,14,0),"")</f>
        <v/>
      </c>
      <c r="H43" s="59">
        <v>190608</v>
      </c>
      <c r="I43" s="59" t="s">
        <v>69</v>
      </c>
      <c r="J43" s="59">
        <v>2451191</v>
      </c>
      <c r="K43" s="59" t="s">
        <v>263</v>
      </c>
      <c r="L43" s="61" t="s">
        <v>81</v>
      </c>
      <c r="M43" s="61">
        <f>VLOOKUP(H43,zdroj!C:F,4,0)</f>
        <v>0</v>
      </c>
      <c r="N43" s="61" t="str">
        <f t="shared" si="0"/>
        <v>-</v>
      </c>
      <c r="P43" s="73" t="str">
        <f t="shared" si="1"/>
        <v/>
      </c>
      <c r="Q43" s="61" t="s">
        <v>88</v>
      </c>
    </row>
    <row r="44" spans="1:17" x14ac:dyDescent="0.25">
      <c r="A44" s="59" t="s">
        <v>163</v>
      </c>
      <c r="B44" s="59" t="s">
        <v>67</v>
      </c>
      <c r="C44" s="57" t="str">
        <f>IF(zdroj!AB40&gt;0,"A","N")</f>
        <v>N</v>
      </c>
      <c r="D44" s="66">
        <f>IF(B44="kategorieC","",VLOOKUP(A44,zdroj!B:N,13,0))</f>
        <v>0</v>
      </c>
      <c r="E44" s="72"/>
      <c r="F44" s="66" t="str">
        <f>IF(E44="A",VLOOKUP(A44,zdroj!B:O,14,0),"")</f>
        <v/>
      </c>
      <c r="H44" s="59">
        <v>190608</v>
      </c>
      <c r="I44" s="59" t="s">
        <v>69</v>
      </c>
      <c r="J44" s="59">
        <v>26784734</v>
      </c>
      <c r="K44" s="59" t="s">
        <v>264</v>
      </c>
      <c r="L44" s="61" t="s">
        <v>113</v>
      </c>
      <c r="M44" s="61">
        <f>VLOOKUP(H44,zdroj!C:F,4,0)</f>
        <v>0</v>
      </c>
      <c r="N44" s="61" t="str">
        <f t="shared" si="0"/>
        <v>katB</v>
      </c>
      <c r="P44" s="73" t="str">
        <f t="shared" si="1"/>
        <v/>
      </c>
      <c r="Q44" s="61" t="s">
        <v>30</v>
      </c>
    </row>
    <row r="45" spans="1:17" x14ac:dyDescent="0.25">
      <c r="A45" s="59" t="s">
        <v>164</v>
      </c>
      <c r="B45" s="59" t="s">
        <v>71</v>
      </c>
      <c r="C45" s="57" t="str">
        <f>IF(zdroj!AB41&gt;0,"A","N")</f>
        <v>N</v>
      </c>
      <c r="D45" s="66">
        <f>IF(B45="kategorieC","",VLOOKUP(A45,zdroj!B:N,13,0))</f>
        <v>0</v>
      </c>
      <c r="E45" s="72"/>
      <c r="F45" s="66" t="str">
        <f>IF(E45="A",VLOOKUP(A45,zdroj!B:O,14,0),"")</f>
        <v/>
      </c>
      <c r="H45" s="59">
        <v>190608</v>
      </c>
      <c r="I45" s="59" t="s">
        <v>69</v>
      </c>
      <c r="J45" s="59">
        <v>27982505</v>
      </c>
      <c r="K45" s="59" t="s">
        <v>265</v>
      </c>
      <c r="L45" s="61" t="s">
        <v>113</v>
      </c>
      <c r="M45" s="61">
        <f>VLOOKUP(H45,zdroj!C:F,4,0)</f>
        <v>0</v>
      </c>
      <c r="N45" s="61" t="str">
        <f t="shared" si="0"/>
        <v>katB</v>
      </c>
      <c r="P45" s="73" t="str">
        <f t="shared" si="1"/>
        <v/>
      </c>
      <c r="Q45" s="61" t="s">
        <v>30</v>
      </c>
    </row>
    <row r="46" spans="1:17" x14ac:dyDescent="0.25">
      <c r="A46" s="59" t="s">
        <v>165</v>
      </c>
      <c r="B46" s="59" t="s">
        <v>71</v>
      </c>
      <c r="C46" s="57" t="str">
        <f>IF(zdroj!AB42&gt;0,"A","N")</f>
        <v>N</v>
      </c>
      <c r="D46" s="66">
        <f>IF(B46="kategorieC","",VLOOKUP(A46,zdroj!B:N,13,0))</f>
        <v>0</v>
      </c>
      <c r="E46" s="72"/>
      <c r="F46" s="66" t="str">
        <f>IF(E46="A",VLOOKUP(A46,zdroj!B:O,14,0),"")</f>
        <v/>
      </c>
      <c r="H46" s="59">
        <v>190608</v>
      </c>
      <c r="I46" s="59" t="s">
        <v>69</v>
      </c>
      <c r="J46" s="59">
        <v>30952760</v>
      </c>
      <c r="K46" s="59" t="s">
        <v>266</v>
      </c>
      <c r="L46" s="61" t="s">
        <v>113</v>
      </c>
      <c r="M46" s="61">
        <f>VLOOKUP(H46,zdroj!C:F,4,0)</f>
        <v>0</v>
      </c>
      <c r="N46" s="61" t="str">
        <f t="shared" si="0"/>
        <v>katB</v>
      </c>
      <c r="P46" s="73" t="str">
        <f t="shared" si="1"/>
        <v/>
      </c>
      <c r="Q46" s="61" t="s">
        <v>30</v>
      </c>
    </row>
    <row r="47" spans="1:17" x14ac:dyDescent="0.25">
      <c r="A47" s="59" t="s">
        <v>166</v>
      </c>
      <c r="B47" s="59" t="s">
        <v>71</v>
      </c>
      <c r="C47" s="57" t="str">
        <f>IF(zdroj!AB43&gt;0,"A","N")</f>
        <v>N</v>
      </c>
      <c r="D47" s="66">
        <f>IF(B47="kategorieC","",VLOOKUP(A47,zdroj!B:N,13,0))</f>
        <v>0</v>
      </c>
      <c r="E47" s="72"/>
      <c r="F47" s="66" t="str">
        <f>IF(E47="A",VLOOKUP(A47,zdroj!B:O,14,0),"")</f>
        <v/>
      </c>
      <c r="H47" s="59">
        <v>190608</v>
      </c>
      <c r="I47" s="59" t="s">
        <v>69</v>
      </c>
      <c r="J47" s="59">
        <v>30952778</v>
      </c>
      <c r="K47" s="59" t="s">
        <v>267</v>
      </c>
      <c r="L47" s="61" t="s">
        <v>113</v>
      </c>
      <c r="M47" s="61">
        <f>VLOOKUP(H47,zdroj!C:F,4,0)</f>
        <v>0</v>
      </c>
      <c r="N47" s="61" t="str">
        <f t="shared" si="0"/>
        <v>katB</v>
      </c>
      <c r="P47" s="73" t="str">
        <f t="shared" si="1"/>
        <v/>
      </c>
      <c r="Q47" s="61" t="s">
        <v>30</v>
      </c>
    </row>
    <row r="48" spans="1:17" x14ac:dyDescent="0.25">
      <c r="A48" s="59" t="s">
        <v>167</v>
      </c>
      <c r="B48" s="59" t="s">
        <v>72</v>
      </c>
      <c r="C48" s="57" t="str">
        <f>IF(zdroj!AB44&gt;0,"A","N")</f>
        <v>N</v>
      </c>
      <c r="D48" s="66" t="str">
        <f>IF(B48="kategorieC","",VLOOKUP(A48,zdroj!B:N,13,0))</f>
        <v/>
      </c>
      <c r="E48" s="72"/>
      <c r="F48" s="66" t="str">
        <f>IF(E48="A",VLOOKUP(A48,zdroj!B:O,14,0),"")</f>
        <v/>
      </c>
      <c r="H48" s="59">
        <v>190608</v>
      </c>
      <c r="I48" s="59" t="s">
        <v>69</v>
      </c>
      <c r="J48" s="59">
        <v>40156648</v>
      </c>
      <c r="K48" s="59" t="s">
        <v>268</v>
      </c>
      <c r="L48" s="61" t="s">
        <v>113</v>
      </c>
      <c r="M48" s="61">
        <f>VLOOKUP(H48,zdroj!C:F,4,0)</f>
        <v>0</v>
      </c>
      <c r="N48" s="61" t="str">
        <f t="shared" si="0"/>
        <v>katB</v>
      </c>
      <c r="P48" s="73" t="str">
        <f t="shared" si="1"/>
        <v/>
      </c>
      <c r="Q48" s="61" t="s">
        <v>30</v>
      </c>
    </row>
    <row r="49" spans="1:17" x14ac:dyDescent="0.25">
      <c r="A49" s="59" t="s">
        <v>168</v>
      </c>
      <c r="B49" s="59" t="s">
        <v>72</v>
      </c>
      <c r="C49" s="57" t="str">
        <f>IF(zdroj!AB45&gt;0,"A","N")</f>
        <v>N</v>
      </c>
      <c r="D49" s="66" t="str">
        <f>IF(B49="kategorieC","",VLOOKUP(A49,zdroj!B:N,13,0))</f>
        <v/>
      </c>
      <c r="E49" s="72"/>
      <c r="F49" s="66" t="str">
        <f>IF(E49="A",VLOOKUP(A49,zdroj!B:O,14,0),"")</f>
        <v/>
      </c>
      <c r="H49" s="59">
        <v>190616</v>
      </c>
      <c r="I49" s="59" t="s">
        <v>69</v>
      </c>
      <c r="J49" s="59">
        <v>2451204</v>
      </c>
      <c r="K49" s="59" t="s">
        <v>269</v>
      </c>
      <c r="L49" s="61" t="s">
        <v>113</v>
      </c>
      <c r="M49" s="61">
        <f>VLOOKUP(H49,zdroj!C:F,4,0)</f>
        <v>0</v>
      </c>
      <c r="N49" s="61" t="str">
        <f t="shared" si="0"/>
        <v>katB</v>
      </c>
      <c r="P49" s="73" t="str">
        <f t="shared" si="1"/>
        <v/>
      </c>
      <c r="Q49" s="61" t="s">
        <v>31</v>
      </c>
    </row>
    <row r="50" spans="1:17" x14ac:dyDescent="0.25">
      <c r="A50" s="59" t="s">
        <v>169</v>
      </c>
      <c r="B50" s="59" t="s">
        <v>69</v>
      </c>
      <c r="C50" s="57" t="str">
        <f>IF(zdroj!AB46&gt;0,"A","N")</f>
        <v>N</v>
      </c>
      <c r="D50" s="66">
        <f>IF(B50="kategorieC","",VLOOKUP(A50,zdroj!B:N,13,0))</f>
        <v>41.88</v>
      </c>
      <c r="E50" s="72"/>
      <c r="F50" s="66" t="str">
        <f>IF(E50="A",VLOOKUP(A50,zdroj!B:O,14,0),"")</f>
        <v/>
      </c>
      <c r="H50" s="59">
        <v>190616</v>
      </c>
      <c r="I50" s="59" t="s">
        <v>69</v>
      </c>
      <c r="J50" s="59">
        <v>2451212</v>
      </c>
      <c r="K50" s="59" t="s">
        <v>270</v>
      </c>
      <c r="L50" s="61" t="s">
        <v>113</v>
      </c>
      <c r="M50" s="61">
        <f>VLOOKUP(H50,zdroj!C:F,4,0)</f>
        <v>0</v>
      </c>
      <c r="N50" s="61" t="str">
        <f t="shared" si="0"/>
        <v>katB</v>
      </c>
      <c r="P50" s="73" t="str">
        <f t="shared" si="1"/>
        <v/>
      </c>
      <c r="Q50" s="61" t="s">
        <v>30</v>
      </c>
    </row>
    <row r="51" spans="1:17" x14ac:dyDescent="0.25">
      <c r="A51" s="59" t="s">
        <v>170</v>
      </c>
      <c r="B51" s="59" t="s">
        <v>71</v>
      </c>
      <c r="C51" s="57" t="str">
        <f>IF(zdroj!AB47&gt;0,"A","N")</f>
        <v>N</v>
      </c>
      <c r="D51" s="66">
        <f>IF(B51="kategorieC","",VLOOKUP(A51,zdroj!B:N,13,0))</f>
        <v>0</v>
      </c>
      <c r="E51" s="72"/>
      <c r="F51" s="66" t="str">
        <f>IF(E51="A",VLOOKUP(A51,zdroj!B:O,14,0),"")</f>
        <v/>
      </c>
      <c r="H51" s="59">
        <v>190616</v>
      </c>
      <c r="I51" s="59" t="s">
        <v>69</v>
      </c>
      <c r="J51" s="59">
        <v>2451221</v>
      </c>
      <c r="K51" s="59" t="s">
        <v>271</v>
      </c>
      <c r="L51" s="61" t="s">
        <v>113</v>
      </c>
      <c r="M51" s="61">
        <f>VLOOKUP(H51,zdroj!C:F,4,0)</f>
        <v>0</v>
      </c>
      <c r="N51" s="61" t="str">
        <f t="shared" si="0"/>
        <v>katB</v>
      </c>
      <c r="P51" s="73" t="str">
        <f t="shared" si="1"/>
        <v/>
      </c>
      <c r="Q51" s="61" t="s">
        <v>30</v>
      </c>
    </row>
    <row r="52" spans="1:17" x14ac:dyDescent="0.25">
      <c r="A52" s="59" t="s">
        <v>171</v>
      </c>
      <c r="B52" s="59" t="s">
        <v>72</v>
      </c>
      <c r="C52" s="57" t="str">
        <f>IF(zdroj!AB48&gt;0,"A","N")</f>
        <v>N</v>
      </c>
      <c r="D52" s="66" t="str">
        <f>IF(B52="kategorieC","",VLOOKUP(A52,zdroj!B:N,13,0))</f>
        <v/>
      </c>
      <c r="E52" s="72"/>
      <c r="F52" s="66" t="str">
        <f>IF(E52="A",VLOOKUP(A52,zdroj!B:O,14,0),"")</f>
        <v/>
      </c>
      <c r="H52" s="59">
        <v>190616</v>
      </c>
      <c r="I52" s="59" t="s">
        <v>69</v>
      </c>
      <c r="J52" s="59">
        <v>2451239</v>
      </c>
      <c r="K52" s="59" t="s">
        <v>272</v>
      </c>
      <c r="L52" s="61" t="s">
        <v>113</v>
      </c>
      <c r="M52" s="61">
        <f>VLOOKUP(H52,zdroj!C:F,4,0)</f>
        <v>0</v>
      </c>
      <c r="N52" s="61" t="str">
        <f t="shared" si="0"/>
        <v>katB</v>
      </c>
      <c r="P52" s="73" t="str">
        <f t="shared" si="1"/>
        <v/>
      </c>
      <c r="Q52" s="61" t="s">
        <v>30</v>
      </c>
    </row>
    <row r="53" spans="1:17" x14ac:dyDescent="0.25">
      <c r="A53" s="59" t="s">
        <v>172</v>
      </c>
      <c r="B53" s="59" t="s">
        <v>71</v>
      </c>
      <c r="C53" s="57" t="str">
        <f>IF(zdroj!AB49&gt;0,"A","N")</f>
        <v>N</v>
      </c>
      <c r="D53" s="66">
        <f>IF(B53="kategorieC","",VLOOKUP(A53,zdroj!B:N,13,0))</f>
        <v>0</v>
      </c>
      <c r="E53" s="72"/>
      <c r="F53" s="66" t="str">
        <f>IF(E53="A",VLOOKUP(A53,zdroj!B:O,14,0),"")</f>
        <v/>
      </c>
      <c r="H53" s="59">
        <v>190616</v>
      </c>
      <c r="I53" s="59" t="s">
        <v>69</v>
      </c>
      <c r="J53" s="59">
        <v>2451247</v>
      </c>
      <c r="K53" s="59" t="s">
        <v>273</v>
      </c>
      <c r="L53" s="61" t="s">
        <v>113</v>
      </c>
      <c r="M53" s="61">
        <f>VLOOKUP(H53,zdroj!C:F,4,0)</f>
        <v>0</v>
      </c>
      <c r="N53" s="61" t="str">
        <f t="shared" si="0"/>
        <v>katB</v>
      </c>
      <c r="P53" s="73" t="str">
        <f t="shared" si="1"/>
        <v/>
      </c>
      <c r="Q53" s="61" t="s">
        <v>30</v>
      </c>
    </row>
    <row r="54" spans="1:17" x14ac:dyDescent="0.25">
      <c r="A54" s="59" t="s">
        <v>173</v>
      </c>
      <c r="B54" s="59" t="s">
        <v>67</v>
      </c>
      <c r="C54" s="57" t="str">
        <f>IF(zdroj!AB50&gt;0,"A","N")</f>
        <v>N</v>
      </c>
      <c r="D54" s="66">
        <f>IF(B54="kategorieC","",VLOOKUP(A54,zdroj!B:N,13,0))</f>
        <v>0</v>
      </c>
      <c r="E54" s="72"/>
      <c r="F54" s="66" t="str">
        <f>IF(E54="A",VLOOKUP(A54,zdroj!B:O,14,0),"")</f>
        <v/>
      </c>
      <c r="H54" s="59">
        <v>190616</v>
      </c>
      <c r="I54" s="59" t="s">
        <v>69</v>
      </c>
      <c r="J54" s="59">
        <v>2451255</v>
      </c>
      <c r="K54" s="59" t="s">
        <v>274</v>
      </c>
      <c r="L54" s="61" t="s">
        <v>113</v>
      </c>
      <c r="M54" s="61">
        <f>VLOOKUP(H54,zdroj!C:F,4,0)</f>
        <v>0</v>
      </c>
      <c r="N54" s="61" t="str">
        <f t="shared" si="0"/>
        <v>katB</v>
      </c>
      <c r="P54" s="73" t="str">
        <f t="shared" si="1"/>
        <v/>
      </c>
      <c r="Q54" s="61" t="s">
        <v>30</v>
      </c>
    </row>
    <row r="55" spans="1:17" x14ac:dyDescent="0.25">
      <c r="A55" s="59" t="s">
        <v>174</v>
      </c>
      <c r="B55" s="59" t="s">
        <v>69</v>
      </c>
      <c r="C55" s="57" t="str">
        <f>IF(zdroj!AB51&gt;0,"A","N")</f>
        <v>N</v>
      </c>
      <c r="D55" s="66">
        <f>IF(B55="kategorieC","",VLOOKUP(A55,zdroj!B:N,13,0))</f>
        <v>0</v>
      </c>
      <c r="E55" s="72"/>
      <c r="F55" s="66" t="str">
        <f>IF(E55="A",VLOOKUP(A55,zdroj!B:O,14,0),"")</f>
        <v/>
      </c>
      <c r="H55" s="59">
        <v>190616</v>
      </c>
      <c r="I55" s="59" t="s">
        <v>69</v>
      </c>
      <c r="J55" s="59">
        <v>2451263</v>
      </c>
      <c r="K55" s="59" t="s">
        <v>275</v>
      </c>
      <c r="L55" s="61" t="s">
        <v>113</v>
      </c>
      <c r="M55" s="61">
        <f>VLOOKUP(H55,zdroj!C:F,4,0)</f>
        <v>0</v>
      </c>
      <c r="N55" s="61" t="str">
        <f t="shared" si="0"/>
        <v>katB</v>
      </c>
      <c r="P55" s="73" t="str">
        <f t="shared" si="1"/>
        <v/>
      </c>
      <c r="Q55" s="61" t="s">
        <v>30</v>
      </c>
    </row>
    <row r="56" spans="1:17" x14ac:dyDescent="0.25">
      <c r="A56" s="59" t="s">
        <v>175</v>
      </c>
      <c r="B56" s="59" t="s">
        <v>69</v>
      </c>
      <c r="C56" s="57" t="str">
        <f>IF(zdroj!AB52&gt;0,"A","N")</f>
        <v>N</v>
      </c>
      <c r="D56" s="66">
        <f>IF(B56="kategorieC","",VLOOKUP(A56,zdroj!B:N,13,0))</f>
        <v>0</v>
      </c>
      <c r="E56" s="72"/>
      <c r="F56" s="66" t="str">
        <f>IF(E56="A",VLOOKUP(A56,zdroj!B:O,14,0),"")</f>
        <v/>
      </c>
      <c r="H56" s="59">
        <v>190616</v>
      </c>
      <c r="I56" s="59" t="s">
        <v>69</v>
      </c>
      <c r="J56" s="59">
        <v>2451271</v>
      </c>
      <c r="K56" s="59" t="s">
        <v>276</v>
      </c>
      <c r="L56" s="61" t="s">
        <v>113</v>
      </c>
      <c r="M56" s="61">
        <f>VLOOKUP(H56,zdroj!C:F,4,0)</f>
        <v>0</v>
      </c>
      <c r="N56" s="61" t="str">
        <f t="shared" si="0"/>
        <v>katB</v>
      </c>
      <c r="P56" s="73" t="str">
        <f t="shared" si="1"/>
        <v/>
      </c>
      <c r="Q56" s="61" t="s">
        <v>30</v>
      </c>
    </row>
    <row r="57" spans="1:17" x14ac:dyDescent="0.25">
      <c r="A57" s="59" t="s">
        <v>176</v>
      </c>
      <c r="B57" s="59" t="s">
        <v>69</v>
      </c>
      <c r="C57" s="57" t="str">
        <f>IF(zdroj!AB53&gt;0,"A","N")</f>
        <v>N</v>
      </c>
      <c r="D57" s="66">
        <f>IF(B57="kategorieC","",VLOOKUP(A57,zdroj!B:N,13,0))</f>
        <v>0</v>
      </c>
      <c r="E57" s="72"/>
      <c r="F57" s="66" t="str">
        <f>IF(E57="A",VLOOKUP(A57,zdroj!B:O,14,0),"")</f>
        <v/>
      </c>
      <c r="H57" s="59">
        <v>190616</v>
      </c>
      <c r="I57" s="59" t="s">
        <v>69</v>
      </c>
      <c r="J57" s="59">
        <v>2451280</v>
      </c>
      <c r="K57" s="59" t="s">
        <v>277</v>
      </c>
      <c r="L57" s="61" t="s">
        <v>113</v>
      </c>
      <c r="M57" s="61">
        <f>VLOOKUP(H57,zdroj!C:F,4,0)</f>
        <v>0</v>
      </c>
      <c r="N57" s="61" t="str">
        <f t="shared" si="0"/>
        <v>katB</v>
      </c>
      <c r="P57" s="73" t="str">
        <f t="shared" si="1"/>
        <v/>
      </c>
      <c r="Q57" s="61" t="s">
        <v>30</v>
      </c>
    </row>
    <row r="58" spans="1:17" x14ac:dyDescent="0.25">
      <c r="A58" s="59" t="s">
        <v>177</v>
      </c>
      <c r="B58" s="59" t="s">
        <v>69</v>
      </c>
      <c r="C58" s="57" t="str">
        <f>IF(zdroj!AB54&gt;0,"A","N")</f>
        <v>N</v>
      </c>
      <c r="D58" s="66">
        <f>IF(B58="kategorieC","",VLOOKUP(A58,zdroj!B:N,13,0))</f>
        <v>0</v>
      </c>
      <c r="E58" s="72"/>
      <c r="F58" s="66" t="str">
        <f>IF(E58="A",VLOOKUP(A58,zdroj!B:O,14,0),"")</f>
        <v/>
      </c>
      <c r="H58" s="59">
        <v>190616</v>
      </c>
      <c r="I58" s="59" t="s">
        <v>69</v>
      </c>
      <c r="J58" s="59">
        <v>2451298</v>
      </c>
      <c r="K58" s="59" t="s">
        <v>278</v>
      </c>
      <c r="L58" s="61" t="s">
        <v>113</v>
      </c>
      <c r="M58" s="61">
        <f>VLOOKUP(H58,zdroj!C:F,4,0)</f>
        <v>0</v>
      </c>
      <c r="N58" s="61" t="str">
        <f t="shared" si="0"/>
        <v>katB</v>
      </c>
      <c r="P58" s="73" t="str">
        <f t="shared" si="1"/>
        <v/>
      </c>
      <c r="Q58" s="61" t="s">
        <v>31</v>
      </c>
    </row>
    <row r="59" spans="1:17" x14ac:dyDescent="0.25">
      <c r="A59" s="59" t="s">
        <v>178</v>
      </c>
      <c r="B59" s="59" t="s">
        <v>69</v>
      </c>
      <c r="C59" s="57" t="str">
        <f>IF(zdroj!AB55&gt;0,"A","N")</f>
        <v>N</v>
      </c>
      <c r="D59" s="66">
        <f>IF(B59="kategorieC","",VLOOKUP(A59,zdroj!B:N,13,0))</f>
        <v>0</v>
      </c>
      <c r="E59" s="72"/>
      <c r="F59" s="66" t="str">
        <f>IF(E59="A",VLOOKUP(A59,zdroj!B:O,14,0),"")</f>
        <v/>
      </c>
      <c r="H59" s="59">
        <v>190616</v>
      </c>
      <c r="I59" s="59" t="s">
        <v>69</v>
      </c>
      <c r="J59" s="59">
        <v>2451301</v>
      </c>
      <c r="K59" s="59" t="s">
        <v>279</v>
      </c>
      <c r="L59" s="61" t="s">
        <v>113</v>
      </c>
      <c r="M59" s="61">
        <f>VLOOKUP(H59,zdroj!C:F,4,0)</f>
        <v>0</v>
      </c>
      <c r="N59" s="61" t="str">
        <f t="shared" si="0"/>
        <v>katB</v>
      </c>
      <c r="P59" s="73" t="str">
        <f t="shared" si="1"/>
        <v/>
      </c>
      <c r="Q59" s="61" t="s">
        <v>30</v>
      </c>
    </row>
    <row r="60" spans="1:17" x14ac:dyDescent="0.25">
      <c r="A60" s="59" t="s">
        <v>179</v>
      </c>
      <c r="B60" s="59" t="s">
        <v>69</v>
      </c>
      <c r="C60" s="57" t="str">
        <f>IF(zdroj!AB56&gt;0,"A","N")</f>
        <v>N</v>
      </c>
      <c r="D60" s="66">
        <f>IF(B60="kategorieC","",VLOOKUP(A60,zdroj!B:N,13,0))</f>
        <v>0</v>
      </c>
      <c r="E60" s="72"/>
      <c r="F60" s="66" t="str">
        <f>IF(E60="A",VLOOKUP(A60,zdroj!B:O,14,0),"")</f>
        <v/>
      </c>
      <c r="H60" s="59">
        <v>190616</v>
      </c>
      <c r="I60" s="59" t="s">
        <v>69</v>
      </c>
      <c r="J60" s="59">
        <v>2451310</v>
      </c>
      <c r="K60" s="59" t="s">
        <v>280</v>
      </c>
      <c r="L60" s="61" t="s">
        <v>113</v>
      </c>
      <c r="M60" s="61">
        <f>VLOOKUP(H60,zdroj!C:F,4,0)</f>
        <v>0</v>
      </c>
      <c r="N60" s="61" t="str">
        <f t="shared" si="0"/>
        <v>katB</v>
      </c>
      <c r="P60" s="73" t="str">
        <f t="shared" si="1"/>
        <v/>
      </c>
      <c r="Q60" s="61" t="s">
        <v>30</v>
      </c>
    </row>
    <row r="61" spans="1:17" x14ac:dyDescent="0.25">
      <c r="A61" s="59" t="s">
        <v>180</v>
      </c>
      <c r="B61" s="59" t="s">
        <v>71</v>
      </c>
      <c r="C61" s="57" t="str">
        <f>IF(zdroj!AB57&gt;0,"A","N")</f>
        <v>N</v>
      </c>
      <c r="D61" s="66">
        <f>IF(B61="kategorieC","",VLOOKUP(A61,zdroj!B:N,13,0))</f>
        <v>0</v>
      </c>
      <c r="E61" s="72"/>
      <c r="F61" s="66" t="str">
        <f>IF(E61="A",VLOOKUP(A61,zdroj!B:O,14,0),"")</f>
        <v/>
      </c>
      <c r="H61" s="59">
        <v>190616</v>
      </c>
      <c r="I61" s="59" t="s">
        <v>69</v>
      </c>
      <c r="J61" s="59">
        <v>2451328</v>
      </c>
      <c r="K61" s="59" t="s">
        <v>281</v>
      </c>
      <c r="L61" s="61" t="s">
        <v>113</v>
      </c>
      <c r="M61" s="61">
        <f>VLOOKUP(H61,zdroj!C:F,4,0)</f>
        <v>0</v>
      </c>
      <c r="N61" s="61" t="str">
        <f t="shared" si="0"/>
        <v>katB</v>
      </c>
      <c r="P61" s="73" t="str">
        <f t="shared" si="1"/>
        <v/>
      </c>
      <c r="Q61" s="61" t="s">
        <v>30</v>
      </c>
    </row>
    <row r="62" spans="1:17" x14ac:dyDescent="0.25">
      <c r="A62" s="59" t="s">
        <v>181</v>
      </c>
      <c r="B62" s="59" t="s">
        <v>71</v>
      </c>
      <c r="C62" s="57" t="str">
        <f>IF(zdroj!AB58&gt;0,"A","N")</f>
        <v>N</v>
      </c>
      <c r="D62" s="66">
        <f>IF(B62="kategorieC","",VLOOKUP(A62,zdroj!B:N,13,0))</f>
        <v>0</v>
      </c>
      <c r="E62" s="72"/>
      <c r="F62" s="66" t="str">
        <f>IF(E62="A",VLOOKUP(A62,zdroj!B:O,14,0),"")</f>
        <v/>
      </c>
      <c r="H62" s="59">
        <v>190616</v>
      </c>
      <c r="I62" s="59" t="s">
        <v>69</v>
      </c>
      <c r="J62" s="59">
        <v>2451336</v>
      </c>
      <c r="K62" s="59" t="s">
        <v>282</v>
      </c>
      <c r="L62" s="61" t="s">
        <v>113</v>
      </c>
      <c r="M62" s="61">
        <f>VLOOKUP(H62,zdroj!C:F,4,0)</f>
        <v>0</v>
      </c>
      <c r="N62" s="61" t="str">
        <f t="shared" si="0"/>
        <v>katB</v>
      </c>
      <c r="P62" s="73" t="str">
        <f t="shared" si="1"/>
        <v/>
      </c>
      <c r="Q62" s="61" t="s">
        <v>30</v>
      </c>
    </row>
    <row r="63" spans="1:17" x14ac:dyDescent="0.25">
      <c r="A63" s="59" t="s">
        <v>182</v>
      </c>
      <c r="B63" s="59" t="s">
        <v>69</v>
      </c>
      <c r="C63" s="57" t="str">
        <f>IF(zdroj!AB59&gt;0,"A","N")</f>
        <v>N</v>
      </c>
      <c r="D63" s="66">
        <f>IF(B63="kategorieC","",VLOOKUP(A63,zdroj!B:N,13,0))</f>
        <v>0</v>
      </c>
      <c r="E63" s="72"/>
      <c r="F63" s="66" t="str">
        <f>IF(E63="A",VLOOKUP(A63,zdroj!B:O,14,0),"")</f>
        <v/>
      </c>
      <c r="H63" s="59">
        <v>190616</v>
      </c>
      <c r="I63" s="59" t="s">
        <v>69</v>
      </c>
      <c r="J63" s="59">
        <v>2451344</v>
      </c>
      <c r="K63" s="59" t="s">
        <v>283</v>
      </c>
      <c r="L63" s="61" t="s">
        <v>113</v>
      </c>
      <c r="M63" s="61">
        <f>VLOOKUP(H63,zdroj!C:F,4,0)</f>
        <v>0</v>
      </c>
      <c r="N63" s="61" t="str">
        <f t="shared" si="0"/>
        <v>katB</v>
      </c>
      <c r="P63" s="73" t="str">
        <f t="shared" si="1"/>
        <v/>
      </c>
      <c r="Q63" s="61" t="s">
        <v>30</v>
      </c>
    </row>
    <row r="64" spans="1:17" x14ac:dyDescent="0.25">
      <c r="A64" s="59" t="s">
        <v>183</v>
      </c>
      <c r="B64" s="59" t="s">
        <v>71</v>
      </c>
      <c r="C64" s="57" t="str">
        <f>IF(zdroj!AB60&gt;0,"A","N")</f>
        <v>N</v>
      </c>
      <c r="D64" s="66">
        <f>IF(B64="kategorieC","",VLOOKUP(A64,zdroj!B:N,13,0))</f>
        <v>0</v>
      </c>
      <c r="E64" s="72"/>
      <c r="F64" s="66" t="str">
        <f>IF(E64="A",VLOOKUP(A64,zdroj!B:O,14,0),"")</f>
        <v/>
      </c>
      <c r="H64" s="59">
        <v>190616</v>
      </c>
      <c r="I64" s="59" t="s">
        <v>69</v>
      </c>
      <c r="J64" s="59">
        <v>2451352</v>
      </c>
      <c r="K64" s="59" t="s">
        <v>284</v>
      </c>
      <c r="L64" s="61" t="s">
        <v>113</v>
      </c>
      <c r="M64" s="61">
        <f>VLOOKUP(H64,zdroj!C:F,4,0)</f>
        <v>0</v>
      </c>
      <c r="N64" s="61" t="str">
        <f t="shared" si="0"/>
        <v>katB</v>
      </c>
      <c r="P64" s="73" t="str">
        <f t="shared" si="1"/>
        <v/>
      </c>
      <c r="Q64" s="61" t="s">
        <v>30</v>
      </c>
    </row>
    <row r="65" spans="1:17" x14ac:dyDescent="0.25">
      <c r="A65" s="59" t="s">
        <v>184</v>
      </c>
      <c r="B65" s="59" t="s">
        <v>67</v>
      </c>
      <c r="C65" s="57" t="str">
        <f>IF(zdroj!AB61&gt;0,"A","N")</f>
        <v>N</v>
      </c>
      <c r="D65" s="66">
        <f>IF(B65="kategorieC","",VLOOKUP(A65,zdroj!B:N,13,0))</f>
        <v>0</v>
      </c>
      <c r="E65" s="72"/>
      <c r="F65" s="66" t="str">
        <f>IF(E65="A",VLOOKUP(A65,zdroj!B:O,14,0),"")</f>
        <v/>
      </c>
      <c r="H65" s="59">
        <v>190616</v>
      </c>
      <c r="I65" s="59" t="s">
        <v>69</v>
      </c>
      <c r="J65" s="59">
        <v>2451361</v>
      </c>
      <c r="K65" s="59" t="s">
        <v>285</v>
      </c>
      <c r="L65" s="61" t="s">
        <v>113</v>
      </c>
      <c r="M65" s="61">
        <f>VLOOKUP(H65,zdroj!C:F,4,0)</f>
        <v>0</v>
      </c>
      <c r="N65" s="61" t="str">
        <f t="shared" si="0"/>
        <v>katB</v>
      </c>
      <c r="P65" s="73" t="str">
        <f t="shared" si="1"/>
        <v/>
      </c>
      <c r="Q65" s="61" t="s">
        <v>30</v>
      </c>
    </row>
    <row r="66" spans="1:17" x14ac:dyDescent="0.25">
      <c r="A66" s="59" t="s">
        <v>185</v>
      </c>
      <c r="B66" s="59" t="s">
        <v>69</v>
      </c>
      <c r="C66" s="57" t="str">
        <f>IF(zdroj!AB62&gt;0,"A","N")</f>
        <v>N</v>
      </c>
      <c r="D66" s="66">
        <f>IF(B66="kategorieC","",VLOOKUP(A66,zdroj!B:N,13,0))</f>
        <v>0</v>
      </c>
      <c r="E66" s="72"/>
      <c r="F66" s="66" t="str">
        <f>IF(E66="A",VLOOKUP(A66,zdroj!B:O,14,0),"")</f>
        <v/>
      </c>
      <c r="H66" s="59">
        <v>190616</v>
      </c>
      <c r="I66" s="59" t="s">
        <v>69</v>
      </c>
      <c r="J66" s="59">
        <v>2451379</v>
      </c>
      <c r="K66" s="59" t="s">
        <v>286</v>
      </c>
      <c r="L66" s="61" t="s">
        <v>113</v>
      </c>
      <c r="M66" s="61">
        <f>VLOOKUP(H66,zdroj!C:F,4,0)</f>
        <v>0</v>
      </c>
      <c r="N66" s="61" t="str">
        <f t="shared" si="0"/>
        <v>katB</v>
      </c>
      <c r="P66" s="73" t="str">
        <f t="shared" si="1"/>
        <v/>
      </c>
      <c r="Q66" s="61" t="s">
        <v>30</v>
      </c>
    </row>
    <row r="67" spans="1:17" x14ac:dyDescent="0.25">
      <c r="A67" s="59" t="s">
        <v>186</v>
      </c>
      <c r="B67" s="59" t="s">
        <v>69</v>
      </c>
      <c r="C67" s="57" t="str">
        <f>IF(zdroj!AB63&gt;0,"A","N")</f>
        <v>N</v>
      </c>
      <c r="D67" s="66">
        <f>IF(B67="kategorieC","",VLOOKUP(A67,zdroj!B:N,13,0))</f>
        <v>0</v>
      </c>
      <c r="E67" s="72"/>
      <c r="F67" s="66" t="str">
        <f>IF(E67="A",VLOOKUP(A67,zdroj!B:O,14,0),"")</f>
        <v/>
      </c>
      <c r="H67" s="59">
        <v>190616</v>
      </c>
      <c r="I67" s="59" t="s">
        <v>69</v>
      </c>
      <c r="J67" s="59">
        <v>2451395</v>
      </c>
      <c r="K67" s="59" t="s">
        <v>287</v>
      </c>
      <c r="L67" s="61" t="s">
        <v>113</v>
      </c>
      <c r="M67" s="61">
        <f>VLOOKUP(H67,zdroj!C:F,4,0)</f>
        <v>0</v>
      </c>
      <c r="N67" s="61" t="str">
        <f t="shared" si="0"/>
        <v>katB</v>
      </c>
      <c r="P67" s="73" t="str">
        <f t="shared" si="1"/>
        <v/>
      </c>
      <c r="Q67" s="61" t="s">
        <v>30</v>
      </c>
    </row>
    <row r="68" spans="1:17" x14ac:dyDescent="0.25">
      <c r="A68" s="59" t="s">
        <v>187</v>
      </c>
      <c r="B68" s="59" t="s">
        <v>67</v>
      </c>
      <c r="C68" s="57" t="str">
        <f>IF(zdroj!AB64&gt;0,"A","N")</f>
        <v>N</v>
      </c>
      <c r="D68" s="66">
        <f>IF(B68="kategorieC","",VLOOKUP(A68,zdroj!B:N,13,0))</f>
        <v>0</v>
      </c>
      <c r="E68" s="72"/>
      <c r="F68" s="66" t="str">
        <f>IF(E68="A",VLOOKUP(A68,zdroj!B:O,14,0),"")</f>
        <v/>
      </c>
      <c r="H68" s="59">
        <v>190616</v>
      </c>
      <c r="I68" s="59" t="s">
        <v>69</v>
      </c>
      <c r="J68" s="59">
        <v>2451409</v>
      </c>
      <c r="K68" s="59" t="s">
        <v>288</v>
      </c>
      <c r="L68" s="61" t="s">
        <v>113</v>
      </c>
      <c r="M68" s="61">
        <f>VLOOKUP(H68,zdroj!C:F,4,0)</f>
        <v>0</v>
      </c>
      <c r="N68" s="61" t="str">
        <f t="shared" si="0"/>
        <v>katB</v>
      </c>
      <c r="P68" s="73" t="str">
        <f t="shared" si="1"/>
        <v/>
      </c>
      <c r="Q68" s="61" t="s">
        <v>30</v>
      </c>
    </row>
    <row r="69" spans="1:17" x14ac:dyDescent="0.25">
      <c r="A69" s="59" t="s">
        <v>188</v>
      </c>
      <c r="B69" s="59" t="s">
        <v>72</v>
      </c>
      <c r="C69" s="57" t="str">
        <f>IF(zdroj!AB65&gt;0,"A","N")</f>
        <v>N</v>
      </c>
      <c r="D69" s="66" t="str">
        <f>IF(B69="kategorieC","",VLOOKUP(A69,zdroj!B:N,13,0))</f>
        <v/>
      </c>
      <c r="E69" s="72"/>
      <c r="F69" s="66" t="str">
        <f>IF(E69="A",VLOOKUP(A69,zdroj!B:O,14,0),"")</f>
        <v/>
      </c>
      <c r="H69" s="59">
        <v>190616</v>
      </c>
      <c r="I69" s="59" t="s">
        <v>69</v>
      </c>
      <c r="J69" s="59">
        <v>2451417</v>
      </c>
      <c r="K69" s="59" t="s">
        <v>289</v>
      </c>
      <c r="L69" s="61" t="s">
        <v>113</v>
      </c>
      <c r="M69" s="61">
        <f>VLOOKUP(H69,zdroj!C:F,4,0)</f>
        <v>0</v>
      </c>
      <c r="N69" s="61" t="str">
        <f t="shared" si="0"/>
        <v>katB</v>
      </c>
      <c r="P69" s="73" t="str">
        <f t="shared" si="1"/>
        <v/>
      </c>
      <c r="Q69" s="61" t="s">
        <v>30</v>
      </c>
    </row>
    <row r="70" spans="1:17" x14ac:dyDescent="0.25">
      <c r="A70" s="59" t="s">
        <v>189</v>
      </c>
      <c r="B70" s="59" t="s">
        <v>69</v>
      </c>
      <c r="C70" s="57" t="str">
        <f>IF(zdroj!AB66&gt;0,"A","N")</f>
        <v>N</v>
      </c>
      <c r="D70" s="66">
        <f>IF(B70="kategorieC","",VLOOKUP(A70,zdroj!B:N,13,0))</f>
        <v>6.73</v>
      </c>
      <c r="E70" s="72"/>
      <c r="F70" s="66" t="str">
        <f>IF(E70="A",VLOOKUP(A70,zdroj!B:O,14,0),"")</f>
        <v/>
      </c>
      <c r="H70" s="59">
        <v>190616</v>
      </c>
      <c r="I70" s="59" t="s">
        <v>69</v>
      </c>
      <c r="J70" s="59">
        <v>2451425</v>
      </c>
      <c r="K70" s="59" t="s">
        <v>290</v>
      </c>
      <c r="L70" s="61" t="s">
        <v>113</v>
      </c>
      <c r="M70" s="61">
        <f>VLOOKUP(H70,zdroj!C:F,4,0)</f>
        <v>0</v>
      </c>
      <c r="N70" s="61" t="str">
        <f t="shared" si="0"/>
        <v>katB</v>
      </c>
      <c r="P70" s="73" t="str">
        <f t="shared" si="1"/>
        <v/>
      </c>
      <c r="Q70" s="61" t="s">
        <v>30</v>
      </c>
    </row>
    <row r="71" spans="1:17" x14ac:dyDescent="0.25">
      <c r="A71" s="59" t="s">
        <v>190</v>
      </c>
      <c r="B71" s="59" t="s">
        <v>71</v>
      </c>
      <c r="C71" s="57" t="str">
        <f>IF(zdroj!AB67&gt;0,"A","N")</f>
        <v>N</v>
      </c>
      <c r="D71" s="66">
        <f>IF(B71="kategorieC","",VLOOKUP(A71,zdroj!B:N,13,0))</f>
        <v>0</v>
      </c>
      <c r="E71" s="72"/>
      <c r="F71" s="66" t="str">
        <f>IF(E71="A",VLOOKUP(A71,zdroj!B:O,14,0),"")</f>
        <v/>
      </c>
      <c r="H71" s="59">
        <v>190616</v>
      </c>
      <c r="I71" s="59" t="s">
        <v>69</v>
      </c>
      <c r="J71" s="59">
        <v>2451441</v>
      </c>
      <c r="K71" s="59" t="s">
        <v>291</v>
      </c>
      <c r="L71" s="61" t="s">
        <v>113</v>
      </c>
      <c r="M71" s="61">
        <f>VLOOKUP(H71,zdroj!C:F,4,0)</f>
        <v>0</v>
      </c>
      <c r="N71" s="61" t="str">
        <f t="shared" ref="N71:N134" si="2">IF(M71="A",IF(L71="katA","katB",L71),L71)</f>
        <v>katB</v>
      </c>
      <c r="P71" s="73" t="str">
        <f t="shared" ref="P71:P134" si="3">IF(O71="A",1,"")</f>
        <v/>
      </c>
      <c r="Q71" s="61" t="s">
        <v>30</v>
      </c>
    </row>
    <row r="72" spans="1:17" x14ac:dyDescent="0.25">
      <c r="A72" s="59" t="s">
        <v>191</v>
      </c>
      <c r="B72" s="59" t="s">
        <v>71</v>
      </c>
      <c r="C72" s="57" t="str">
        <f>IF(zdroj!AB68&gt;0,"A","N")</f>
        <v>N</v>
      </c>
      <c r="D72" s="66">
        <f>IF(B72="kategorieC","",VLOOKUP(A72,zdroj!B:N,13,0))</f>
        <v>0</v>
      </c>
      <c r="E72" s="72"/>
      <c r="F72" s="66" t="str">
        <f>IF(E72="A",VLOOKUP(A72,zdroj!B:O,14,0),"")</f>
        <v/>
      </c>
      <c r="H72" s="59">
        <v>190616</v>
      </c>
      <c r="I72" s="59" t="s">
        <v>69</v>
      </c>
      <c r="J72" s="59">
        <v>2451450</v>
      </c>
      <c r="K72" s="59" t="s">
        <v>292</v>
      </c>
      <c r="L72" s="61" t="s">
        <v>113</v>
      </c>
      <c r="M72" s="61">
        <f>VLOOKUP(H72,zdroj!C:F,4,0)</f>
        <v>0</v>
      </c>
      <c r="N72" s="61" t="str">
        <f t="shared" si="2"/>
        <v>katB</v>
      </c>
      <c r="P72" s="73" t="str">
        <f t="shared" si="3"/>
        <v/>
      </c>
      <c r="Q72" s="61" t="s">
        <v>30</v>
      </c>
    </row>
    <row r="73" spans="1:17" x14ac:dyDescent="0.25">
      <c r="A73" s="59" t="s">
        <v>192</v>
      </c>
      <c r="B73" s="59" t="s">
        <v>69</v>
      </c>
      <c r="C73" s="57" t="str">
        <f>IF(zdroj!AB69&gt;0,"A","N")</f>
        <v>N</v>
      </c>
      <c r="D73" s="66">
        <f>IF(B73="kategorieC","",VLOOKUP(A73,zdroj!B:N,13,0))</f>
        <v>0</v>
      </c>
      <c r="E73" s="72"/>
      <c r="F73" s="66" t="str">
        <f>IF(E73="A",VLOOKUP(A73,zdroj!B:O,14,0),"")</f>
        <v/>
      </c>
      <c r="H73" s="59">
        <v>190616</v>
      </c>
      <c r="I73" s="59" t="s">
        <v>69</v>
      </c>
      <c r="J73" s="59">
        <v>2451468</v>
      </c>
      <c r="K73" s="59" t="s">
        <v>293</v>
      </c>
      <c r="L73" s="61" t="s">
        <v>113</v>
      </c>
      <c r="M73" s="61">
        <f>VLOOKUP(H73,zdroj!C:F,4,0)</f>
        <v>0</v>
      </c>
      <c r="N73" s="61" t="str">
        <f t="shared" si="2"/>
        <v>katB</v>
      </c>
      <c r="P73" s="73" t="str">
        <f t="shared" si="3"/>
        <v/>
      </c>
      <c r="Q73" s="61" t="s">
        <v>30</v>
      </c>
    </row>
    <row r="74" spans="1:17" x14ac:dyDescent="0.25">
      <c r="A74" s="59" t="s">
        <v>193</v>
      </c>
      <c r="B74" s="59" t="s">
        <v>69</v>
      </c>
      <c r="C74" s="57" t="str">
        <f>IF(zdroj!AB70&gt;0,"A","N")</f>
        <v>N</v>
      </c>
      <c r="D74" s="66">
        <f>IF(B74="kategorieC","",VLOOKUP(A74,zdroj!B:N,13,0))</f>
        <v>0</v>
      </c>
      <c r="E74" s="72"/>
      <c r="F74" s="66" t="str">
        <f>IF(E74="A",VLOOKUP(A74,zdroj!B:O,14,0),"")</f>
        <v/>
      </c>
      <c r="H74" s="59">
        <v>190616</v>
      </c>
      <c r="I74" s="59" t="s">
        <v>69</v>
      </c>
      <c r="J74" s="59">
        <v>2451476</v>
      </c>
      <c r="K74" s="59" t="s">
        <v>294</v>
      </c>
      <c r="L74" s="61" t="s">
        <v>113</v>
      </c>
      <c r="M74" s="61">
        <f>VLOOKUP(H74,zdroj!C:F,4,0)</f>
        <v>0</v>
      </c>
      <c r="N74" s="61" t="str">
        <f t="shared" si="2"/>
        <v>katB</v>
      </c>
      <c r="P74" s="73" t="str">
        <f t="shared" si="3"/>
        <v/>
      </c>
      <c r="Q74" s="61" t="s">
        <v>30</v>
      </c>
    </row>
    <row r="75" spans="1:17" x14ac:dyDescent="0.25">
      <c r="A75" s="59" t="s">
        <v>194</v>
      </c>
      <c r="B75" s="59" t="s">
        <v>69</v>
      </c>
      <c r="C75" s="57" t="str">
        <f>IF(zdroj!AB71&gt;0,"A","N")</f>
        <v>N</v>
      </c>
      <c r="D75" s="66">
        <f>IF(B75="kategorieC","",VLOOKUP(A75,zdroj!B:N,13,0))</f>
        <v>0</v>
      </c>
      <c r="E75" s="72"/>
      <c r="F75" s="66" t="str">
        <f>IF(E75="A",VLOOKUP(A75,zdroj!B:O,14,0),"")</f>
        <v/>
      </c>
      <c r="H75" s="59">
        <v>190616</v>
      </c>
      <c r="I75" s="59" t="s">
        <v>69</v>
      </c>
      <c r="J75" s="59">
        <v>2451484</v>
      </c>
      <c r="K75" s="59" t="s">
        <v>295</v>
      </c>
      <c r="L75" s="61" t="s">
        <v>113</v>
      </c>
      <c r="M75" s="61">
        <f>VLOOKUP(H75,zdroj!C:F,4,0)</f>
        <v>0</v>
      </c>
      <c r="N75" s="61" t="str">
        <f t="shared" si="2"/>
        <v>katB</v>
      </c>
      <c r="P75" s="73" t="str">
        <f t="shared" si="3"/>
        <v/>
      </c>
      <c r="Q75" s="61" t="s">
        <v>30</v>
      </c>
    </row>
    <row r="76" spans="1:17" x14ac:dyDescent="0.25">
      <c r="A76" s="59" t="s">
        <v>195</v>
      </c>
      <c r="B76" s="59" t="s">
        <v>69</v>
      </c>
      <c r="C76" s="57" t="str">
        <f>IF(zdroj!AB72&gt;0,"A","N")</f>
        <v>N</v>
      </c>
      <c r="D76" s="66">
        <f>IF(B76="kategorieC","",VLOOKUP(A76,zdroj!B:N,13,0))</f>
        <v>0</v>
      </c>
      <c r="E76" s="72"/>
      <c r="F76" s="66" t="str">
        <f>IF(E76="A",VLOOKUP(A76,zdroj!B:O,14,0),"")</f>
        <v/>
      </c>
      <c r="H76" s="59">
        <v>190616</v>
      </c>
      <c r="I76" s="59" t="s">
        <v>69</v>
      </c>
      <c r="J76" s="59">
        <v>2451492</v>
      </c>
      <c r="K76" s="59" t="s">
        <v>296</v>
      </c>
      <c r="L76" s="61" t="s">
        <v>113</v>
      </c>
      <c r="M76" s="61">
        <f>VLOOKUP(H76,zdroj!C:F,4,0)</f>
        <v>0</v>
      </c>
      <c r="N76" s="61" t="str">
        <f t="shared" si="2"/>
        <v>katB</v>
      </c>
      <c r="P76" s="73" t="str">
        <f t="shared" si="3"/>
        <v/>
      </c>
      <c r="Q76" s="61" t="s">
        <v>30</v>
      </c>
    </row>
    <row r="77" spans="1:17" x14ac:dyDescent="0.25">
      <c r="A77" s="59" t="s">
        <v>196</v>
      </c>
      <c r="B77" s="59" t="s">
        <v>67</v>
      </c>
      <c r="C77" s="57" t="str">
        <f>IF(zdroj!AB73&gt;0,"A","N")</f>
        <v>N</v>
      </c>
      <c r="D77" s="66">
        <f>IF(B77="kategorieC","",VLOOKUP(A77,zdroj!B:N,13,0))</f>
        <v>0</v>
      </c>
      <c r="E77" s="72"/>
      <c r="F77" s="66" t="str">
        <f>IF(E77="A",VLOOKUP(A77,zdroj!B:O,14,0),"")</f>
        <v/>
      </c>
      <c r="H77" s="59">
        <v>190616</v>
      </c>
      <c r="I77" s="59" t="s">
        <v>69</v>
      </c>
      <c r="J77" s="59">
        <v>2451506</v>
      </c>
      <c r="K77" s="59" t="s">
        <v>297</v>
      </c>
      <c r="L77" s="61" t="s">
        <v>113</v>
      </c>
      <c r="M77" s="61">
        <f>VLOOKUP(H77,zdroj!C:F,4,0)</f>
        <v>0</v>
      </c>
      <c r="N77" s="61" t="str">
        <f t="shared" si="2"/>
        <v>katB</v>
      </c>
      <c r="P77" s="73" t="str">
        <f t="shared" si="3"/>
        <v/>
      </c>
      <c r="Q77" s="61" t="s">
        <v>30</v>
      </c>
    </row>
    <row r="78" spans="1:17" x14ac:dyDescent="0.25">
      <c r="A78" s="59" t="s">
        <v>197</v>
      </c>
      <c r="B78" s="59" t="s">
        <v>71</v>
      </c>
      <c r="C78" s="57" t="str">
        <f>IF(zdroj!AB74&gt;0,"A","N")</f>
        <v>N</v>
      </c>
      <c r="D78" s="66">
        <f>IF(B78="kategorieC","",VLOOKUP(A78,zdroj!B:N,13,0))</f>
        <v>0</v>
      </c>
      <c r="E78" s="72"/>
      <c r="F78" s="66" t="str">
        <f>IF(E78="A",VLOOKUP(A78,zdroj!B:O,14,0),"")</f>
        <v/>
      </c>
      <c r="H78" s="59">
        <v>190616</v>
      </c>
      <c r="I78" s="59" t="s">
        <v>69</v>
      </c>
      <c r="J78" s="59">
        <v>2451514</v>
      </c>
      <c r="K78" s="59" t="s">
        <v>298</v>
      </c>
      <c r="L78" s="61" t="s">
        <v>113</v>
      </c>
      <c r="M78" s="61">
        <f>VLOOKUP(H78,zdroj!C:F,4,0)</f>
        <v>0</v>
      </c>
      <c r="N78" s="61" t="str">
        <f t="shared" si="2"/>
        <v>katB</v>
      </c>
      <c r="P78" s="73" t="str">
        <f t="shared" si="3"/>
        <v/>
      </c>
      <c r="Q78" s="61" t="s">
        <v>30</v>
      </c>
    </row>
    <row r="79" spans="1:17" x14ac:dyDescent="0.25">
      <c r="A79" s="59" t="s">
        <v>198</v>
      </c>
      <c r="B79" s="59" t="s">
        <v>71</v>
      </c>
      <c r="C79" s="57" t="str">
        <f>IF(zdroj!AB75&gt;0,"A","N")</f>
        <v>N</v>
      </c>
      <c r="D79" s="66">
        <f>IF(B79="kategorieC","",VLOOKUP(A79,zdroj!B:N,13,0))</f>
        <v>0</v>
      </c>
      <c r="E79" s="72"/>
      <c r="F79" s="66" t="str">
        <f>IF(E79="A",VLOOKUP(A79,zdroj!B:O,14,0),"")</f>
        <v/>
      </c>
      <c r="H79" s="59">
        <v>190616</v>
      </c>
      <c r="I79" s="59" t="s">
        <v>69</v>
      </c>
      <c r="J79" s="59">
        <v>2451522</v>
      </c>
      <c r="K79" s="59" t="s">
        <v>299</v>
      </c>
      <c r="L79" s="61" t="s">
        <v>113</v>
      </c>
      <c r="M79" s="61">
        <f>VLOOKUP(H79,zdroj!C:F,4,0)</f>
        <v>0</v>
      </c>
      <c r="N79" s="61" t="str">
        <f t="shared" si="2"/>
        <v>katB</v>
      </c>
      <c r="P79" s="73" t="str">
        <f t="shared" si="3"/>
        <v/>
      </c>
      <c r="Q79" s="61" t="s">
        <v>30</v>
      </c>
    </row>
    <row r="80" spans="1:17" x14ac:dyDescent="0.25">
      <c r="A80" s="59" t="s">
        <v>199</v>
      </c>
      <c r="B80" s="59" t="s">
        <v>71</v>
      </c>
      <c r="C80" s="57" t="str">
        <f>IF(zdroj!AB76&gt;0,"A","N")</f>
        <v>N</v>
      </c>
      <c r="D80" s="66">
        <f>IF(B80="kategorieC","",VLOOKUP(A80,zdroj!B:N,13,0))</f>
        <v>0</v>
      </c>
      <c r="E80" s="72"/>
      <c r="F80" s="66" t="str">
        <f>IF(E80="A",VLOOKUP(A80,zdroj!B:O,14,0),"")</f>
        <v/>
      </c>
      <c r="H80" s="59">
        <v>190616</v>
      </c>
      <c r="I80" s="59" t="s">
        <v>69</v>
      </c>
      <c r="J80" s="59">
        <v>2451531</v>
      </c>
      <c r="K80" s="59" t="s">
        <v>300</v>
      </c>
      <c r="L80" s="61" t="s">
        <v>113</v>
      </c>
      <c r="M80" s="61">
        <f>VLOOKUP(H80,zdroj!C:F,4,0)</f>
        <v>0</v>
      </c>
      <c r="N80" s="61" t="str">
        <f t="shared" si="2"/>
        <v>katB</v>
      </c>
      <c r="P80" s="73" t="str">
        <f t="shared" si="3"/>
        <v/>
      </c>
      <c r="Q80" s="61" t="s">
        <v>30</v>
      </c>
    </row>
    <row r="81" spans="1:17" x14ac:dyDescent="0.25">
      <c r="A81" s="59" t="s">
        <v>200</v>
      </c>
      <c r="B81" s="59" t="s">
        <v>69</v>
      </c>
      <c r="C81" s="57" t="str">
        <f>IF(zdroj!AB77&gt;0,"A","N")</f>
        <v>N</v>
      </c>
      <c r="D81" s="66">
        <f>IF(B81="kategorieC","",VLOOKUP(A81,zdroj!B:N,13,0))</f>
        <v>43.55</v>
      </c>
      <c r="E81" s="72"/>
      <c r="F81" s="66" t="str">
        <f>IF(E81="A",VLOOKUP(A81,zdroj!B:O,14,0),"")</f>
        <v/>
      </c>
      <c r="H81" s="59">
        <v>190616</v>
      </c>
      <c r="I81" s="59" t="s">
        <v>69</v>
      </c>
      <c r="J81" s="59">
        <v>2451549</v>
      </c>
      <c r="K81" s="59" t="s">
        <v>301</v>
      </c>
      <c r="L81" s="61" t="s">
        <v>113</v>
      </c>
      <c r="M81" s="61">
        <f>VLOOKUP(H81,zdroj!C:F,4,0)</f>
        <v>0</v>
      </c>
      <c r="N81" s="61" t="str">
        <f t="shared" si="2"/>
        <v>katB</v>
      </c>
      <c r="P81" s="73" t="str">
        <f t="shared" si="3"/>
        <v/>
      </c>
      <c r="Q81" s="61" t="s">
        <v>30</v>
      </c>
    </row>
    <row r="82" spans="1:17" x14ac:dyDescent="0.25">
      <c r="A82" s="59" t="s">
        <v>201</v>
      </c>
      <c r="B82" s="59" t="s">
        <v>69</v>
      </c>
      <c r="C82" s="57" t="str">
        <f>IF(zdroj!AB78&gt;0,"A","N")</f>
        <v>N</v>
      </c>
      <c r="D82" s="66">
        <f>IF(B82="kategorieC","",VLOOKUP(A82,zdroj!B:N,13,0))</f>
        <v>2.63</v>
      </c>
      <c r="E82" s="72"/>
      <c r="F82" s="66" t="str">
        <f>IF(E82="A",VLOOKUP(A82,zdroj!B:O,14,0),"")</f>
        <v/>
      </c>
      <c r="H82" s="59">
        <v>190616</v>
      </c>
      <c r="I82" s="59" t="s">
        <v>69</v>
      </c>
      <c r="J82" s="59">
        <v>2451557</v>
      </c>
      <c r="K82" s="59" t="s">
        <v>302</v>
      </c>
      <c r="L82" s="61" t="s">
        <v>113</v>
      </c>
      <c r="M82" s="61">
        <f>VLOOKUP(H82,zdroj!C:F,4,0)</f>
        <v>0</v>
      </c>
      <c r="N82" s="61" t="str">
        <f t="shared" si="2"/>
        <v>katB</v>
      </c>
      <c r="P82" s="73" t="str">
        <f t="shared" si="3"/>
        <v/>
      </c>
      <c r="Q82" s="61" t="s">
        <v>30</v>
      </c>
    </row>
    <row r="83" spans="1:17" x14ac:dyDescent="0.25">
      <c r="A83" s="59" t="s">
        <v>202</v>
      </c>
      <c r="B83" s="59" t="s">
        <v>69</v>
      </c>
      <c r="C83" s="57" t="str">
        <f>IF(zdroj!AB79&gt;0,"A","N")</f>
        <v>N</v>
      </c>
      <c r="D83" s="66">
        <f>IF(B83="kategorieC","",VLOOKUP(A83,zdroj!B:N,13,0))</f>
        <v>0</v>
      </c>
      <c r="E83" s="72"/>
      <c r="F83" s="66" t="str">
        <f>IF(E83="A",VLOOKUP(A83,zdroj!B:O,14,0),"")</f>
        <v/>
      </c>
      <c r="H83" s="59">
        <v>190616</v>
      </c>
      <c r="I83" s="59" t="s">
        <v>69</v>
      </c>
      <c r="J83" s="59">
        <v>2451565</v>
      </c>
      <c r="K83" s="59" t="s">
        <v>303</v>
      </c>
      <c r="L83" s="61" t="s">
        <v>113</v>
      </c>
      <c r="M83" s="61">
        <f>VLOOKUP(H83,zdroj!C:F,4,0)</f>
        <v>0</v>
      </c>
      <c r="N83" s="61" t="str">
        <f t="shared" si="2"/>
        <v>katB</v>
      </c>
      <c r="P83" s="73" t="str">
        <f t="shared" si="3"/>
        <v/>
      </c>
      <c r="Q83" s="61" t="s">
        <v>30</v>
      </c>
    </row>
    <row r="84" spans="1:17" x14ac:dyDescent="0.25">
      <c r="A84" s="59" t="s">
        <v>203</v>
      </c>
      <c r="B84" s="59" t="s">
        <v>69</v>
      </c>
      <c r="C84" s="57" t="str">
        <f>IF(zdroj!AB80&gt;0,"A","N")</f>
        <v>N</v>
      </c>
      <c r="D84" s="66">
        <f>IF(B84="kategorieC","",VLOOKUP(A84,zdroj!B:N,13,0))</f>
        <v>0</v>
      </c>
      <c r="E84" s="72"/>
      <c r="F84" s="66" t="str">
        <f>IF(E84="A",VLOOKUP(A84,zdroj!B:O,14,0),"")</f>
        <v/>
      </c>
      <c r="H84" s="59">
        <v>190616</v>
      </c>
      <c r="I84" s="59" t="s">
        <v>69</v>
      </c>
      <c r="J84" s="59">
        <v>2451573</v>
      </c>
      <c r="K84" s="59" t="s">
        <v>304</v>
      </c>
      <c r="L84" s="61" t="s">
        <v>113</v>
      </c>
      <c r="M84" s="61">
        <f>VLOOKUP(H84,zdroj!C:F,4,0)</f>
        <v>0</v>
      </c>
      <c r="N84" s="61" t="str">
        <f t="shared" si="2"/>
        <v>katB</v>
      </c>
      <c r="P84" s="73" t="str">
        <f t="shared" si="3"/>
        <v/>
      </c>
      <c r="Q84" s="61" t="s">
        <v>30</v>
      </c>
    </row>
    <row r="85" spans="1:17" x14ac:dyDescent="0.25">
      <c r="A85" s="59" t="s">
        <v>204</v>
      </c>
      <c r="B85" s="59" t="s">
        <v>71</v>
      </c>
      <c r="C85" s="57" t="str">
        <f>IF(zdroj!AB81&gt;0,"A","N")</f>
        <v>N</v>
      </c>
      <c r="D85" s="66">
        <f>IF(B85="kategorieC","",VLOOKUP(A85,zdroj!B:N,13,0))</f>
        <v>0</v>
      </c>
      <c r="E85" s="72"/>
      <c r="F85" s="66" t="str">
        <f>IF(E85="A",VLOOKUP(A85,zdroj!B:O,14,0),"")</f>
        <v/>
      </c>
      <c r="H85" s="59">
        <v>190616</v>
      </c>
      <c r="I85" s="59" t="s">
        <v>69</v>
      </c>
      <c r="J85" s="59">
        <v>2451581</v>
      </c>
      <c r="K85" s="59" t="s">
        <v>305</v>
      </c>
      <c r="L85" s="61" t="s">
        <v>113</v>
      </c>
      <c r="M85" s="61">
        <f>VLOOKUP(H85,zdroj!C:F,4,0)</f>
        <v>0</v>
      </c>
      <c r="N85" s="61" t="str">
        <f t="shared" si="2"/>
        <v>katB</v>
      </c>
      <c r="P85" s="73" t="str">
        <f t="shared" si="3"/>
        <v/>
      </c>
      <c r="Q85" s="61" t="s">
        <v>30</v>
      </c>
    </row>
    <row r="86" spans="1:17" x14ac:dyDescent="0.25">
      <c r="A86" s="59" t="s">
        <v>205</v>
      </c>
      <c r="B86" s="59" t="s">
        <v>69</v>
      </c>
      <c r="C86" s="57" t="str">
        <f>IF(zdroj!AB82&gt;0,"A","N")</f>
        <v>N</v>
      </c>
      <c r="D86" s="66">
        <f>IF(B86="kategorieC","",VLOOKUP(A86,zdroj!B:N,13,0))</f>
        <v>0</v>
      </c>
      <c r="E86" s="72"/>
      <c r="F86" s="66" t="str">
        <f>IF(E86="A",VLOOKUP(A86,zdroj!B:O,14,0),"")</f>
        <v/>
      </c>
      <c r="H86" s="59">
        <v>190616</v>
      </c>
      <c r="I86" s="59" t="s">
        <v>69</v>
      </c>
      <c r="J86" s="59">
        <v>2451590</v>
      </c>
      <c r="K86" s="59" t="s">
        <v>306</v>
      </c>
      <c r="L86" s="61" t="s">
        <v>113</v>
      </c>
      <c r="M86" s="61">
        <f>VLOOKUP(H86,zdroj!C:F,4,0)</f>
        <v>0</v>
      </c>
      <c r="N86" s="61" t="str">
        <f t="shared" si="2"/>
        <v>katB</v>
      </c>
      <c r="P86" s="73" t="str">
        <f t="shared" si="3"/>
        <v/>
      </c>
      <c r="Q86" s="61" t="s">
        <v>30</v>
      </c>
    </row>
    <row r="87" spans="1:17" x14ac:dyDescent="0.25">
      <c r="A87" s="59" t="s">
        <v>206</v>
      </c>
      <c r="B87" s="59" t="s">
        <v>69</v>
      </c>
      <c r="C87" s="57" t="str">
        <f>IF(zdroj!AB83&gt;0,"A","N")</f>
        <v>N</v>
      </c>
      <c r="D87" s="66">
        <f>IF(B87="kategorieC","",VLOOKUP(A87,zdroj!B:N,13,0))</f>
        <v>0</v>
      </c>
      <c r="E87" s="72"/>
      <c r="F87" s="66" t="str">
        <f>IF(E87="A",VLOOKUP(A87,zdroj!B:O,14,0),"")</f>
        <v/>
      </c>
      <c r="H87" s="59">
        <v>190616</v>
      </c>
      <c r="I87" s="59" t="s">
        <v>69</v>
      </c>
      <c r="J87" s="59">
        <v>2451603</v>
      </c>
      <c r="K87" s="59" t="s">
        <v>307</v>
      </c>
      <c r="L87" s="61" t="s">
        <v>113</v>
      </c>
      <c r="M87" s="61">
        <f>VLOOKUP(H87,zdroj!C:F,4,0)</f>
        <v>0</v>
      </c>
      <c r="N87" s="61" t="str">
        <f t="shared" si="2"/>
        <v>katB</v>
      </c>
      <c r="P87" s="73" t="str">
        <f t="shared" si="3"/>
        <v/>
      </c>
      <c r="Q87" s="61" t="s">
        <v>30</v>
      </c>
    </row>
    <row r="88" spans="1:17" x14ac:dyDescent="0.25">
      <c r="A88" s="59" t="s">
        <v>207</v>
      </c>
      <c r="B88" s="59" t="s">
        <v>72</v>
      </c>
      <c r="C88" s="57" t="str">
        <f>IF(zdroj!AB84&gt;0,"A","N")</f>
        <v>N</v>
      </c>
      <c r="D88" s="66" t="str">
        <f>IF(B88="kategorieC","",VLOOKUP(A88,zdroj!B:N,13,0))</f>
        <v/>
      </c>
      <c r="E88" s="72"/>
      <c r="F88" s="66" t="str">
        <f>IF(E88="A",VLOOKUP(A88,zdroj!B:O,14,0),"")</f>
        <v/>
      </c>
      <c r="H88" s="59">
        <v>190616</v>
      </c>
      <c r="I88" s="59" t="s">
        <v>69</v>
      </c>
      <c r="J88" s="59">
        <v>2451611</v>
      </c>
      <c r="K88" s="59" t="s">
        <v>308</v>
      </c>
      <c r="L88" s="61" t="s">
        <v>113</v>
      </c>
      <c r="M88" s="61">
        <f>VLOOKUP(H88,zdroj!C:F,4,0)</f>
        <v>0</v>
      </c>
      <c r="N88" s="61" t="str">
        <f t="shared" si="2"/>
        <v>katB</v>
      </c>
      <c r="P88" s="73" t="str">
        <f t="shared" si="3"/>
        <v/>
      </c>
      <c r="Q88" s="61" t="s">
        <v>30</v>
      </c>
    </row>
    <row r="89" spans="1:17" x14ac:dyDescent="0.25">
      <c r="A89" s="59" t="s">
        <v>208</v>
      </c>
      <c r="B89" s="59" t="s">
        <v>69</v>
      </c>
      <c r="C89" s="57" t="str">
        <f>IF(zdroj!AB85&gt;0,"A","N")</f>
        <v>N</v>
      </c>
      <c r="D89" s="66">
        <f>IF(B89="kategorieC","",VLOOKUP(A89,zdroj!B:N,13,0))</f>
        <v>0</v>
      </c>
      <c r="E89" s="72"/>
      <c r="F89" s="66" t="str">
        <f>IF(E89="A",VLOOKUP(A89,zdroj!B:O,14,0),"")</f>
        <v/>
      </c>
      <c r="H89" s="59">
        <v>190616</v>
      </c>
      <c r="I89" s="59" t="s">
        <v>69</v>
      </c>
      <c r="J89" s="59">
        <v>2451620</v>
      </c>
      <c r="K89" s="59" t="s">
        <v>309</v>
      </c>
      <c r="L89" s="61" t="s">
        <v>113</v>
      </c>
      <c r="M89" s="61">
        <f>VLOOKUP(H89,zdroj!C:F,4,0)</f>
        <v>0</v>
      </c>
      <c r="N89" s="61" t="str">
        <f t="shared" si="2"/>
        <v>katB</v>
      </c>
      <c r="P89" s="73" t="str">
        <f t="shared" si="3"/>
        <v/>
      </c>
      <c r="Q89" s="61" t="s">
        <v>30</v>
      </c>
    </row>
    <row r="90" spans="1:17" x14ac:dyDescent="0.25">
      <c r="A90" s="59" t="s">
        <v>209</v>
      </c>
      <c r="B90" s="59" t="s">
        <v>69</v>
      </c>
      <c r="C90" s="57" t="str">
        <f>IF(zdroj!AB86&gt;0,"A","N")</f>
        <v>N</v>
      </c>
      <c r="D90" s="66">
        <f>IF(B90="kategorieC","",VLOOKUP(A90,zdroj!B:N,13,0))</f>
        <v>2.04</v>
      </c>
      <c r="E90" s="72"/>
      <c r="F90" s="66" t="str">
        <f>IF(E90="A",VLOOKUP(A90,zdroj!B:O,14,0),"")</f>
        <v/>
      </c>
      <c r="H90" s="59">
        <v>190616</v>
      </c>
      <c r="I90" s="59" t="s">
        <v>69</v>
      </c>
      <c r="J90" s="59">
        <v>2451638</v>
      </c>
      <c r="K90" s="59" t="s">
        <v>310</v>
      </c>
      <c r="L90" s="61" t="s">
        <v>113</v>
      </c>
      <c r="M90" s="61">
        <f>VLOOKUP(H90,zdroj!C:F,4,0)</f>
        <v>0</v>
      </c>
      <c r="N90" s="61" t="str">
        <f t="shared" si="2"/>
        <v>katB</v>
      </c>
      <c r="P90" s="73" t="str">
        <f t="shared" si="3"/>
        <v/>
      </c>
      <c r="Q90" s="61" t="s">
        <v>33</v>
      </c>
    </row>
    <row r="91" spans="1:17" x14ac:dyDescent="0.25">
      <c r="A91" s="59" t="s">
        <v>210</v>
      </c>
      <c r="B91" s="59" t="s">
        <v>69</v>
      </c>
      <c r="C91" s="57" t="str">
        <f>IF(zdroj!AB87&gt;0,"A","N")</f>
        <v>N</v>
      </c>
      <c r="D91" s="66">
        <f>IF(B91="kategorieC","",VLOOKUP(A91,zdroj!B:N,13,0))</f>
        <v>0</v>
      </c>
      <c r="E91" s="72"/>
      <c r="F91" s="66" t="str">
        <f>IF(E91="A",VLOOKUP(A91,zdroj!B:O,14,0),"")</f>
        <v/>
      </c>
      <c r="H91" s="59">
        <v>190616</v>
      </c>
      <c r="I91" s="59" t="s">
        <v>69</v>
      </c>
      <c r="J91" s="59">
        <v>2451646</v>
      </c>
      <c r="K91" s="59" t="s">
        <v>311</v>
      </c>
      <c r="L91" s="61" t="s">
        <v>81</v>
      </c>
      <c r="M91" s="61">
        <f>VLOOKUP(H91,zdroj!C:F,4,0)</f>
        <v>0</v>
      </c>
      <c r="N91" s="61" t="str">
        <f t="shared" si="2"/>
        <v>-</v>
      </c>
      <c r="P91" s="73" t="str">
        <f t="shared" si="3"/>
        <v/>
      </c>
      <c r="Q91" s="61" t="s">
        <v>88</v>
      </c>
    </row>
    <row r="92" spans="1:17" x14ac:dyDescent="0.25">
      <c r="A92" s="59" t="s">
        <v>211</v>
      </c>
      <c r="B92" s="59" t="s">
        <v>72</v>
      </c>
      <c r="C92" s="57" t="str">
        <f>IF(zdroj!AB88&gt;0,"A","N")</f>
        <v>N</v>
      </c>
      <c r="D92" s="66" t="str">
        <f>IF(B92="kategorieC","",VLOOKUP(A92,zdroj!B:N,13,0))</f>
        <v/>
      </c>
      <c r="E92" s="72"/>
      <c r="F92" s="66" t="str">
        <f>IF(E92="A",VLOOKUP(A92,zdroj!B:O,14,0),"")</f>
        <v/>
      </c>
      <c r="H92" s="59">
        <v>190616</v>
      </c>
      <c r="I92" s="59" t="s">
        <v>69</v>
      </c>
      <c r="J92" s="59">
        <v>2451662</v>
      </c>
      <c r="K92" s="59" t="s">
        <v>312</v>
      </c>
      <c r="L92" s="61" t="s">
        <v>81</v>
      </c>
      <c r="M92" s="61">
        <f>VLOOKUP(H92,zdroj!C:F,4,0)</f>
        <v>0</v>
      </c>
      <c r="N92" s="61" t="str">
        <f t="shared" si="2"/>
        <v>-</v>
      </c>
      <c r="P92" s="73" t="str">
        <f t="shared" si="3"/>
        <v/>
      </c>
      <c r="Q92" s="61" t="s">
        <v>88</v>
      </c>
    </row>
    <row r="93" spans="1:17" x14ac:dyDescent="0.25">
      <c r="A93" s="59" t="s">
        <v>212</v>
      </c>
      <c r="B93" s="59" t="s">
        <v>69</v>
      </c>
      <c r="C93" s="57" t="str">
        <f>IF(zdroj!AB89&gt;0,"A","N")</f>
        <v>N</v>
      </c>
      <c r="D93" s="66">
        <f>IF(B93="kategorieC","",VLOOKUP(A93,zdroj!B:N,13,0))</f>
        <v>33.33</v>
      </c>
      <c r="E93" s="72"/>
      <c r="F93" s="66" t="str">
        <f>IF(E93="A",VLOOKUP(A93,zdroj!B:O,14,0),"")</f>
        <v/>
      </c>
      <c r="H93" s="59">
        <v>190616</v>
      </c>
      <c r="I93" s="59" t="s">
        <v>69</v>
      </c>
      <c r="J93" s="59">
        <v>2451689</v>
      </c>
      <c r="K93" s="59" t="s">
        <v>313</v>
      </c>
      <c r="L93" s="61" t="s">
        <v>113</v>
      </c>
      <c r="M93" s="61">
        <f>VLOOKUP(H93,zdroj!C:F,4,0)</f>
        <v>0</v>
      </c>
      <c r="N93" s="61" t="str">
        <f t="shared" si="2"/>
        <v>katB</v>
      </c>
      <c r="P93" s="73" t="str">
        <f t="shared" si="3"/>
        <v/>
      </c>
      <c r="Q93" s="61" t="s">
        <v>30</v>
      </c>
    </row>
    <row r="94" spans="1:17" x14ac:dyDescent="0.25">
      <c r="A94" s="59" t="s">
        <v>213</v>
      </c>
      <c r="B94" s="59" t="s">
        <v>69</v>
      </c>
      <c r="C94" s="57" t="str">
        <f>IF(zdroj!AB90&gt;0,"A","N")</f>
        <v>N</v>
      </c>
      <c r="D94" s="66">
        <f>IF(B94="kategorieC","",VLOOKUP(A94,zdroj!B:N,13,0))</f>
        <v>0</v>
      </c>
      <c r="E94" s="72"/>
      <c r="F94" s="66" t="str">
        <f>IF(E94="A",VLOOKUP(A94,zdroj!B:O,14,0),"")</f>
        <v/>
      </c>
      <c r="H94" s="59">
        <v>190616</v>
      </c>
      <c r="I94" s="59" t="s">
        <v>69</v>
      </c>
      <c r="J94" s="59">
        <v>2451697</v>
      </c>
      <c r="K94" s="59" t="s">
        <v>314</v>
      </c>
      <c r="L94" s="61" t="s">
        <v>81</v>
      </c>
      <c r="M94" s="61">
        <f>VLOOKUP(H94,zdroj!C:F,4,0)</f>
        <v>0</v>
      </c>
      <c r="N94" s="61" t="str">
        <f t="shared" si="2"/>
        <v>-</v>
      </c>
      <c r="P94" s="73" t="str">
        <f t="shared" si="3"/>
        <v/>
      </c>
      <c r="Q94" s="61" t="s">
        <v>88</v>
      </c>
    </row>
    <row r="95" spans="1:17" x14ac:dyDescent="0.25">
      <c r="A95" s="59" t="s">
        <v>214</v>
      </c>
      <c r="B95" s="59" t="s">
        <v>69</v>
      </c>
      <c r="C95" s="57" t="str">
        <f>IF(zdroj!AB91&gt;0,"A","N")</f>
        <v>N</v>
      </c>
      <c r="D95" s="66">
        <f>IF(B95="kategorieC","",VLOOKUP(A95,zdroj!B:N,13,0))</f>
        <v>0</v>
      </c>
      <c r="E95" s="72"/>
      <c r="F95" s="66" t="str">
        <f>IF(E95="A",VLOOKUP(A95,zdroj!B:O,14,0),"")</f>
        <v/>
      </c>
      <c r="H95" s="59">
        <v>190616</v>
      </c>
      <c r="I95" s="59" t="s">
        <v>69</v>
      </c>
      <c r="J95" s="59">
        <v>24969222</v>
      </c>
      <c r="K95" s="59" t="s">
        <v>315</v>
      </c>
      <c r="L95" s="61" t="s">
        <v>113</v>
      </c>
      <c r="M95" s="61">
        <f>VLOOKUP(H95,zdroj!C:F,4,0)</f>
        <v>0</v>
      </c>
      <c r="N95" s="61" t="str">
        <f t="shared" si="2"/>
        <v>katB</v>
      </c>
      <c r="P95" s="73" t="str">
        <f t="shared" si="3"/>
        <v/>
      </c>
      <c r="Q95" s="61" t="s">
        <v>30</v>
      </c>
    </row>
    <row r="96" spans="1:17" x14ac:dyDescent="0.25">
      <c r="A96" s="59" t="s">
        <v>215</v>
      </c>
      <c r="B96" s="59" t="s">
        <v>71</v>
      </c>
      <c r="C96" s="57" t="str">
        <f>IF(zdroj!AB92&gt;0,"A","N")</f>
        <v>N</v>
      </c>
      <c r="D96" s="66">
        <f>IF(B96="kategorieC","",VLOOKUP(A96,zdroj!B:N,13,0))</f>
        <v>0</v>
      </c>
      <c r="E96" s="72"/>
      <c r="F96" s="66" t="str">
        <f>IF(E96="A",VLOOKUP(A96,zdroj!B:O,14,0),"")</f>
        <v/>
      </c>
      <c r="H96" s="59">
        <v>190616</v>
      </c>
      <c r="I96" s="59" t="s">
        <v>69</v>
      </c>
      <c r="J96" s="59">
        <v>26761165</v>
      </c>
      <c r="K96" s="59" t="s">
        <v>316</v>
      </c>
      <c r="L96" s="61" t="s">
        <v>81</v>
      </c>
      <c r="M96" s="61">
        <f>VLOOKUP(H96,zdroj!C:F,4,0)</f>
        <v>0</v>
      </c>
      <c r="N96" s="61" t="str">
        <f t="shared" si="2"/>
        <v>-</v>
      </c>
      <c r="P96" s="73" t="str">
        <f t="shared" si="3"/>
        <v/>
      </c>
      <c r="Q96" s="61" t="s">
        <v>86</v>
      </c>
    </row>
    <row r="97" spans="1:17" x14ac:dyDescent="0.25">
      <c r="A97" s="59" t="s">
        <v>216</v>
      </c>
      <c r="B97" s="59" t="s">
        <v>69</v>
      </c>
      <c r="C97" s="57" t="str">
        <f>IF(zdroj!AB93&gt;0,"A","N")</f>
        <v>N</v>
      </c>
      <c r="D97" s="66">
        <f>IF(B97="kategorieC","",VLOOKUP(A97,zdroj!B:N,13,0))</f>
        <v>0</v>
      </c>
      <c r="E97" s="72"/>
      <c r="F97" s="66" t="str">
        <f>IF(E97="A",VLOOKUP(A97,zdroj!B:O,14,0),"")</f>
        <v/>
      </c>
      <c r="H97" s="59">
        <v>190616</v>
      </c>
      <c r="I97" s="59" t="s">
        <v>69</v>
      </c>
      <c r="J97" s="59">
        <v>27663736</v>
      </c>
      <c r="K97" s="59" t="s">
        <v>317</v>
      </c>
      <c r="L97" s="61" t="s">
        <v>113</v>
      </c>
      <c r="M97" s="61">
        <f>VLOOKUP(H97,zdroj!C:F,4,0)</f>
        <v>0</v>
      </c>
      <c r="N97" s="61" t="str">
        <f t="shared" si="2"/>
        <v>katB</v>
      </c>
      <c r="P97" s="73" t="str">
        <f t="shared" si="3"/>
        <v/>
      </c>
      <c r="Q97" s="61" t="s">
        <v>30</v>
      </c>
    </row>
    <row r="98" spans="1:17" x14ac:dyDescent="0.25">
      <c r="A98" s="59" t="s">
        <v>217</v>
      </c>
      <c r="B98" s="59" t="s">
        <v>72</v>
      </c>
      <c r="C98" s="57" t="str">
        <f>IF(zdroj!AB94&gt;0,"A","N")</f>
        <v>N</v>
      </c>
      <c r="D98" s="66" t="str">
        <f>IF(B98="kategorieC","",VLOOKUP(A98,zdroj!B:N,13,0))</f>
        <v/>
      </c>
      <c r="E98" s="72"/>
      <c r="F98" s="66" t="str">
        <f>IF(E98="A",VLOOKUP(A98,zdroj!B:O,14,0),"")</f>
        <v/>
      </c>
      <c r="H98" s="59">
        <v>190616</v>
      </c>
      <c r="I98" s="59" t="s">
        <v>69</v>
      </c>
      <c r="J98" s="59">
        <v>78985552</v>
      </c>
      <c r="K98" s="59" t="s">
        <v>318</v>
      </c>
      <c r="L98" s="61" t="s">
        <v>113</v>
      </c>
      <c r="M98" s="61">
        <f>VLOOKUP(H98,zdroj!C:F,4,0)</f>
        <v>0</v>
      </c>
      <c r="N98" s="61" t="str">
        <f t="shared" si="2"/>
        <v>katB</v>
      </c>
      <c r="P98" s="73" t="str">
        <f t="shared" si="3"/>
        <v/>
      </c>
      <c r="Q98" s="61" t="s">
        <v>30</v>
      </c>
    </row>
    <row r="99" spans="1:17" x14ac:dyDescent="0.25">
      <c r="A99" s="59" t="s">
        <v>218</v>
      </c>
      <c r="B99" s="59" t="s">
        <v>69</v>
      </c>
      <c r="C99" s="57" t="str">
        <f>IF(zdroj!AB95&gt;0,"A","N")</f>
        <v>N</v>
      </c>
      <c r="D99" s="66">
        <f>IF(B99="kategorieC","",VLOOKUP(A99,zdroj!B:N,13,0))</f>
        <v>0</v>
      </c>
      <c r="E99" s="72"/>
      <c r="F99" s="66" t="str">
        <f>IF(E99="A",VLOOKUP(A99,zdroj!B:O,14,0),"")</f>
        <v/>
      </c>
      <c r="H99" s="59">
        <v>190616</v>
      </c>
      <c r="I99" s="59" t="s">
        <v>69</v>
      </c>
      <c r="J99" s="59">
        <v>79383769</v>
      </c>
      <c r="K99" s="59" t="s">
        <v>319</v>
      </c>
      <c r="L99" s="61" t="s">
        <v>113</v>
      </c>
      <c r="M99" s="61">
        <f>VLOOKUP(H99,zdroj!C:F,4,0)</f>
        <v>0</v>
      </c>
      <c r="N99" s="61" t="str">
        <f t="shared" si="2"/>
        <v>katB</v>
      </c>
      <c r="P99" s="73" t="str">
        <f t="shared" si="3"/>
        <v/>
      </c>
      <c r="Q99" s="61" t="s">
        <v>30</v>
      </c>
    </row>
    <row r="100" spans="1:17" x14ac:dyDescent="0.25">
      <c r="A100" s="59" t="s">
        <v>219</v>
      </c>
      <c r="B100" s="59" t="s">
        <v>69</v>
      </c>
      <c r="C100" s="57" t="str">
        <f>IF(zdroj!AB96&gt;0,"A","N")</f>
        <v>N</v>
      </c>
      <c r="D100" s="66">
        <f>IF(B100="kategorieC","",VLOOKUP(A100,zdroj!B:N,13,0))</f>
        <v>0</v>
      </c>
      <c r="E100" s="72"/>
      <c r="F100" s="66" t="str">
        <f>IF(E100="A",VLOOKUP(A100,zdroj!B:O,14,0),"")</f>
        <v/>
      </c>
      <c r="H100" s="59">
        <v>190616</v>
      </c>
      <c r="I100" s="59" t="s">
        <v>69</v>
      </c>
      <c r="J100" s="59">
        <v>80579302</v>
      </c>
      <c r="K100" s="59" t="s">
        <v>320</v>
      </c>
      <c r="L100" s="61" t="s">
        <v>113</v>
      </c>
      <c r="M100" s="61">
        <f>VLOOKUP(H100,zdroj!C:F,4,0)</f>
        <v>0</v>
      </c>
      <c r="N100" s="61" t="str">
        <f t="shared" si="2"/>
        <v>katB</v>
      </c>
      <c r="P100" s="73" t="str">
        <f t="shared" si="3"/>
        <v/>
      </c>
      <c r="Q100" s="61" t="s">
        <v>30</v>
      </c>
    </row>
    <row r="101" spans="1:17" x14ac:dyDescent="0.25">
      <c r="A101" s="59" t="s">
        <v>220</v>
      </c>
      <c r="B101" s="59" t="s">
        <v>72</v>
      </c>
      <c r="C101" s="57" t="str">
        <f>IF(zdroj!AB97&gt;0,"A","N")</f>
        <v>N</v>
      </c>
      <c r="D101" s="66" t="str">
        <f>IF(B101="kategorieC","",VLOOKUP(A101,zdroj!B:N,13,0))</f>
        <v/>
      </c>
      <c r="E101" s="72"/>
      <c r="F101" s="66" t="str">
        <f>IF(E101="A",VLOOKUP(A101,zdroj!B:O,14,0),"")</f>
        <v/>
      </c>
      <c r="H101" s="59">
        <v>190616</v>
      </c>
      <c r="I101" s="59" t="s">
        <v>69</v>
      </c>
      <c r="J101" s="59">
        <v>81053614</v>
      </c>
      <c r="K101" s="59" t="s">
        <v>321</v>
      </c>
      <c r="L101" s="61" t="s">
        <v>113</v>
      </c>
      <c r="M101" s="61">
        <f>VLOOKUP(H101,zdroj!C:F,4,0)</f>
        <v>0</v>
      </c>
      <c r="N101" s="61" t="str">
        <f t="shared" si="2"/>
        <v>katB</v>
      </c>
      <c r="P101" s="73" t="str">
        <f t="shared" si="3"/>
        <v/>
      </c>
      <c r="Q101" s="61" t="s">
        <v>30</v>
      </c>
    </row>
    <row r="102" spans="1:17" x14ac:dyDescent="0.25">
      <c r="A102" s="59" t="s">
        <v>221</v>
      </c>
      <c r="B102" s="59" t="s">
        <v>69</v>
      </c>
      <c r="C102" s="57" t="str">
        <f>IF(zdroj!AB98&gt;0,"A","N")</f>
        <v>N</v>
      </c>
      <c r="D102" s="66">
        <f>IF(B102="kategorieC","",VLOOKUP(A102,zdroj!B:N,13,0))</f>
        <v>15.66</v>
      </c>
      <c r="E102" s="72"/>
      <c r="F102" s="66" t="str">
        <f>IF(E102="A",VLOOKUP(A102,zdroj!B:O,14,0),"")</f>
        <v/>
      </c>
      <c r="H102" s="59">
        <v>138762</v>
      </c>
      <c r="I102" s="59" t="s">
        <v>69</v>
      </c>
      <c r="J102" s="59">
        <v>6082246</v>
      </c>
      <c r="K102" s="59" t="s">
        <v>322</v>
      </c>
      <c r="L102" s="61" t="s">
        <v>113</v>
      </c>
      <c r="M102" s="61">
        <f>VLOOKUP(H102,zdroj!C:F,4,0)</f>
        <v>0</v>
      </c>
      <c r="N102" s="61" t="str">
        <f t="shared" si="2"/>
        <v>katB</v>
      </c>
      <c r="P102" s="73" t="str">
        <f t="shared" si="3"/>
        <v/>
      </c>
      <c r="Q102" s="61" t="s">
        <v>30</v>
      </c>
    </row>
    <row r="103" spans="1:17" x14ac:dyDescent="0.25">
      <c r="A103" s="59" t="s">
        <v>222</v>
      </c>
      <c r="B103" s="59" t="s">
        <v>69</v>
      </c>
      <c r="C103" s="57" t="str">
        <f>IF(zdroj!AB99&gt;0,"A","N")</f>
        <v>N</v>
      </c>
      <c r="D103" s="66">
        <f>IF(B103="kategorieC","",VLOOKUP(A103,zdroj!B:N,13,0))</f>
        <v>0</v>
      </c>
      <c r="E103" s="72"/>
      <c r="F103" s="66" t="str">
        <f>IF(E103="A",VLOOKUP(A103,zdroj!B:O,14,0),"")</f>
        <v/>
      </c>
      <c r="H103" s="59">
        <v>138762</v>
      </c>
      <c r="I103" s="59" t="s">
        <v>69</v>
      </c>
      <c r="J103" s="59">
        <v>6082254</v>
      </c>
      <c r="K103" s="59" t="s">
        <v>323</v>
      </c>
      <c r="L103" s="61" t="s">
        <v>113</v>
      </c>
      <c r="M103" s="61">
        <f>VLOOKUP(H103,zdroj!C:F,4,0)</f>
        <v>0</v>
      </c>
      <c r="N103" s="61" t="str">
        <f t="shared" si="2"/>
        <v>katB</v>
      </c>
      <c r="P103" s="73" t="str">
        <f t="shared" si="3"/>
        <v/>
      </c>
      <c r="Q103" s="61" t="s">
        <v>30</v>
      </c>
    </row>
    <row r="104" spans="1:17" x14ac:dyDescent="0.25">
      <c r="A104" s="59" t="s">
        <v>223</v>
      </c>
      <c r="B104" s="59" t="s">
        <v>69</v>
      </c>
      <c r="C104" s="57" t="str">
        <f>IF(zdroj!AB100&gt;0,"A","N")</f>
        <v>N</v>
      </c>
      <c r="D104" s="66">
        <f>IF(B104="kategorieC","",VLOOKUP(A104,zdroj!B:N,13,0))</f>
        <v>41.3</v>
      </c>
      <c r="E104" s="72"/>
      <c r="F104" s="66" t="str">
        <f>IF(E104="A",VLOOKUP(A104,zdroj!B:O,14,0),"")</f>
        <v/>
      </c>
      <c r="H104" s="59">
        <v>138762</v>
      </c>
      <c r="I104" s="59" t="s">
        <v>69</v>
      </c>
      <c r="J104" s="59">
        <v>6082262</v>
      </c>
      <c r="K104" s="59" t="s">
        <v>324</v>
      </c>
      <c r="L104" s="61" t="s">
        <v>113</v>
      </c>
      <c r="M104" s="61">
        <f>VLOOKUP(H104,zdroj!C:F,4,0)</f>
        <v>0</v>
      </c>
      <c r="N104" s="61" t="str">
        <f t="shared" si="2"/>
        <v>katB</v>
      </c>
      <c r="P104" s="73" t="str">
        <f t="shared" si="3"/>
        <v/>
      </c>
      <c r="Q104" s="61" t="s">
        <v>30</v>
      </c>
    </row>
    <row r="105" spans="1:17" x14ac:dyDescent="0.25">
      <c r="A105" s="59" t="s">
        <v>224</v>
      </c>
      <c r="B105" s="59" t="s">
        <v>71</v>
      </c>
      <c r="C105" s="57" t="str">
        <f>IF(zdroj!AB101&gt;0,"A","N")</f>
        <v>N</v>
      </c>
      <c r="D105" s="66">
        <f>IF(B105="kategorieC","",VLOOKUP(A105,zdroj!B:N,13,0))</f>
        <v>0</v>
      </c>
      <c r="E105" s="72"/>
      <c r="F105" s="66" t="str">
        <f>IF(E105="A",VLOOKUP(A105,zdroj!B:O,14,0),"")</f>
        <v/>
      </c>
      <c r="H105" s="59">
        <v>138762</v>
      </c>
      <c r="I105" s="59" t="s">
        <v>69</v>
      </c>
      <c r="J105" s="59">
        <v>6082271</v>
      </c>
      <c r="K105" s="59" t="s">
        <v>325</v>
      </c>
      <c r="L105" s="61" t="s">
        <v>113</v>
      </c>
      <c r="M105" s="61">
        <f>VLOOKUP(H105,zdroj!C:F,4,0)</f>
        <v>0</v>
      </c>
      <c r="N105" s="61" t="str">
        <f t="shared" si="2"/>
        <v>katB</v>
      </c>
      <c r="P105" s="73" t="str">
        <f t="shared" si="3"/>
        <v/>
      </c>
      <c r="Q105" s="61" t="s">
        <v>30</v>
      </c>
    </row>
    <row r="106" spans="1:17" x14ac:dyDescent="0.25">
      <c r="A106" s="59" t="s">
        <v>225</v>
      </c>
      <c r="B106" s="59" t="s">
        <v>69</v>
      </c>
      <c r="C106" s="57" t="str">
        <f>IF(zdroj!AB102&gt;0,"A","N")</f>
        <v>N</v>
      </c>
      <c r="D106" s="66">
        <f>IF(B106="kategorieC","",VLOOKUP(A106,zdroj!B:N,13,0))</f>
        <v>0</v>
      </c>
      <c r="E106" s="72"/>
      <c r="F106" s="66" t="str">
        <f>IF(E106="A",VLOOKUP(A106,zdroj!B:O,14,0),"")</f>
        <v/>
      </c>
      <c r="H106" s="59">
        <v>138762</v>
      </c>
      <c r="I106" s="59" t="s">
        <v>69</v>
      </c>
      <c r="J106" s="59">
        <v>6082289</v>
      </c>
      <c r="K106" s="59" t="s">
        <v>326</v>
      </c>
      <c r="L106" s="61" t="s">
        <v>81</v>
      </c>
      <c r="M106" s="61">
        <f>VLOOKUP(H106,zdroj!C:F,4,0)</f>
        <v>0</v>
      </c>
      <c r="N106" s="61" t="str">
        <f t="shared" si="2"/>
        <v>-</v>
      </c>
      <c r="P106" s="73" t="str">
        <f t="shared" si="3"/>
        <v/>
      </c>
      <c r="Q106" s="61" t="s">
        <v>84</v>
      </c>
    </row>
    <row r="107" spans="1:17" x14ac:dyDescent="0.25">
      <c r="D107" s="66"/>
      <c r="F107" s="66"/>
      <c r="H107" s="59">
        <v>138762</v>
      </c>
      <c r="I107" s="59" t="s">
        <v>69</v>
      </c>
      <c r="J107" s="59">
        <v>6082297</v>
      </c>
      <c r="K107" s="59" t="s">
        <v>327</v>
      </c>
      <c r="L107" s="61" t="s">
        <v>113</v>
      </c>
      <c r="M107" s="61">
        <f>VLOOKUP(H107,zdroj!C:F,4,0)</f>
        <v>0</v>
      </c>
      <c r="N107" s="61" t="str">
        <f t="shared" si="2"/>
        <v>katB</v>
      </c>
      <c r="P107" s="73" t="str">
        <f t="shared" si="3"/>
        <v/>
      </c>
      <c r="Q107" s="61" t="s">
        <v>30</v>
      </c>
    </row>
    <row r="108" spans="1:17" x14ac:dyDescent="0.25">
      <c r="D108" s="66"/>
      <c r="F108" s="66"/>
      <c r="H108" s="59">
        <v>138762</v>
      </c>
      <c r="I108" s="59" t="s">
        <v>69</v>
      </c>
      <c r="J108" s="59">
        <v>6082301</v>
      </c>
      <c r="K108" s="59" t="s">
        <v>328</v>
      </c>
      <c r="L108" s="61" t="s">
        <v>113</v>
      </c>
      <c r="M108" s="61">
        <f>VLOOKUP(H108,zdroj!C:F,4,0)</f>
        <v>0</v>
      </c>
      <c r="N108" s="61" t="str">
        <f t="shared" si="2"/>
        <v>katB</v>
      </c>
      <c r="P108" s="73" t="str">
        <f t="shared" si="3"/>
        <v/>
      </c>
      <c r="Q108" s="61" t="s">
        <v>30</v>
      </c>
    </row>
    <row r="109" spans="1:17" x14ac:dyDescent="0.25">
      <c r="D109" s="66"/>
      <c r="F109" s="66"/>
      <c r="H109" s="59">
        <v>138762</v>
      </c>
      <c r="I109" s="59" t="s">
        <v>69</v>
      </c>
      <c r="J109" s="59">
        <v>6082319</v>
      </c>
      <c r="K109" s="59" t="s">
        <v>329</v>
      </c>
      <c r="L109" s="61" t="s">
        <v>113</v>
      </c>
      <c r="M109" s="61">
        <f>VLOOKUP(H109,zdroj!C:F,4,0)</f>
        <v>0</v>
      </c>
      <c r="N109" s="61" t="str">
        <f t="shared" si="2"/>
        <v>katB</v>
      </c>
      <c r="P109" s="73" t="str">
        <f t="shared" si="3"/>
        <v/>
      </c>
      <c r="Q109" s="61" t="s">
        <v>30</v>
      </c>
    </row>
    <row r="110" spans="1:17" x14ac:dyDescent="0.25">
      <c r="D110" s="66"/>
      <c r="F110" s="66"/>
      <c r="H110" s="59">
        <v>138762</v>
      </c>
      <c r="I110" s="59" t="s">
        <v>69</v>
      </c>
      <c r="J110" s="59">
        <v>6082327</v>
      </c>
      <c r="K110" s="59" t="s">
        <v>330</v>
      </c>
      <c r="L110" s="61" t="s">
        <v>113</v>
      </c>
      <c r="M110" s="61">
        <f>VLOOKUP(H110,zdroj!C:F,4,0)</f>
        <v>0</v>
      </c>
      <c r="N110" s="61" t="str">
        <f t="shared" si="2"/>
        <v>katB</v>
      </c>
      <c r="P110" s="73" t="str">
        <f t="shared" si="3"/>
        <v/>
      </c>
      <c r="Q110" s="61" t="s">
        <v>30</v>
      </c>
    </row>
    <row r="111" spans="1:17" x14ac:dyDescent="0.25">
      <c r="D111" s="66"/>
      <c r="F111" s="66"/>
      <c r="H111" s="59">
        <v>138762</v>
      </c>
      <c r="I111" s="59" t="s">
        <v>69</v>
      </c>
      <c r="J111" s="59">
        <v>6082335</v>
      </c>
      <c r="K111" s="59" t="s">
        <v>331</v>
      </c>
      <c r="L111" s="61" t="s">
        <v>113</v>
      </c>
      <c r="M111" s="61">
        <f>VLOOKUP(H111,zdroj!C:F,4,0)</f>
        <v>0</v>
      </c>
      <c r="N111" s="61" t="str">
        <f t="shared" si="2"/>
        <v>katB</v>
      </c>
      <c r="P111" s="73" t="str">
        <f t="shared" si="3"/>
        <v/>
      </c>
      <c r="Q111" s="61" t="s">
        <v>30</v>
      </c>
    </row>
    <row r="112" spans="1:17" x14ac:dyDescent="0.25">
      <c r="D112" s="66"/>
      <c r="F112" s="66"/>
      <c r="H112" s="59">
        <v>138762</v>
      </c>
      <c r="I112" s="59" t="s">
        <v>69</v>
      </c>
      <c r="J112" s="59">
        <v>6082343</v>
      </c>
      <c r="K112" s="59" t="s">
        <v>332</v>
      </c>
      <c r="L112" s="61" t="s">
        <v>113</v>
      </c>
      <c r="M112" s="61">
        <f>VLOOKUP(H112,zdroj!C:F,4,0)</f>
        <v>0</v>
      </c>
      <c r="N112" s="61" t="str">
        <f t="shared" si="2"/>
        <v>katB</v>
      </c>
      <c r="P112" s="73" t="str">
        <f t="shared" si="3"/>
        <v/>
      </c>
      <c r="Q112" s="61" t="s">
        <v>30</v>
      </c>
    </row>
    <row r="113" spans="4:17" x14ac:dyDescent="0.25">
      <c r="D113" s="66"/>
      <c r="F113" s="66"/>
      <c r="H113" s="59">
        <v>138762</v>
      </c>
      <c r="I113" s="59" t="s">
        <v>69</v>
      </c>
      <c r="J113" s="59">
        <v>6082351</v>
      </c>
      <c r="K113" s="59" t="s">
        <v>333</v>
      </c>
      <c r="L113" s="61" t="s">
        <v>113</v>
      </c>
      <c r="M113" s="61">
        <f>VLOOKUP(H113,zdroj!C:F,4,0)</f>
        <v>0</v>
      </c>
      <c r="N113" s="61" t="str">
        <f t="shared" si="2"/>
        <v>katB</v>
      </c>
      <c r="P113" s="73" t="str">
        <f t="shared" si="3"/>
        <v/>
      </c>
      <c r="Q113" s="61" t="s">
        <v>30</v>
      </c>
    </row>
    <row r="114" spans="4:17" x14ac:dyDescent="0.25">
      <c r="D114" s="66"/>
      <c r="F114" s="66"/>
      <c r="H114" s="59">
        <v>138762</v>
      </c>
      <c r="I114" s="59" t="s">
        <v>69</v>
      </c>
      <c r="J114" s="59">
        <v>6082360</v>
      </c>
      <c r="K114" s="59" t="s">
        <v>334</v>
      </c>
      <c r="L114" s="61" t="s">
        <v>113</v>
      </c>
      <c r="M114" s="61">
        <f>VLOOKUP(H114,zdroj!C:F,4,0)</f>
        <v>0</v>
      </c>
      <c r="N114" s="61" t="str">
        <f t="shared" si="2"/>
        <v>katB</v>
      </c>
      <c r="P114" s="73" t="str">
        <f t="shared" si="3"/>
        <v/>
      </c>
      <c r="Q114" s="61" t="s">
        <v>30</v>
      </c>
    </row>
    <row r="115" spans="4:17" x14ac:dyDescent="0.25">
      <c r="D115" s="66"/>
      <c r="F115" s="66"/>
      <c r="H115" s="59">
        <v>138762</v>
      </c>
      <c r="I115" s="59" t="s">
        <v>69</v>
      </c>
      <c r="J115" s="59">
        <v>6082378</v>
      </c>
      <c r="K115" s="59" t="s">
        <v>335</v>
      </c>
      <c r="L115" s="61" t="s">
        <v>113</v>
      </c>
      <c r="M115" s="61">
        <f>VLOOKUP(H115,zdroj!C:F,4,0)</f>
        <v>0</v>
      </c>
      <c r="N115" s="61" t="str">
        <f t="shared" si="2"/>
        <v>katB</v>
      </c>
      <c r="P115" s="73" t="str">
        <f t="shared" si="3"/>
        <v/>
      </c>
      <c r="Q115" s="61" t="s">
        <v>30</v>
      </c>
    </row>
    <row r="116" spans="4:17" x14ac:dyDescent="0.25">
      <c r="D116" s="66"/>
      <c r="F116" s="66"/>
      <c r="H116" s="59">
        <v>138762</v>
      </c>
      <c r="I116" s="59" t="s">
        <v>69</v>
      </c>
      <c r="J116" s="59">
        <v>6082386</v>
      </c>
      <c r="K116" s="59" t="s">
        <v>336</v>
      </c>
      <c r="L116" s="61" t="s">
        <v>113</v>
      </c>
      <c r="M116" s="61">
        <f>VLOOKUP(H116,zdroj!C:F,4,0)</f>
        <v>0</v>
      </c>
      <c r="N116" s="61" t="str">
        <f t="shared" si="2"/>
        <v>katB</v>
      </c>
      <c r="P116" s="73" t="str">
        <f t="shared" si="3"/>
        <v/>
      </c>
      <c r="Q116" s="61" t="s">
        <v>30</v>
      </c>
    </row>
    <row r="117" spans="4:17" x14ac:dyDescent="0.25">
      <c r="D117" s="66"/>
      <c r="F117" s="66"/>
      <c r="H117" s="59">
        <v>138762</v>
      </c>
      <c r="I117" s="59" t="s">
        <v>69</v>
      </c>
      <c r="J117" s="59">
        <v>6082394</v>
      </c>
      <c r="K117" s="59" t="s">
        <v>337</v>
      </c>
      <c r="L117" s="61" t="s">
        <v>113</v>
      </c>
      <c r="M117" s="61">
        <f>VLOOKUP(H117,zdroj!C:F,4,0)</f>
        <v>0</v>
      </c>
      <c r="N117" s="61" t="str">
        <f t="shared" si="2"/>
        <v>katB</v>
      </c>
      <c r="P117" s="73" t="str">
        <f t="shared" si="3"/>
        <v/>
      </c>
      <c r="Q117" s="61" t="s">
        <v>30</v>
      </c>
    </row>
    <row r="118" spans="4:17" x14ac:dyDescent="0.25">
      <c r="D118" s="66"/>
      <c r="F118" s="66"/>
      <c r="H118" s="59">
        <v>138762</v>
      </c>
      <c r="I118" s="59" t="s">
        <v>69</v>
      </c>
      <c r="J118" s="59">
        <v>6082416</v>
      </c>
      <c r="K118" s="59" t="s">
        <v>338</v>
      </c>
      <c r="L118" s="61" t="s">
        <v>113</v>
      </c>
      <c r="M118" s="61">
        <f>VLOOKUP(H118,zdroj!C:F,4,0)</f>
        <v>0</v>
      </c>
      <c r="N118" s="61" t="str">
        <f t="shared" si="2"/>
        <v>katB</v>
      </c>
      <c r="P118" s="73" t="str">
        <f t="shared" si="3"/>
        <v/>
      </c>
      <c r="Q118" s="61" t="s">
        <v>30</v>
      </c>
    </row>
    <row r="119" spans="4:17" x14ac:dyDescent="0.25">
      <c r="D119" s="66"/>
      <c r="F119" s="66"/>
      <c r="H119" s="59">
        <v>138762</v>
      </c>
      <c r="I119" s="59" t="s">
        <v>69</v>
      </c>
      <c r="J119" s="59">
        <v>6082424</v>
      </c>
      <c r="K119" s="59" t="s">
        <v>339</v>
      </c>
      <c r="L119" s="61" t="s">
        <v>113</v>
      </c>
      <c r="M119" s="61">
        <f>VLOOKUP(H119,zdroj!C:F,4,0)</f>
        <v>0</v>
      </c>
      <c r="N119" s="61" t="str">
        <f t="shared" si="2"/>
        <v>katB</v>
      </c>
      <c r="P119" s="73" t="str">
        <f t="shared" si="3"/>
        <v/>
      </c>
      <c r="Q119" s="61" t="s">
        <v>30</v>
      </c>
    </row>
    <row r="120" spans="4:17" x14ac:dyDescent="0.25">
      <c r="D120" s="66"/>
      <c r="F120" s="66"/>
      <c r="H120" s="59">
        <v>138762</v>
      </c>
      <c r="I120" s="59" t="s">
        <v>69</v>
      </c>
      <c r="J120" s="59">
        <v>6082432</v>
      </c>
      <c r="K120" s="59" t="s">
        <v>340</v>
      </c>
      <c r="L120" s="61" t="s">
        <v>113</v>
      </c>
      <c r="M120" s="61">
        <f>VLOOKUP(H120,zdroj!C:F,4,0)</f>
        <v>0</v>
      </c>
      <c r="N120" s="61" t="str">
        <f t="shared" si="2"/>
        <v>katB</v>
      </c>
      <c r="P120" s="73" t="str">
        <f t="shared" si="3"/>
        <v/>
      </c>
      <c r="Q120" s="61" t="s">
        <v>30</v>
      </c>
    </row>
    <row r="121" spans="4:17" x14ac:dyDescent="0.25">
      <c r="D121" s="66"/>
      <c r="F121" s="66"/>
      <c r="H121" s="59">
        <v>138762</v>
      </c>
      <c r="I121" s="59" t="s">
        <v>69</v>
      </c>
      <c r="J121" s="59">
        <v>6082441</v>
      </c>
      <c r="K121" s="59" t="s">
        <v>341</v>
      </c>
      <c r="L121" s="61" t="s">
        <v>113</v>
      </c>
      <c r="M121" s="61">
        <f>VLOOKUP(H121,zdroj!C:F,4,0)</f>
        <v>0</v>
      </c>
      <c r="N121" s="61" t="str">
        <f t="shared" si="2"/>
        <v>katB</v>
      </c>
      <c r="P121" s="73" t="str">
        <f t="shared" si="3"/>
        <v/>
      </c>
      <c r="Q121" s="61" t="s">
        <v>30</v>
      </c>
    </row>
    <row r="122" spans="4:17" x14ac:dyDescent="0.25">
      <c r="D122" s="66"/>
      <c r="F122" s="66"/>
      <c r="H122" s="59">
        <v>138762</v>
      </c>
      <c r="I122" s="59" t="s">
        <v>69</v>
      </c>
      <c r="J122" s="59">
        <v>6082459</v>
      </c>
      <c r="K122" s="59" t="s">
        <v>342</v>
      </c>
      <c r="L122" s="61" t="s">
        <v>113</v>
      </c>
      <c r="M122" s="61">
        <f>VLOOKUP(H122,zdroj!C:F,4,0)</f>
        <v>0</v>
      </c>
      <c r="N122" s="61" t="str">
        <f t="shared" si="2"/>
        <v>katB</v>
      </c>
      <c r="P122" s="73" t="str">
        <f t="shared" si="3"/>
        <v/>
      </c>
      <c r="Q122" s="61" t="s">
        <v>30</v>
      </c>
    </row>
    <row r="123" spans="4:17" x14ac:dyDescent="0.25">
      <c r="D123" s="66"/>
      <c r="F123" s="66"/>
      <c r="H123" s="59">
        <v>138762</v>
      </c>
      <c r="I123" s="59" t="s">
        <v>69</v>
      </c>
      <c r="J123" s="59">
        <v>6082467</v>
      </c>
      <c r="K123" s="59" t="s">
        <v>343</v>
      </c>
      <c r="L123" s="61" t="s">
        <v>113</v>
      </c>
      <c r="M123" s="61">
        <f>VLOOKUP(H123,zdroj!C:F,4,0)</f>
        <v>0</v>
      </c>
      <c r="N123" s="61" t="str">
        <f t="shared" si="2"/>
        <v>katB</v>
      </c>
      <c r="P123" s="73" t="str">
        <f t="shared" si="3"/>
        <v/>
      </c>
      <c r="Q123" s="61" t="s">
        <v>30</v>
      </c>
    </row>
    <row r="124" spans="4:17" x14ac:dyDescent="0.25">
      <c r="D124" s="66"/>
      <c r="F124" s="66"/>
      <c r="H124" s="59">
        <v>138762</v>
      </c>
      <c r="I124" s="59" t="s">
        <v>69</v>
      </c>
      <c r="J124" s="59">
        <v>6082475</v>
      </c>
      <c r="K124" s="59" t="s">
        <v>344</v>
      </c>
      <c r="L124" s="61" t="s">
        <v>113</v>
      </c>
      <c r="M124" s="61">
        <f>VLOOKUP(H124,zdroj!C:F,4,0)</f>
        <v>0</v>
      </c>
      <c r="N124" s="61" t="str">
        <f t="shared" si="2"/>
        <v>katB</v>
      </c>
      <c r="P124" s="73" t="str">
        <f t="shared" si="3"/>
        <v/>
      </c>
      <c r="Q124" s="61" t="s">
        <v>30</v>
      </c>
    </row>
    <row r="125" spans="4:17" x14ac:dyDescent="0.25">
      <c r="D125" s="66"/>
      <c r="F125" s="66"/>
      <c r="H125" s="59">
        <v>138762</v>
      </c>
      <c r="I125" s="59" t="s">
        <v>69</v>
      </c>
      <c r="J125" s="59">
        <v>6082483</v>
      </c>
      <c r="K125" s="59" t="s">
        <v>345</v>
      </c>
      <c r="L125" s="61" t="s">
        <v>113</v>
      </c>
      <c r="M125" s="61">
        <f>VLOOKUP(H125,zdroj!C:F,4,0)</f>
        <v>0</v>
      </c>
      <c r="N125" s="61" t="str">
        <f t="shared" si="2"/>
        <v>katB</v>
      </c>
      <c r="P125" s="73" t="str">
        <f t="shared" si="3"/>
        <v/>
      </c>
      <c r="Q125" s="61" t="s">
        <v>30</v>
      </c>
    </row>
    <row r="126" spans="4:17" x14ac:dyDescent="0.25">
      <c r="D126" s="66"/>
      <c r="F126" s="66"/>
      <c r="H126" s="59">
        <v>138762</v>
      </c>
      <c r="I126" s="59" t="s">
        <v>69</v>
      </c>
      <c r="J126" s="59">
        <v>6082491</v>
      </c>
      <c r="K126" s="59" t="s">
        <v>346</v>
      </c>
      <c r="L126" s="61" t="s">
        <v>113</v>
      </c>
      <c r="M126" s="61">
        <f>VLOOKUP(H126,zdroj!C:F,4,0)</f>
        <v>0</v>
      </c>
      <c r="N126" s="61" t="str">
        <f t="shared" si="2"/>
        <v>katB</v>
      </c>
      <c r="P126" s="73" t="str">
        <f t="shared" si="3"/>
        <v/>
      </c>
      <c r="Q126" s="61" t="s">
        <v>30</v>
      </c>
    </row>
    <row r="127" spans="4:17" x14ac:dyDescent="0.25">
      <c r="D127" s="66"/>
      <c r="F127" s="66"/>
      <c r="H127" s="59">
        <v>138762</v>
      </c>
      <c r="I127" s="59" t="s">
        <v>69</v>
      </c>
      <c r="J127" s="59">
        <v>6082505</v>
      </c>
      <c r="K127" s="59" t="s">
        <v>347</v>
      </c>
      <c r="L127" s="61" t="s">
        <v>113</v>
      </c>
      <c r="M127" s="61">
        <f>VLOOKUP(H127,zdroj!C:F,4,0)</f>
        <v>0</v>
      </c>
      <c r="N127" s="61" t="str">
        <f t="shared" si="2"/>
        <v>katB</v>
      </c>
      <c r="P127" s="73" t="str">
        <f t="shared" si="3"/>
        <v/>
      </c>
      <c r="Q127" s="61" t="s">
        <v>30</v>
      </c>
    </row>
    <row r="128" spans="4:17" x14ac:dyDescent="0.25">
      <c r="D128" s="66"/>
      <c r="F128" s="66"/>
      <c r="H128" s="59">
        <v>138762</v>
      </c>
      <c r="I128" s="59" t="s">
        <v>69</v>
      </c>
      <c r="J128" s="59">
        <v>6082513</v>
      </c>
      <c r="K128" s="59" t="s">
        <v>348</v>
      </c>
      <c r="L128" s="61" t="s">
        <v>113</v>
      </c>
      <c r="M128" s="61">
        <f>VLOOKUP(H128,zdroj!C:F,4,0)</f>
        <v>0</v>
      </c>
      <c r="N128" s="61" t="str">
        <f t="shared" si="2"/>
        <v>katB</v>
      </c>
      <c r="P128" s="73" t="str">
        <f t="shared" si="3"/>
        <v/>
      </c>
      <c r="Q128" s="61" t="s">
        <v>30</v>
      </c>
    </row>
    <row r="129" spans="4:17" x14ac:dyDescent="0.25">
      <c r="D129" s="66"/>
      <c r="F129" s="66"/>
      <c r="H129" s="59">
        <v>138762</v>
      </c>
      <c r="I129" s="59" t="s">
        <v>69</v>
      </c>
      <c r="J129" s="59">
        <v>6082521</v>
      </c>
      <c r="K129" s="59" t="s">
        <v>349</v>
      </c>
      <c r="L129" s="61" t="s">
        <v>113</v>
      </c>
      <c r="M129" s="61">
        <f>VLOOKUP(H129,zdroj!C:F,4,0)</f>
        <v>0</v>
      </c>
      <c r="N129" s="61" t="str">
        <f t="shared" si="2"/>
        <v>katB</v>
      </c>
      <c r="P129" s="73" t="str">
        <f t="shared" si="3"/>
        <v/>
      </c>
      <c r="Q129" s="61" t="s">
        <v>30</v>
      </c>
    </row>
    <row r="130" spans="4:17" x14ac:dyDescent="0.25">
      <c r="D130" s="66"/>
      <c r="F130" s="66"/>
      <c r="H130" s="59">
        <v>138762</v>
      </c>
      <c r="I130" s="59" t="s">
        <v>69</v>
      </c>
      <c r="J130" s="59">
        <v>6082530</v>
      </c>
      <c r="K130" s="59" t="s">
        <v>350</v>
      </c>
      <c r="L130" s="61" t="s">
        <v>113</v>
      </c>
      <c r="M130" s="61">
        <f>VLOOKUP(H130,zdroj!C:F,4,0)</f>
        <v>0</v>
      </c>
      <c r="N130" s="61" t="str">
        <f t="shared" si="2"/>
        <v>katB</v>
      </c>
      <c r="P130" s="73" t="str">
        <f t="shared" si="3"/>
        <v/>
      </c>
      <c r="Q130" s="61" t="s">
        <v>30</v>
      </c>
    </row>
    <row r="131" spans="4:17" x14ac:dyDescent="0.25">
      <c r="D131" s="66"/>
      <c r="F131" s="66"/>
      <c r="H131" s="59">
        <v>138762</v>
      </c>
      <c r="I131" s="59" t="s">
        <v>69</v>
      </c>
      <c r="J131" s="59">
        <v>6082548</v>
      </c>
      <c r="K131" s="59" t="s">
        <v>351</v>
      </c>
      <c r="L131" s="61" t="s">
        <v>113</v>
      </c>
      <c r="M131" s="61">
        <f>VLOOKUP(H131,zdroj!C:F,4,0)</f>
        <v>0</v>
      </c>
      <c r="N131" s="61" t="str">
        <f t="shared" si="2"/>
        <v>katB</v>
      </c>
      <c r="P131" s="73" t="str">
        <f t="shared" si="3"/>
        <v/>
      </c>
      <c r="Q131" s="61" t="s">
        <v>30</v>
      </c>
    </row>
    <row r="132" spans="4:17" x14ac:dyDescent="0.25">
      <c r="D132" s="66"/>
      <c r="F132" s="66"/>
      <c r="H132" s="59">
        <v>138762</v>
      </c>
      <c r="I132" s="59" t="s">
        <v>69</v>
      </c>
      <c r="J132" s="59">
        <v>6082556</v>
      </c>
      <c r="K132" s="59" t="s">
        <v>352</v>
      </c>
      <c r="L132" s="61" t="s">
        <v>113</v>
      </c>
      <c r="M132" s="61">
        <f>VLOOKUP(H132,zdroj!C:F,4,0)</f>
        <v>0</v>
      </c>
      <c r="N132" s="61" t="str">
        <f t="shared" si="2"/>
        <v>katB</v>
      </c>
      <c r="P132" s="73" t="str">
        <f t="shared" si="3"/>
        <v/>
      </c>
      <c r="Q132" s="61" t="s">
        <v>30</v>
      </c>
    </row>
    <row r="133" spans="4:17" x14ac:dyDescent="0.25">
      <c r="D133" s="66"/>
      <c r="F133" s="66"/>
      <c r="H133" s="59">
        <v>138762</v>
      </c>
      <c r="I133" s="59" t="s">
        <v>69</v>
      </c>
      <c r="J133" s="59">
        <v>6082564</v>
      </c>
      <c r="K133" s="59" t="s">
        <v>353</v>
      </c>
      <c r="L133" s="61" t="s">
        <v>113</v>
      </c>
      <c r="M133" s="61">
        <f>VLOOKUP(H133,zdroj!C:F,4,0)</f>
        <v>0</v>
      </c>
      <c r="N133" s="61" t="str">
        <f t="shared" si="2"/>
        <v>katB</v>
      </c>
      <c r="P133" s="73" t="str">
        <f t="shared" si="3"/>
        <v/>
      </c>
      <c r="Q133" s="61" t="s">
        <v>30</v>
      </c>
    </row>
    <row r="134" spans="4:17" x14ac:dyDescent="0.25">
      <c r="D134" s="66"/>
      <c r="F134" s="66"/>
      <c r="H134" s="59">
        <v>138762</v>
      </c>
      <c r="I134" s="59" t="s">
        <v>69</v>
      </c>
      <c r="J134" s="59">
        <v>6082572</v>
      </c>
      <c r="K134" s="59" t="s">
        <v>354</v>
      </c>
      <c r="L134" s="61" t="s">
        <v>113</v>
      </c>
      <c r="M134" s="61">
        <f>VLOOKUP(H134,zdroj!C:F,4,0)</f>
        <v>0</v>
      </c>
      <c r="N134" s="61" t="str">
        <f t="shared" si="2"/>
        <v>katB</v>
      </c>
      <c r="P134" s="73" t="str">
        <f t="shared" si="3"/>
        <v/>
      </c>
      <c r="Q134" s="61" t="s">
        <v>30</v>
      </c>
    </row>
    <row r="135" spans="4:17" x14ac:dyDescent="0.25">
      <c r="D135" s="66"/>
      <c r="F135" s="66"/>
      <c r="H135" s="59">
        <v>138762</v>
      </c>
      <c r="I135" s="59" t="s">
        <v>69</v>
      </c>
      <c r="J135" s="59">
        <v>6082581</v>
      </c>
      <c r="K135" s="59" t="s">
        <v>355</v>
      </c>
      <c r="L135" s="61" t="s">
        <v>113</v>
      </c>
      <c r="M135" s="61">
        <f>VLOOKUP(H135,zdroj!C:F,4,0)</f>
        <v>0</v>
      </c>
      <c r="N135" s="61" t="str">
        <f t="shared" ref="N135:N198" si="4">IF(M135="A",IF(L135="katA","katB",L135),L135)</f>
        <v>katB</v>
      </c>
      <c r="P135" s="73" t="str">
        <f t="shared" ref="P135:P198" si="5">IF(O135="A",1,"")</f>
        <v/>
      </c>
      <c r="Q135" s="61" t="s">
        <v>30</v>
      </c>
    </row>
    <row r="136" spans="4:17" x14ac:dyDescent="0.25">
      <c r="D136" s="66"/>
      <c r="F136" s="66"/>
      <c r="H136" s="59">
        <v>138762</v>
      </c>
      <c r="I136" s="59" t="s">
        <v>69</v>
      </c>
      <c r="J136" s="59">
        <v>6082599</v>
      </c>
      <c r="K136" s="59" t="s">
        <v>356</v>
      </c>
      <c r="L136" s="61" t="s">
        <v>113</v>
      </c>
      <c r="M136" s="61">
        <f>VLOOKUP(H136,zdroj!C:F,4,0)</f>
        <v>0</v>
      </c>
      <c r="N136" s="61" t="str">
        <f t="shared" si="4"/>
        <v>katB</v>
      </c>
      <c r="P136" s="73" t="str">
        <f t="shared" si="5"/>
        <v/>
      </c>
      <c r="Q136" s="61" t="s">
        <v>30</v>
      </c>
    </row>
    <row r="137" spans="4:17" x14ac:dyDescent="0.25">
      <c r="D137" s="66"/>
      <c r="F137" s="66"/>
      <c r="H137" s="59">
        <v>138762</v>
      </c>
      <c r="I137" s="59" t="s">
        <v>69</v>
      </c>
      <c r="J137" s="59">
        <v>6082602</v>
      </c>
      <c r="K137" s="59" t="s">
        <v>357</v>
      </c>
      <c r="L137" s="61" t="s">
        <v>113</v>
      </c>
      <c r="M137" s="61">
        <f>VLOOKUP(H137,zdroj!C:F,4,0)</f>
        <v>0</v>
      </c>
      <c r="N137" s="61" t="str">
        <f t="shared" si="4"/>
        <v>katB</v>
      </c>
      <c r="P137" s="73" t="str">
        <f t="shared" si="5"/>
        <v/>
      </c>
      <c r="Q137" s="61" t="s">
        <v>30</v>
      </c>
    </row>
    <row r="138" spans="4:17" x14ac:dyDescent="0.25">
      <c r="D138" s="66"/>
      <c r="F138" s="66"/>
      <c r="H138" s="59">
        <v>138762</v>
      </c>
      <c r="I138" s="59" t="s">
        <v>69</v>
      </c>
      <c r="J138" s="59">
        <v>6082611</v>
      </c>
      <c r="K138" s="59" t="s">
        <v>358</v>
      </c>
      <c r="L138" s="61" t="s">
        <v>113</v>
      </c>
      <c r="M138" s="61">
        <f>VLOOKUP(H138,zdroj!C:F,4,0)</f>
        <v>0</v>
      </c>
      <c r="N138" s="61" t="str">
        <f t="shared" si="4"/>
        <v>katB</v>
      </c>
      <c r="P138" s="73" t="str">
        <f t="shared" si="5"/>
        <v/>
      </c>
      <c r="Q138" s="61" t="s">
        <v>30</v>
      </c>
    </row>
    <row r="139" spans="4:17" x14ac:dyDescent="0.25">
      <c r="D139" s="66"/>
      <c r="F139" s="66"/>
      <c r="H139" s="59">
        <v>138762</v>
      </c>
      <c r="I139" s="59" t="s">
        <v>69</v>
      </c>
      <c r="J139" s="59">
        <v>6082629</v>
      </c>
      <c r="K139" s="59" t="s">
        <v>359</v>
      </c>
      <c r="L139" s="61" t="s">
        <v>113</v>
      </c>
      <c r="M139" s="61">
        <f>VLOOKUP(H139,zdroj!C:F,4,0)</f>
        <v>0</v>
      </c>
      <c r="N139" s="61" t="str">
        <f t="shared" si="4"/>
        <v>katB</v>
      </c>
      <c r="P139" s="73" t="str">
        <f t="shared" si="5"/>
        <v/>
      </c>
      <c r="Q139" s="61" t="s">
        <v>30</v>
      </c>
    </row>
    <row r="140" spans="4:17" x14ac:dyDescent="0.25">
      <c r="D140" s="66"/>
      <c r="F140" s="66"/>
      <c r="H140" s="59">
        <v>138762</v>
      </c>
      <c r="I140" s="59" t="s">
        <v>69</v>
      </c>
      <c r="J140" s="59">
        <v>6082637</v>
      </c>
      <c r="K140" s="59" t="s">
        <v>360</v>
      </c>
      <c r="L140" s="61" t="s">
        <v>113</v>
      </c>
      <c r="M140" s="61">
        <f>VLOOKUP(H140,zdroj!C:F,4,0)</f>
        <v>0</v>
      </c>
      <c r="N140" s="61" t="str">
        <f t="shared" si="4"/>
        <v>katB</v>
      </c>
      <c r="P140" s="73" t="str">
        <f t="shared" si="5"/>
        <v/>
      </c>
      <c r="Q140" s="61" t="s">
        <v>30</v>
      </c>
    </row>
    <row r="141" spans="4:17" x14ac:dyDescent="0.25">
      <c r="D141" s="66"/>
      <c r="F141" s="66"/>
      <c r="H141" s="59">
        <v>138762</v>
      </c>
      <c r="I141" s="59" t="s">
        <v>69</v>
      </c>
      <c r="J141" s="59">
        <v>6082645</v>
      </c>
      <c r="K141" s="59" t="s">
        <v>361</v>
      </c>
      <c r="L141" s="61" t="s">
        <v>113</v>
      </c>
      <c r="M141" s="61">
        <f>VLOOKUP(H141,zdroj!C:F,4,0)</f>
        <v>0</v>
      </c>
      <c r="N141" s="61" t="str">
        <f t="shared" si="4"/>
        <v>katB</v>
      </c>
      <c r="P141" s="73" t="str">
        <f t="shared" si="5"/>
        <v/>
      </c>
      <c r="Q141" s="61" t="s">
        <v>30</v>
      </c>
    </row>
    <row r="142" spans="4:17" x14ac:dyDescent="0.25">
      <c r="D142" s="66"/>
      <c r="F142" s="66"/>
      <c r="H142" s="59">
        <v>138762</v>
      </c>
      <c r="I142" s="59" t="s">
        <v>69</v>
      </c>
      <c r="J142" s="59">
        <v>6082653</v>
      </c>
      <c r="K142" s="59" t="s">
        <v>362</v>
      </c>
      <c r="L142" s="61" t="s">
        <v>113</v>
      </c>
      <c r="M142" s="61">
        <f>VLOOKUP(H142,zdroj!C:F,4,0)</f>
        <v>0</v>
      </c>
      <c r="N142" s="61" t="str">
        <f t="shared" si="4"/>
        <v>katB</v>
      </c>
      <c r="P142" s="73" t="str">
        <f t="shared" si="5"/>
        <v/>
      </c>
      <c r="Q142" s="61" t="s">
        <v>30</v>
      </c>
    </row>
    <row r="143" spans="4:17" x14ac:dyDescent="0.25">
      <c r="D143" s="66"/>
      <c r="F143" s="66"/>
      <c r="H143" s="59">
        <v>138762</v>
      </c>
      <c r="I143" s="59" t="s">
        <v>69</v>
      </c>
      <c r="J143" s="59">
        <v>6082661</v>
      </c>
      <c r="K143" s="59" t="s">
        <v>363</v>
      </c>
      <c r="L143" s="61" t="s">
        <v>113</v>
      </c>
      <c r="M143" s="61">
        <f>VLOOKUP(H143,zdroj!C:F,4,0)</f>
        <v>0</v>
      </c>
      <c r="N143" s="61" t="str">
        <f t="shared" si="4"/>
        <v>katB</v>
      </c>
      <c r="P143" s="73" t="str">
        <f t="shared" si="5"/>
        <v/>
      </c>
      <c r="Q143" s="61" t="s">
        <v>30</v>
      </c>
    </row>
    <row r="144" spans="4:17" x14ac:dyDescent="0.25">
      <c r="D144" s="66"/>
      <c r="F144" s="66"/>
      <c r="H144" s="59">
        <v>138762</v>
      </c>
      <c r="I144" s="59" t="s">
        <v>69</v>
      </c>
      <c r="J144" s="59">
        <v>6082670</v>
      </c>
      <c r="K144" s="59" t="s">
        <v>364</v>
      </c>
      <c r="L144" s="61" t="s">
        <v>113</v>
      </c>
      <c r="M144" s="61">
        <f>VLOOKUP(H144,zdroj!C:F,4,0)</f>
        <v>0</v>
      </c>
      <c r="N144" s="61" t="str">
        <f t="shared" si="4"/>
        <v>katB</v>
      </c>
      <c r="P144" s="73" t="str">
        <f t="shared" si="5"/>
        <v/>
      </c>
      <c r="Q144" s="61" t="s">
        <v>30</v>
      </c>
    </row>
    <row r="145" spans="4:17" x14ac:dyDescent="0.25">
      <c r="D145" s="66"/>
      <c r="F145" s="66"/>
      <c r="H145" s="59">
        <v>138762</v>
      </c>
      <c r="I145" s="59" t="s">
        <v>69</v>
      </c>
      <c r="J145" s="59">
        <v>6082688</v>
      </c>
      <c r="K145" s="59" t="s">
        <v>365</v>
      </c>
      <c r="L145" s="61" t="s">
        <v>113</v>
      </c>
      <c r="M145" s="61">
        <f>VLOOKUP(H145,zdroj!C:F,4,0)</f>
        <v>0</v>
      </c>
      <c r="N145" s="61" t="str">
        <f t="shared" si="4"/>
        <v>katB</v>
      </c>
      <c r="P145" s="73" t="str">
        <f t="shared" si="5"/>
        <v/>
      </c>
      <c r="Q145" s="61" t="s">
        <v>30</v>
      </c>
    </row>
    <row r="146" spans="4:17" x14ac:dyDescent="0.25">
      <c r="D146" s="66"/>
      <c r="F146" s="66"/>
      <c r="H146" s="59">
        <v>138762</v>
      </c>
      <c r="I146" s="59" t="s">
        <v>69</v>
      </c>
      <c r="J146" s="59">
        <v>6082696</v>
      </c>
      <c r="K146" s="59" t="s">
        <v>366</v>
      </c>
      <c r="L146" s="61" t="s">
        <v>113</v>
      </c>
      <c r="M146" s="61">
        <f>VLOOKUP(H146,zdroj!C:F,4,0)</f>
        <v>0</v>
      </c>
      <c r="N146" s="61" t="str">
        <f t="shared" si="4"/>
        <v>katB</v>
      </c>
      <c r="P146" s="73" t="str">
        <f t="shared" si="5"/>
        <v/>
      </c>
      <c r="Q146" s="61" t="s">
        <v>30</v>
      </c>
    </row>
    <row r="147" spans="4:17" x14ac:dyDescent="0.25">
      <c r="D147" s="66"/>
      <c r="F147" s="66"/>
      <c r="H147" s="59">
        <v>138762</v>
      </c>
      <c r="I147" s="59" t="s">
        <v>69</v>
      </c>
      <c r="J147" s="59">
        <v>6082700</v>
      </c>
      <c r="K147" s="59" t="s">
        <v>367</v>
      </c>
      <c r="L147" s="61" t="s">
        <v>113</v>
      </c>
      <c r="M147" s="61">
        <f>VLOOKUP(H147,zdroj!C:F,4,0)</f>
        <v>0</v>
      </c>
      <c r="N147" s="61" t="str">
        <f t="shared" si="4"/>
        <v>katB</v>
      </c>
      <c r="P147" s="73" t="str">
        <f t="shared" si="5"/>
        <v/>
      </c>
      <c r="Q147" s="61" t="s">
        <v>30</v>
      </c>
    </row>
    <row r="148" spans="4:17" x14ac:dyDescent="0.25">
      <c r="D148" s="66"/>
      <c r="F148" s="66"/>
      <c r="H148" s="59">
        <v>138762</v>
      </c>
      <c r="I148" s="59" t="s">
        <v>69</v>
      </c>
      <c r="J148" s="59">
        <v>6082718</v>
      </c>
      <c r="K148" s="59" t="s">
        <v>368</v>
      </c>
      <c r="L148" s="61" t="s">
        <v>113</v>
      </c>
      <c r="M148" s="61">
        <f>VLOOKUP(H148,zdroj!C:F,4,0)</f>
        <v>0</v>
      </c>
      <c r="N148" s="61" t="str">
        <f t="shared" si="4"/>
        <v>katB</v>
      </c>
      <c r="P148" s="73" t="str">
        <f t="shared" si="5"/>
        <v/>
      </c>
      <c r="Q148" s="61" t="s">
        <v>30</v>
      </c>
    </row>
    <row r="149" spans="4:17" x14ac:dyDescent="0.25">
      <c r="D149" s="66"/>
      <c r="F149" s="66"/>
      <c r="H149" s="59">
        <v>138762</v>
      </c>
      <c r="I149" s="59" t="s">
        <v>69</v>
      </c>
      <c r="J149" s="59">
        <v>6082726</v>
      </c>
      <c r="K149" s="59" t="s">
        <v>369</v>
      </c>
      <c r="L149" s="61" t="s">
        <v>113</v>
      </c>
      <c r="M149" s="61">
        <f>VLOOKUP(H149,zdroj!C:F,4,0)</f>
        <v>0</v>
      </c>
      <c r="N149" s="61" t="str">
        <f t="shared" si="4"/>
        <v>katB</v>
      </c>
      <c r="P149" s="73" t="str">
        <f t="shared" si="5"/>
        <v/>
      </c>
      <c r="Q149" s="61" t="s">
        <v>30</v>
      </c>
    </row>
    <row r="150" spans="4:17" x14ac:dyDescent="0.25">
      <c r="D150" s="66"/>
      <c r="F150" s="66"/>
      <c r="H150" s="59">
        <v>138762</v>
      </c>
      <c r="I150" s="59" t="s">
        <v>69</v>
      </c>
      <c r="J150" s="59">
        <v>6082734</v>
      </c>
      <c r="K150" s="59" t="s">
        <v>370</v>
      </c>
      <c r="L150" s="61" t="s">
        <v>113</v>
      </c>
      <c r="M150" s="61">
        <f>VLOOKUP(H150,zdroj!C:F,4,0)</f>
        <v>0</v>
      </c>
      <c r="N150" s="61" t="str">
        <f t="shared" si="4"/>
        <v>katB</v>
      </c>
      <c r="P150" s="73" t="str">
        <f t="shared" si="5"/>
        <v/>
      </c>
      <c r="Q150" s="61" t="s">
        <v>30</v>
      </c>
    </row>
    <row r="151" spans="4:17" x14ac:dyDescent="0.25">
      <c r="D151" s="66"/>
      <c r="F151" s="66"/>
      <c r="H151" s="59">
        <v>138762</v>
      </c>
      <c r="I151" s="59" t="s">
        <v>69</v>
      </c>
      <c r="J151" s="59">
        <v>6082742</v>
      </c>
      <c r="K151" s="59" t="s">
        <v>371</v>
      </c>
      <c r="L151" s="61" t="s">
        <v>113</v>
      </c>
      <c r="M151" s="61">
        <f>VLOOKUP(H151,zdroj!C:F,4,0)</f>
        <v>0</v>
      </c>
      <c r="N151" s="61" t="str">
        <f t="shared" si="4"/>
        <v>katB</v>
      </c>
      <c r="P151" s="73" t="str">
        <f t="shared" si="5"/>
        <v/>
      </c>
      <c r="Q151" s="61" t="s">
        <v>30</v>
      </c>
    </row>
    <row r="152" spans="4:17" x14ac:dyDescent="0.25">
      <c r="D152" s="66"/>
      <c r="F152" s="66"/>
      <c r="H152" s="59">
        <v>138762</v>
      </c>
      <c r="I152" s="59" t="s">
        <v>69</v>
      </c>
      <c r="J152" s="59">
        <v>6082751</v>
      </c>
      <c r="K152" s="59" t="s">
        <v>372</v>
      </c>
      <c r="L152" s="61" t="s">
        <v>113</v>
      </c>
      <c r="M152" s="61">
        <f>VLOOKUP(H152,zdroj!C:F,4,0)</f>
        <v>0</v>
      </c>
      <c r="N152" s="61" t="str">
        <f t="shared" si="4"/>
        <v>katB</v>
      </c>
      <c r="P152" s="73" t="str">
        <f t="shared" si="5"/>
        <v/>
      </c>
      <c r="Q152" s="61" t="s">
        <v>30</v>
      </c>
    </row>
    <row r="153" spans="4:17" x14ac:dyDescent="0.25">
      <c r="D153" s="66"/>
      <c r="F153" s="66"/>
      <c r="H153" s="59">
        <v>138762</v>
      </c>
      <c r="I153" s="59" t="s">
        <v>69</v>
      </c>
      <c r="J153" s="59">
        <v>6082769</v>
      </c>
      <c r="K153" s="59" t="s">
        <v>373</v>
      </c>
      <c r="L153" s="61" t="s">
        <v>113</v>
      </c>
      <c r="M153" s="61">
        <f>VLOOKUP(H153,zdroj!C:F,4,0)</f>
        <v>0</v>
      </c>
      <c r="N153" s="61" t="str">
        <f t="shared" si="4"/>
        <v>katB</v>
      </c>
      <c r="P153" s="73" t="str">
        <f t="shared" si="5"/>
        <v/>
      </c>
      <c r="Q153" s="61" t="s">
        <v>30</v>
      </c>
    </row>
    <row r="154" spans="4:17" x14ac:dyDescent="0.25">
      <c r="D154" s="66"/>
      <c r="F154" s="66"/>
      <c r="H154" s="59">
        <v>138762</v>
      </c>
      <c r="I154" s="59" t="s">
        <v>69</v>
      </c>
      <c r="J154" s="59">
        <v>6082777</v>
      </c>
      <c r="K154" s="59" t="s">
        <v>374</v>
      </c>
      <c r="L154" s="61" t="s">
        <v>113</v>
      </c>
      <c r="M154" s="61">
        <f>VLOOKUP(H154,zdroj!C:F,4,0)</f>
        <v>0</v>
      </c>
      <c r="N154" s="61" t="str">
        <f t="shared" si="4"/>
        <v>katB</v>
      </c>
      <c r="P154" s="73" t="str">
        <f t="shared" si="5"/>
        <v/>
      </c>
      <c r="Q154" s="61" t="s">
        <v>30</v>
      </c>
    </row>
    <row r="155" spans="4:17" x14ac:dyDescent="0.25">
      <c r="D155" s="66"/>
      <c r="F155" s="66"/>
      <c r="H155" s="59">
        <v>138762</v>
      </c>
      <c r="I155" s="59" t="s">
        <v>69</v>
      </c>
      <c r="J155" s="59">
        <v>6082785</v>
      </c>
      <c r="K155" s="59" t="s">
        <v>375</v>
      </c>
      <c r="L155" s="61" t="s">
        <v>113</v>
      </c>
      <c r="M155" s="61">
        <f>VLOOKUP(H155,zdroj!C:F,4,0)</f>
        <v>0</v>
      </c>
      <c r="N155" s="61" t="str">
        <f t="shared" si="4"/>
        <v>katB</v>
      </c>
      <c r="P155" s="73" t="str">
        <f t="shared" si="5"/>
        <v/>
      </c>
      <c r="Q155" s="61" t="s">
        <v>30</v>
      </c>
    </row>
    <row r="156" spans="4:17" x14ac:dyDescent="0.25">
      <c r="D156" s="66"/>
      <c r="F156" s="66"/>
      <c r="H156" s="59">
        <v>138762</v>
      </c>
      <c r="I156" s="59" t="s">
        <v>69</v>
      </c>
      <c r="J156" s="59">
        <v>6082793</v>
      </c>
      <c r="K156" s="59" t="s">
        <v>376</v>
      </c>
      <c r="L156" s="61" t="s">
        <v>113</v>
      </c>
      <c r="M156" s="61">
        <f>VLOOKUP(H156,zdroj!C:F,4,0)</f>
        <v>0</v>
      </c>
      <c r="N156" s="61" t="str">
        <f t="shared" si="4"/>
        <v>katB</v>
      </c>
      <c r="P156" s="73" t="str">
        <f t="shared" si="5"/>
        <v/>
      </c>
      <c r="Q156" s="61" t="s">
        <v>30</v>
      </c>
    </row>
    <row r="157" spans="4:17" x14ac:dyDescent="0.25">
      <c r="H157" s="59">
        <v>138762</v>
      </c>
      <c r="I157" s="59" t="s">
        <v>69</v>
      </c>
      <c r="J157" s="59">
        <v>6082807</v>
      </c>
      <c r="K157" s="59" t="s">
        <v>377</v>
      </c>
      <c r="L157" s="61" t="s">
        <v>113</v>
      </c>
      <c r="M157" s="61">
        <f>VLOOKUP(H157,zdroj!C:F,4,0)</f>
        <v>0</v>
      </c>
      <c r="N157" s="61" t="str">
        <f t="shared" si="4"/>
        <v>katB</v>
      </c>
      <c r="P157" s="73" t="str">
        <f t="shared" si="5"/>
        <v/>
      </c>
      <c r="Q157" s="61" t="s">
        <v>30</v>
      </c>
    </row>
    <row r="158" spans="4:17" x14ac:dyDescent="0.25">
      <c r="H158" s="59">
        <v>138762</v>
      </c>
      <c r="I158" s="59" t="s">
        <v>69</v>
      </c>
      <c r="J158" s="59">
        <v>6082815</v>
      </c>
      <c r="K158" s="59" t="s">
        <v>378</v>
      </c>
      <c r="L158" s="61" t="s">
        <v>113</v>
      </c>
      <c r="M158" s="61">
        <f>VLOOKUP(H158,zdroj!C:F,4,0)</f>
        <v>0</v>
      </c>
      <c r="N158" s="61" t="str">
        <f t="shared" si="4"/>
        <v>katB</v>
      </c>
      <c r="P158" s="73" t="str">
        <f t="shared" si="5"/>
        <v/>
      </c>
      <c r="Q158" s="61" t="s">
        <v>30</v>
      </c>
    </row>
    <row r="159" spans="4:17" x14ac:dyDescent="0.25">
      <c r="H159" s="59">
        <v>138762</v>
      </c>
      <c r="I159" s="59" t="s">
        <v>69</v>
      </c>
      <c r="J159" s="59">
        <v>6082823</v>
      </c>
      <c r="K159" s="59" t="s">
        <v>379</v>
      </c>
      <c r="L159" s="61" t="s">
        <v>113</v>
      </c>
      <c r="M159" s="61">
        <f>VLOOKUP(H159,zdroj!C:F,4,0)</f>
        <v>0</v>
      </c>
      <c r="N159" s="61" t="str">
        <f t="shared" si="4"/>
        <v>katB</v>
      </c>
      <c r="P159" s="73" t="str">
        <f t="shared" si="5"/>
        <v/>
      </c>
      <c r="Q159" s="61" t="s">
        <v>30</v>
      </c>
    </row>
    <row r="160" spans="4:17" x14ac:dyDescent="0.25">
      <c r="H160" s="59">
        <v>138762</v>
      </c>
      <c r="I160" s="59" t="s">
        <v>69</v>
      </c>
      <c r="J160" s="59">
        <v>6082831</v>
      </c>
      <c r="K160" s="59" t="s">
        <v>380</v>
      </c>
      <c r="L160" s="61" t="s">
        <v>113</v>
      </c>
      <c r="M160" s="61">
        <f>VLOOKUP(H160,zdroj!C:F,4,0)</f>
        <v>0</v>
      </c>
      <c r="N160" s="61" t="str">
        <f t="shared" si="4"/>
        <v>katB</v>
      </c>
      <c r="P160" s="73" t="str">
        <f t="shared" si="5"/>
        <v/>
      </c>
      <c r="Q160" s="61" t="s">
        <v>30</v>
      </c>
    </row>
    <row r="161" spans="8:17" x14ac:dyDescent="0.25">
      <c r="H161" s="59">
        <v>138762</v>
      </c>
      <c r="I161" s="59" t="s">
        <v>69</v>
      </c>
      <c r="J161" s="59">
        <v>6082858</v>
      </c>
      <c r="K161" s="59" t="s">
        <v>381</v>
      </c>
      <c r="L161" s="61" t="s">
        <v>113</v>
      </c>
      <c r="M161" s="61">
        <f>VLOOKUP(H161,zdroj!C:F,4,0)</f>
        <v>0</v>
      </c>
      <c r="N161" s="61" t="str">
        <f t="shared" si="4"/>
        <v>katB</v>
      </c>
      <c r="P161" s="73" t="str">
        <f t="shared" si="5"/>
        <v/>
      </c>
      <c r="Q161" s="61" t="s">
        <v>30</v>
      </c>
    </row>
    <row r="162" spans="8:17" x14ac:dyDescent="0.25">
      <c r="H162" s="59">
        <v>138762</v>
      </c>
      <c r="I162" s="59" t="s">
        <v>69</v>
      </c>
      <c r="J162" s="59">
        <v>6082866</v>
      </c>
      <c r="K162" s="59" t="s">
        <v>382</v>
      </c>
      <c r="L162" s="61" t="s">
        <v>113</v>
      </c>
      <c r="M162" s="61">
        <f>VLOOKUP(H162,zdroj!C:F,4,0)</f>
        <v>0</v>
      </c>
      <c r="N162" s="61" t="str">
        <f t="shared" si="4"/>
        <v>katB</v>
      </c>
      <c r="P162" s="73" t="str">
        <f t="shared" si="5"/>
        <v/>
      </c>
      <c r="Q162" s="61" t="s">
        <v>30</v>
      </c>
    </row>
    <row r="163" spans="8:17" x14ac:dyDescent="0.25">
      <c r="H163" s="59">
        <v>138762</v>
      </c>
      <c r="I163" s="59" t="s">
        <v>69</v>
      </c>
      <c r="J163" s="59">
        <v>6082874</v>
      </c>
      <c r="K163" s="59" t="s">
        <v>383</v>
      </c>
      <c r="L163" s="61" t="s">
        <v>113</v>
      </c>
      <c r="M163" s="61">
        <f>VLOOKUP(H163,zdroj!C:F,4,0)</f>
        <v>0</v>
      </c>
      <c r="N163" s="61" t="str">
        <f t="shared" si="4"/>
        <v>katB</v>
      </c>
      <c r="P163" s="73" t="str">
        <f t="shared" si="5"/>
        <v/>
      </c>
      <c r="Q163" s="61" t="s">
        <v>30</v>
      </c>
    </row>
    <row r="164" spans="8:17" x14ac:dyDescent="0.25">
      <c r="H164" s="59">
        <v>138762</v>
      </c>
      <c r="I164" s="59" t="s">
        <v>69</v>
      </c>
      <c r="J164" s="59">
        <v>6082882</v>
      </c>
      <c r="K164" s="59" t="s">
        <v>384</v>
      </c>
      <c r="L164" s="61" t="s">
        <v>113</v>
      </c>
      <c r="M164" s="61">
        <f>VLOOKUP(H164,zdroj!C:F,4,0)</f>
        <v>0</v>
      </c>
      <c r="N164" s="61" t="str">
        <f t="shared" si="4"/>
        <v>katB</v>
      </c>
      <c r="P164" s="73" t="str">
        <f t="shared" si="5"/>
        <v/>
      </c>
      <c r="Q164" s="61" t="s">
        <v>30</v>
      </c>
    </row>
    <row r="165" spans="8:17" x14ac:dyDescent="0.25">
      <c r="H165" s="59">
        <v>138762</v>
      </c>
      <c r="I165" s="59" t="s">
        <v>69</v>
      </c>
      <c r="J165" s="59">
        <v>6082891</v>
      </c>
      <c r="K165" s="59" t="s">
        <v>385</v>
      </c>
      <c r="L165" s="61" t="s">
        <v>113</v>
      </c>
      <c r="M165" s="61">
        <f>VLOOKUP(H165,zdroj!C:F,4,0)</f>
        <v>0</v>
      </c>
      <c r="N165" s="61" t="str">
        <f t="shared" si="4"/>
        <v>katB</v>
      </c>
      <c r="P165" s="73" t="str">
        <f t="shared" si="5"/>
        <v/>
      </c>
      <c r="Q165" s="61" t="s">
        <v>30</v>
      </c>
    </row>
    <row r="166" spans="8:17" x14ac:dyDescent="0.25">
      <c r="H166" s="59">
        <v>138762</v>
      </c>
      <c r="I166" s="59" t="s">
        <v>69</v>
      </c>
      <c r="J166" s="59">
        <v>6082904</v>
      </c>
      <c r="K166" s="59" t="s">
        <v>386</v>
      </c>
      <c r="L166" s="61" t="s">
        <v>113</v>
      </c>
      <c r="M166" s="61">
        <f>VLOOKUP(H166,zdroj!C:F,4,0)</f>
        <v>0</v>
      </c>
      <c r="N166" s="61" t="str">
        <f t="shared" si="4"/>
        <v>katB</v>
      </c>
      <c r="P166" s="73" t="str">
        <f t="shared" si="5"/>
        <v/>
      </c>
      <c r="Q166" s="61" t="s">
        <v>30</v>
      </c>
    </row>
    <row r="167" spans="8:17" x14ac:dyDescent="0.25">
      <c r="H167" s="59">
        <v>138762</v>
      </c>
      <c r="I167" s="59" t="s">
        <v>69</v>
      </c>
      <c r="J167" s="59">
        <v>6082912</v>
      </c>
      <c r="K167" s="59" t="s">
        <v>387</v>
      </c>
      <c r="L167" s="61" t="s">
        <v>113</v>
      </c>
      <c r="M167" s="61">
        <f>VLOOKUP(H167,zdroj!C:F,4,0)</f>
        <v>0</v>
      </c>
      <c r="N167" s="61" t="str">
        <f t="shared" si="4"/>
        <v>katB</v>
      </c>
      <c r="P167" s="73" t="str">
        <f t="shared" si="5"/>
        <v/>
      </c>
      <c r="Q167" s="61" t="s">
        <v>30</v>
      </c>
    </row>
    <row r="168" spans="8:17" x14ac:dyDescent="0.25">
      <c r="H168" s="59">
        <v>138762</v>
      </c>
      <c r="I168" s="59" t="s">
        <v>69</v>
      </c>
      <c r="J168" s="59">
        <v>6082921</v>
      </c>
      <c r="K168" s="59" t="s">
        <v>388</v>
      </c>
      <c r="L168" s="61" t="s">
        <v>113</v>
      </c>
      <c r="M168" s="61">
        <f>VLOOKUP(H168,zdroj!C:F,4,0)</f>
        <v>0</v>
      </c>
      <c r="N168" s="61" t="str">
        <f t="shared" si="4"/>
        <v>katB</v>
      </c>
      <c r="P168" s="73" t="str">
        <f t="shared" si="5"/>
        <v/>
      </c>
      <c r="Q168" s="61" t="s">
        <v>30</v>
      </c>
    </row>
    <row r="169" spans="8:17" x14ac:dyDescent="0.25">
      <c r="H169" s="59">
        <v>138762</v>
      </c>
      <c r="I169" s="59" t="s">
        <v>69</v>
      </c>
      <c r="J169" s="59">
        <v>6082939</v>
      </c>
      <c r="K169" s="59" t="s">
        <v>389</v>
      </c>
      <c r="L169" s="61" t="s">
        <v>113</v>
      </c>
      <c r="M169" s="61">
        <f>VLOOKUP(H169,zdroj!C:F,4,0)</f>
        <v>0</v>
      </c>
      <c r="N169" s="61" t="str">
        <f t="shared" si="4"/>
        <v>katB</v>
      </c>
      <c r="P169" s="73" t="str">
        <f t="shared" si="5"/>
        <v/>
      </c>
      <c r="Q169" s="61" t="s">
        <v>31</v>
      </c>
    </row>
    <row r="170" spans="8:17" x14ac:dyDescent="0.25">
      <c r="H170" s="59">
        <v>138762</v>
      </c>
      <c r="I170" s="59" t="s">
        <v>69</v>
      </c>
      <c r="J170" s="59">
        <v>6082947</v>
      </c>
      <c r="K170" s="59" t="s">
        <v>390</v>
      </c>
      <c r="L170" s="61" t="s">
        <v>113</v>
      </c>
      <c r="M170" s="61">
        <f>VLOOKUP(H170,zdroj!C:F,4,0)</f>
        <v>0</v>
      </c>
      <c r="N170" s="61" t="str">
        <f t="shared" si="4"/>
        <v>katB</v>
      </c>
      <c r="P170" s="73" t="str">
        <f t="shared" si="5"/>
        <v/>
      </c>
      <c r="Q170" s="61" t="s">
        <v>30</v>
      </c>
    </row>
    <row r="171" spans="8:17" x14ac:dyDescent="0.25">
      <c r="H171" s="59">
        <v>138762</v>
      </c>
      <c r="I171" s="59" t="s">
        <v>69</v>
      </c>
      <c r="J171" s="59">
        <v>6082955</v>
      </c>
      <c r="K171" s="59" t="s">
        <v>391</v>
      </c>
      <c r="L171" s="61" t="s">
        <v>113</v>
      </c>
      <c r="M171" s="61">
        <f>VLOOKUP(H171,zdroj!C:F,4,0)</f>
        <v>0</v>
      </c>
      <c r="N171" s="61" t="str">
        <f t="shared" si="4"/>
        <v>katB</v>
      </c>
      <c r="P171" s="73" t="str">
        <f t="shared" si="5"/>
        <v/>
      </c>
      <c r="Q171" s="61" t="s">
        <v>30</v>
      </c>
    </row>
    <row r="172" spans="8:17" x14ac:dyDescent="0.25">
      <c r="H172" s="59">
        <v>138762</v>
      </c>
      <c r="I172" s="59" t="s">
        <v>69</v>
      </c>
      <c r="J172" s="59">
        <v>6082963</v>
      </c>
      <c r="K172" s="59" t="s">
        <v>392</v>
      </c>
      <c r="L172" s="61" t="s">
        <v>113</v>
      </c>
      <c r="M172" s="61">
        <f>VLOOKUP(H172,zdroj!C:F,4,0)</f>
        <v>0</v>
      </c>
      <c r="N172" s="61" t="str">
        <f t="shared" si="4"/>
        <v>katB</v>
      </c>
      <c r="P172" s="73" t="str">
        <f t="shared" si="5"/>
        <v/>
      </c>
      <c r="Q172" s="61" t="s">
        <v>30</v>
      </c>
    </row>
    <row r="173" spans="8:17" x14ac:dyDescent="0.25">
      <c r="H173" s="59">
        <v>138762</v>
      </c>
      <c r="I173" s="59" t="s">
        <v>69</v>
      </c>
      <c r="J173" s="59">
        <v>6082971</v>
      </c>
      <c r="K173" s="59" t="s">
        <v>393</v>
      </c>
      <c r="L173" s="61" t="s">
        <v>113</v>
      </c>
      <c r="M173" s="61">
        <f>VLOOKUP(H173,zdroj!C:F,4,0)</f>
        <v>0</v>
      </c>
      <c r="N173" s="61" t="str">
        <f t="shared" si="4"/>
        <v>katB</v>
      </c>
      <c r="P173" s="73" t="str">
        <f t="shared" si="5"/>
        <v/>
      </c>
      <c r="Q173" s="61" t="s">
        <v>30</v>
      </c>
    </row>
    <row r="174" spans="8:17" x14ac:dyDescent="0.25">
      <c r="H174" s="59">
        <v>138762</v>
      </c>
      <c r="I174" s="59" t="s">
        <v>69</v>
      </c>
      <c r="J174" s="59">
        <v>6082980</v>
      </c>
      <c r="K174" s="59" t="s">
        <v>394</v>
      </c>
      <c r="L174" s="61" t="s">
        <v>113</v>
      </c>
      <c r="M174" s="61">
        <f>VLOOKUP(H174,zdroj!C:F,4,0)</f>
        <v>0</v>
      </c>
      <c r="N174" s="61" t="str">
        <f t="shared" si="4"/>
        <v>katB</v>
      </c>
      <c r="P174" s="73" t="str">
        <f t="shared" si="5"/>
        <v/>
      </c>
      <c r="Q174" s="61" t="s">
        <v>30</v>
      </c>
    </row>
    <row r="175" spans="8:17" x14ac:dyDescent="0.25">
      <c r="H175" s="59">
        <v>138762</v>
      </c>
      <c r="I175" s="59" t="s">
        <v>69</v>
      </c>
      <c r="J175" s="59">
        <v>6082998</v>
      </c>
      <c r="K175" s="59" t="s">
        <v>395</v>
      </c>
      <c r="L175" s="61" t="s">
        <v>113</v>
      </c>
      <c r="M175" s="61">
        <f>VLOOKUP(H175,zdroj!C:F,4,0)</f>
        <v>0</v>
      </c>
      <c r="N175" s="61" t="str">
        <f t="shared" si="4"/>
        <v>katB</v>
      </c>
      <c r="P175" s="73" t="str">
        <f t="shared" si="5"/>
        <v/>
      </c>
      <c r="Q175" s="61" t="s">
        <v>30</v>
      </c>
    </row>
    <row r="176" spans="8:17" x14ac:dyDescent="0.25">
      <c r="H176" s="59">
        <v>138762</v>
      </c>
      <c r="I176" s="59" t="s">
        <v>69</v>
      </c>
      <c r="J176" s="59">
        <v>6083005</v>
      </c>
      <c r="K176" s="59" t="s">
        <v>396</v>
      </c>
      <c r="L176" s="61" t="s">
        <v>113</v>
      </c>
      <c r="M176" s="61">
        <f>VLOOKUP(H176,zdroj!C:F,4,0)</f>
        <v>0</v>
      </c>
      <c r="N176" s="61" t="str">
        <f t="shared" si="4"/>
        <v>katB</v>
      </c>
      <c r="P176" s="73" t="str">
        <f t="shared" si="5"/>
        <v/>
      </c>
      <c r="Q176" s="61" t="s">
        <v>30</v>
      </c>
    </row>
    <row r="177" spans="8:17" x14ac:dyDescent="0.25">
      <c r="H177" s="59">
        <v>138762</v>
      </c>
      <c r="I177" s="59" t="s">
        <v>69</v>
      </c>
      <c r="J177" s="59">
        <v>6083013</v>
      </c>
      <c r="K177" s="59" t="s">
        <v>397</v>
      </c>
      <c r="L177" s="61" t="s">
        <v>113</v>
      </c>
      <c r="M177" s="61">
        <f>VLOOKUP(H177,zdroj!C:F,4,0)</f>
        <v>0</v>
      </c>
      <c r="N177" s="61" t="str">
        <f t="shared" si="4"/>
        <v>katB</v>
      </c>
      <c r="P177" s="73" t="str">
        <f t="shared" si="5"/>
        <v/>
      </c>
      <c r="Q177" s="61" t="s">
        <v>30</v>
      </c>
    </row>
    <row r="178" spans="8:17" x14ac:dyDescent="0.25">
      <c r="H178" s="59">
        <v>138762</v>
      </c>
      <c r="I178" s="59" t="s">
        <v>69</v>
      </c>
      <c r="J178" s="59">
        <v>6083021</v>
      </c>
      <c r="K178" s="59" t="s">
        <v>398</v>
      </c>
      <c r="L178" s="61" t="s">
        <v>113</v>
      </c>
      <c r="M178" s="61">
        <f>VLOOKUP(H178,zdroj!C:F,4,0)</f>
        <v>0</v>
      </c>
      <c r="N178" s="61" t="str">
        <f t="shared" si="4"/>
        <v>katB</v>
      </c>
      <c r="P178" s="73" t="str">
        <f t="shared" si="5"/>
        <v/>
      </c>
      <c r="Q178" s="61" t="s">
        <v>30</v>
      </c>
    </row>
    <row r="179" spans="8:17" x14ac:dyDescent="0.25">
      <c r="H179" s="59">
        <v>138762</v>
      </c>
      <c r="I179" s="59" t="s">
        <v>69</v>
      </c>
      <c r="J179" s="59">
        <v>6083030</v>
      </c>
      <c r="K179" s="59" t="s">
        <v>399</v>
      </c>
      <c r="L179" s="61" t="s">
        <v>113</v>
      </c>
      <c r="M179" s="61">
        <f>VLOOKUP(H179,zdroj!C:F,4,0)</f>
        <v>0</v>
      </c>
      <c r="N179" s="61" t="str">
        <f t="shared" si="4"/>
        <v>katB</v>
      </c>
      <c r="P179" s="73" t="str">
        <f t="shared" si="5"/>
        <v/>
      </c>
      <c r="Q179" s="61" t="s">
        <v>30</v>
      </c>
    </row>
    <row r="180" spans="8:17" x14ac:dyDescent="0.25">
      <c r="H180" s="59">
        <v>138762</v>
      </c>
      <c r="I180" s="59" t="s">
        <v>69</v>
      </c>
      <c r="J180" s="59">
        <v>6083048</v>
      </c>
      <c r="K180" s="59" t="s">
        <v>400</v>
      </c>
      <c r="L180" s="61" t="s">
        <v>81</v>
      </c>
      <c r="M180" s="61">
        <f>VLOOKUP(H180,zdroj!C:F,4,0)</f>
        <v>0</v>
      </c>
      <c r="N180" s="61" t="str">
        <f t="shared" si="4"/>
        <v>-</v>
      </c>
      <c r="P180" s="73" t="str">
        <f t="shared" si="5"/>
        <v/>
      </c>
      <c r="Q180" s="61" t="s">
        <v>88</v>
      </c>
    </row>
    <row r="181" spans="8:17" x14ac:dyDescent="0.25">
      <c r="H181" s="59">
        <v>138762</v>
      </c>
      <c r="I181" s="59" t="s">
        <v>69</v>
      </c>
      <c r="J181" s="59">
        <v>6083056</v>
      </c>
      <c r="K181" s="59" t="s">
        <v>401</v>
      </c>
      <c r="L181" s="61" t="s">
        <v>113</v>
      </c>
      <c r="M181" s="61">
        <f>VLOOKUP(H181,zdroj!C:F,4,0)</f>
        <v>0</v>
      </c>
      <c r="N181" s="61" t="str">
        <f t="shared" si="4"/>
        <v>katB</v>
      </c>
      <c r="P181" s="73" t="str">
        <f t="shared" si="5"/>
        <v/>
      </c>
      <c r="Q181" s="61" t="s">
        <v>30</v>
      </c>
    </row>
    <row r="182" spans="8:17" x14ac:dyDescent="0.25">
      <c r="H182" s="59">
        <v>138762</v>
      </c>
      <c r="I182" s="59" t="s">
        <v>69</v>
      </c>
      <c r="J182" s="59">
        <v>6083064</v>
      </c>
      <c r="K182" s="59" t="s">
        <v>402</v>
      </c>
      <c r="L182" s="61" t="s">
        <v>113</v>
      </c>
      <c r="M182" s="61">
        <f>VLOOKUP(H182,zdroj!C:F,4,0)</f>
        <v>0</v>
      </c>
      <c r="N182" s="61" t="str">
        <f t="shared" si="4"/>
        <v>katB</v>
      </c>
      <c r="P182" s="73" t="str">
        <f t="shared" si="5"/>
        <v/>
      </c>
      <c r="Q182" s="61" t="s">
        <v>33</v>
      </c>
    </row>
    <row r="183" spans="8:17" x14ac:dyDescent="0.25">
      <c r="H183" s="59">
        <v>138762</v>
      </c>
      <c r="I183" s="59" t="s">
        <v>69</v>
      </c>
      <c r="J183" s="59">
        <v>6083072</v>
      </c>
      <c r="K183" s="59" t="s">
        <v>403</v>
      </c>
      <c r="L183" s="61" t="s">
        <v>81</v>
      </c>
      <c r="M183" s="61">
        <f>VLOOKUP(H183,zdroj!C:F,4,0)</f>
        <v>0</v>
      </c>
      <c r="N183" s="61" t="str">
        <f t="shared" si="4"/>
        <v>-</v>
      </c>
      <c r="P183" s="73" t="str">
        <f t="shared" si="5"/>
        <v/>
      </c>
      <c r="Q183" s="61" t="s">
        <v>88</v>
      </c>
    </row>
    <row r="184" spans="8:17" x14ac:dyDescent="0.25">
      <c r="H184" s="59">
        <v>138762</v>
      </c>
      <c r="I184" s="59" t="s">
        <v>69</v>
      </c>
      <c r="J184" s="59">
        <v>6083081</v>
      </c>
      <c r="K184" s="59" t="s">
        <v>404</v>
      </c>
      <c r="L184" s="61" t="s">
        <v>113</v>
      </c>
      <c r="M184" s="61">
        <f>VLOOKUP(H184,zdroj!C:F,4,0)</f>
        <v>0</v>
      </c>
      <c r="N184" s="61" t="str">
        <f t="shared" si="4"/>
        <v>katB</v>
      </c>
      <c r="P184" s="73" t="str">
        <f t="shared" si="5"/>
        <v/>
      </c>
      <c r="Q184" s="61" t="s">
        <v>30</v>
      </c>
    </row>
    <row r="185" spans="8:17" x14ac:dyDescent="0.25">
      <c r="H185" s="59">
        <v>138762</v>
      </c>
      <c r="I185" s="59" t="s">
        <v>69</v>
      </c>
      <c r="J185" s="59">
        <v>6083099</v>
      </c>
      <c r="K185" s="59" t="s">
        <v>405</v>
      </c>
      <c r="L185" s="61" t="s">
        <v>113</v>
      </c>
      <c r="M185" s="61">
        <f>VLOOKUP(H185,zdroj!C:F,4,0)</f>
        <v>0</v>
      </c>
      <c r="N185" s="61" t="str">
        <f t="shared" si="4"/>
        <v>katB</v>
      </c>
      <c r="P185" s="73" t="str">
        <f t="shared" si="5"/>
        <v/>
      </c>
      <c r="Q185" s="61" t="s">
        <v>30</v>
      </c>
    </row>
    <row r="186" spans="8:17" x14ac:dyDescent="0.25">
      <c r="H186" s="59">
        <v>138762</v>
      </c>
      <c r="I186" s="59" t="s">
        <v>69</v>
      </c>
      <c r="J186" s="59">
        <v>6083102</v>
      </c>
      <c r="K186" s="59" t="s">
        <v>406</v>
      </c>
      <c r="L186" s="61" t="s">
        <v>113</v>
      </c>
      <c r="M186" s="61">
        <f>VLOOKUP(H186,zdroj!C:F,4,0)</f>
        <v>0</v>
      </c>
      <c r="N186" s="61" t="str">
        <f t="shared" si="4"/>
        <v>katB</v>
      </c>
      <c r="P186" s="73" t="str">
        <f t="shared" si="5"/>
        <v/>
      </c>
      <c r="Q186" s="61" t="s">
        <v>30</v>
      </c>
    </row>
    <row r="187" spans="8:17" x14ac:dyDescent="0.25">
      <c r="H187" s="59">
        <v>138762</v>
      </c>
      <c r="I187" s="59" t="s">
        <v>69</v>
      </c>
      <c r="J187" s="59">
        <v>6083111</v>
      </c>
      <c r="K187" s="59" t="s">
        <v>407</v>
      </c>
      <c r="L187" s="61" t="s">
        <v>113</v>
      </c>
      <c r="M187" s="61">
        <f>VLOOKUP(H187,zdroj!C:F,4,0)</f>
        <v>0</v>
      </c>
      <c r="N187" s="61" t="str">
        <f t="shared" si="4"/>
        <v>katB</v>
      </c>
      <c r="P187" s="73" t="str">
        <f t="shared" si="5"/>
        <v/>
      </c>
      <c r="Q187" s="61" t="s">
        <v>30</v>
      </c>
    </row>
    <row r="188" spans="8:17" x14ac:dyDescent="0.25">
      <c r="H188" s="59">
        <v>138762</v>
      </c>
      <c r="I188" s="59" t="s">
        <v>69</v>
      </c>
      <c r="J188" s="59">
        <v>6083129</v>
      </c>
      <c r="K188" s="59" t="s">
        <v>408</v>
      </c>
      <c r="L188" s="61" t="s">
        <v>81</v>
      </c>
      <c r="M188" s="61">
        <f>VLOOKUP(H188,zdroj!C:F,4,0)</f>
        <v>0</v>
      </c>
      <c r="N188" s="61" t="str">
        <f t="shared" si="4"/>
        <v>-</v>
      </c>
      <c r="P188" s="73" t="str">
        <f t="shared" si="5"/>
        <v/>
      </c>
      <c r="Q188" s="61" t="s">
        <v>88</v>
      </c>
    </row>
    <row r="189" spans="8:17" x14ac:dyDescent="0.25">
      <c r="H189" s="59">
        <v>138762</v>
      </c>
      <c r="I189" s="59" t="s">
        <v>69</v>
      </c>
      <c r="J189" s="59">
        <v>6083137</v>
      </c>
      <c r="K189" s="59" t="s">
        <v>409</v>
      </c>
      <c r="L189" s="61" t="s">
        <v>81</v>
      </c>
      <c r="M189" s="61">
        <f>VLOOKUP(H189,zdroj!C:F,4,0)</f>
        <v>0</v>
      </c>
      <c r="N189" s="61" t="str">
        <f t="shared" si="4"/>
        <v>-</v>
      </c>
      <c r="P189" s="73" t="str">
        <f t="shared" si="5"/>
        <v/>
      </c>
      <c r="Q189" s="61" t="s">
        <v>88</v>
      </c>
    </row>
    <row r="190" spans="8:17" x14ac:dyDescent="0.25">
      <c r="H190" s="59">
        <v>138762</v>
      </c>
      <c r="I190" s="59" t="s">
        <v>69</v>
      </c>
      <c r="J190" s="59">
        <v>25878140</v>
      </c>
      <c r="K190" s="59" t="s">
        <v>410</v>
      </c>
      <c r="L190" s="61" t="s">
        <v>113</v>
      </c>
      <c r="M190" s="61">
        <f>VLOOKUP(H190,zdroj!C:F,4,0)</f>
        <v>0</v>
      </c>
      <c r="N190" s="61" t="str">
        <f t="shared" si="4"/>
        <v>katB</v>
      </c>
      <c r="P190" s="73" t="str">
        <f t="shared" si="5"/>
        <v/>
      </c>
      <c r="Q190" s="61" t="s">
        <v>30</v>
      </c>
    </row>
    <row r="191" spans="8:17" x14ac:dyDescent="0.25">
      <c r="H191" s="59">
        <v>138762</v>
      </c>
      <c r="I191" s="59" t="s">
        <v>69</v>
      </c>
      <c r="J191" s="59">
        <v>26289610</v>
      </c>
      <c r="K191" s="59" t="s">
        <v>411</v>
      </c>
      <c r="L191" s="61" t="s">
        <v>113</v>
      </c>
      <c r="M191" s="61">
        <f>VLOOKUP(H191,zdroj!C:F,4,0)</f>
        <v>0</v>
      </c>
      <c r="N191" s="61" t="str">
        <f t="shared" si="4"/>
        <v>katB</v>
      </c>
      <c r="P191" s="73" t="str">
        <f t="shared" si="5"/>
        <v/>
      </c>
      <c r="Q191" s="61" t="s">
        <v>30</v>
      </c>
    </row>
    <row r="192" spans="8:17" x14ac:dyDescent="0.25">
      <c r="H192" s="59">
        <v>138762</v>
      </c>
      <c r="I192" s="59" t="s">
        <v>69</v>
      </c>
      <c r="J192" s="59">
        <v>30876524</v>
      </c>
      <c r="K192" s="59" t="s">
        <v>412</v>
      </c>
      <c r="L192" s="61" t="s">
        <v>81</v>
      </c>
      <c r="M192" s="61">
        <f>VLOOKUP(H192,zdroj!C:F,4,0)</f>
        <v>0</v>
      </c>
      <c r="N192" s="61" t="str">
        <f t="shared" si="4"/>
        <v>-</v>
      </c>
      <c r="P192" s="73" t="str">
        <f t="shared" si="5"/>
        <v/>
      </c>
      <c r="Q192" s="61" t="s">
        <v>88</v>
      </c>
    </row>
    <row r="193" spans="8:17" x14ac:dyDescent="0.25">
      <c r="H193" s="59">
        <v>138762</v>
      </c>
      <c r="I193" s="59" t="s">
        <v>69</v>
      </c>
      <c r="J193" s="59">
        <v>73343528</v>
      </c>
      <c r="K193" s="59" t="s">
        <v>413</v>
      </c>
      <c r="L193" s="61" t="s">
        <v>113</v>
      </c>
      <c r="M193" s="61">
        <f>VLOOKUP(H193,zdroj!C:F,4,0)</f>
        <v>0</v>
      </c>
      <c r="N193" s="61" t="str">
        <f t="shared" si="4"/>
        <v>katB</v>
      </c>
      <c r="P193" s="73" t="str">
        <f t="shared" si="5"/>
        <v/>
      </c>
      <c r="Q193" s="61" t="s">
        <v>30</v>
      </c>
    </row>
    <row r="194" spans="8:17" x14ac:dyDescent="0.25">
      <c r="H194" s="59">
        <v>138762</v>
      </c>
      <c r="I194" s="59" t="s">
        <v>69</v>
      </c>
      <c r="J194" s="59">
        <v>79634621</v>
      </c>
      <c r="K194" s="59" t="s">
        <v>414</v>
      </c>
      <c r="L194" s="61" t="s">
        <v>113</v>
      </c>
      <c r="M194" s="61">
        <f>VLOOKUP(H194,zdroj!C:F,4,0)</f>
        <v>0</v>
      </c>
      <c r="N194" s="61" t="str">
        <f t="shared" si="4"/>
        <v>katB</v>
      </c>
      <c r="P194" s="73" t="str">
        <f t="shared" si="5"/>
        <v/>
      </c>
      <c r="Q194" s="61" t="s">
        <v>30</v>
      </c>
    </row>
    <row r="195" spans="8:17" x14ac:dyDescent="0.25">
      <c r="H195" s="59">
        <v>192015</v>
      </c>
      <c r="I195" s="59" t="s">
        <v>69</v>
      </c>
      <c r="J195" s="59">
        <v>11592672</v>
      </c>
      <c r="K195" s="59" t="s">
        <v>415</v>
      </c>
      <c r="L195" s="61" t="s">
        <v>113</v>
      </c>
      <c r="M195" s="61">
        <f>VLOOKUP(H195,zdroj!C:F,4,0)</f>
        <v>0</v>
      </c>
      <c r="N195" s="61" t="str">
        <f t="shared" si="4"/>
        <v>katB</v>
      </c>
      <c r="P195" s="73" t="str">
        <f t="shared" si="5"/>
        <v/>
      </c>
      <c r="Q195" s="61" t="s">
        <v>30</v>
      </c>
    </row>
    <row r="196" spans="8:17" x14ac:dyDescent="0.25">
      <c r="H196" s="59">
        <v>192015</v>
      </c>
      <c r="I196" s="59" t="s">
        <v>69</v>
      </c>
      <c r="J196" s="59">
        <v>11592681</v>
      </c>
      <c r="K196" s="59" t="s">
        <v>416</v>
      </c>
      <c r="L196" s="61" t="s">
        <v>113</v>
      </c>
      <c r="M196" s="61">
        <f>VLOOKUP(H196,zdroj!C:F,4,0)</f>
        <v>0</v>
      </c>
      <c r="N196" s="61" t="str">
        <f t="shared" si="4"/>
        <v>katB</v>
      </c>
      <c r="P196" s="73" t="str">
        <f t="shared" si="5"/>
        <v/>
      </c>
      <c r="Q196" s="61" t="s">
        <v>30</v>
      </c>
    </row>
    <row r="197" spans="8:17" x14ac:dyDescent="0.25">
      <c r="H197" s="59">
        <v>192015</v>
      </c>
      <c r="I197" s="59" t="s">
        <v>69</v>
      </c>
      <c r="J197" s="59">
        <v>11592699</v>
      </c>
      <c r="K197" s="59" t="s">
        <v>417</v>
      </c>
      <c r="L197" s="61" t="s">
        <v>113</v>
      </c>
      <c r="M197" s="61">
        <f>VLOOKUP(H197,zdroj!C:F,4,0)</f>
        <v>0</v>
      </c>
      <c r="N197" s="61" t="str">
        <f t="shared" si="4"/>
        <v>katB</v>
      </c>
      <c r="P197" s="73" t="str">
        <f t="shared" si="5"/>
        <v/>
      </c>
      <c r="Q197" s="61" t="s">
        <v>30</v>
      </c>
    </row>
    <row r="198" spans="8:17" x14ac:dyDescent="0.25">
      <c r="H198" s="59">
        <v>192015</v>
      </c>
      <c r="I198" s="59" t="s">
        <v>69</v>
      </c>
      <c r="J198" s="59">
        <v>11592702</v>
      </c>
      <c r="K198" s="59" t="s">
        <v>418</v>
      </c>
      <c r="L198" s="61" t="s">
        <v>113</v>
      </c>
      <c r="M198" s="61">
        <f>VLOOKUP(H198,zdroj!C:F,4,0)</f>
        <v>0</v>
      </c>
      <c r="N198" s="61" t="str">
        <f t="shared" si="4"/>
        <v>katB</v>
      </c>
      <c r="P198" s="73" t="str">
        <f t="shared" si="5"/>
        <v/>
      </c>
      <c r="Q198" s="61" t="s">
        <v>30</v>
      </c>
    </row>
    <row r="199" spans="8:17" x14ac:dyDescent="0.25">
      <c r="H199" s="59">
        <v>192015</v>
      </c>
      <c r="I199" s="59" t="s">
        <v>69</v>
      </c>
      <c r="J199" s="59">
        <v>11592711</v>
      </c>
      <c r="K199" s="59" t="s">
        <v>419</v>
      </c>
      <c r="L199" s="61" t="s">
        <v>113</v>
      </c>
      <c r="M199" s="61">
        <f>VLOOKUP(H199,zdroj!C:F,4,0)</f>
        <v>0</v>
      </c>
      <c r="N199" s="61" t="str">
        <f t="shared" ref="N199:N262" si="6">IF(M199="A",IF(L199="katA","katB",L199),L199)</f>
        <v>katB</v>
      </c>
      <c r="P199" s="73" t="str">
        <f t="shared" ref="P199:P262" si="7">IF(O199="A",1,"")</f>
        <v/>
      </c>
      <c r="Q199" s="61" t="s">
        <v>30</v>
      </c>
    </row>
    <row r="200" spans="8:17" x14ac:dyDescent="0.25">
      <c r="H200" s="59">
        <v>192015</v>
      </c>
      <c r="I200" s="59" t="s">
        <v>69</v>
      </c>
      <c r="J200" s="59">
        <v>11592729</v>
      </c>
      <c r="K200" s="59" t="s">
        <v>420</v>
      </c>
      <c r="L200" s="61" t="s">
        <v>113</v>
      </c>
      <c r="M200" s="61">
        <f>VLOOKUP(H200,zdroj!C:F,4,0)</f>
        <v>0</v>
      </c>
      <c r="N200" s="61" t="str">
        <f t="shared" si="6"/>
        <v>katB</v>
      </c>
      <c r="P200" s="73" t="str">
        <f t="shared" si="7"/>
        <v/>
      </c>
      <c r="Q200" s="61" t="s">
        <v>30</v>
      </c>
    </row>
    <row r="201" spans="8:17" x14ac:dyDescent="0.25">
      <c r="H201" s="59">
        <v>192015</v>
      </c>
      <c r="I201" s="59" t="s">
        <v>69</v>
      </c>
      <c r="J201" s="59">
        <v>11592737</v>
      </c>
      <c r="K201" s="59" t="s">
        <v>421</v>
      </c>
      <c r="L201" s="61" t="s">
        <v>113</v>
      </c>
      <c r="M201" s="61">
        <f>VLOOKUP(H201,zdroj!C:F,4,0)</f>
        <v>0</v>
      </c>
      <c r="N201" s="61" t="str">
        <f t="shared" si="6"/>
        <v>katB</v>
      </c>
      <c r="P201" s="73" t="str">
        <f t="shared" si="7"/>
        <v/>
      </c>
      <c r="Q201" s="61" t="s">
        <v>30</v>
      </c>
    </row>
    <row r="202" spans="8:17" x14ac:dyDescent="0.25">
      <c r="H202" s="59">
        <v>192015</v>
      </c>
      <c r="I202" s="59" t="s">
        <v>69</v>
      </c>
      <c r="J202" s="59">
        <v>11592745</v>
      </c>
      <c r="K202" s="59" t="s">
        <v>422</v>
      </c>
      <c r="L202" s="61" t="s">
        <v>113</v>
      </c>
      <c r="M202" s="61">
        <f>VLOOKUP(H202,zdroj!C:F,4,0)</f>
        <v>0</v>
      </c>
      <c r="N202" s="61" t="str">
        <f t="shared" si="6"/>
        <v>katB</v>
      </c>
      <c r="P202" s="73" t="str">
        <f t="shared" si="7"/>
        <v/>
      </c>
      <c r="Q202" s="61" t="s">
        <v>30</v>
      </c>
    </row>
    <row r="203" spans="8:17" x14ac:dyDescent="0.25">
      <c r="H203" s="59">
        <v>192015</v>
      </c>
      <c r="I203" s="59" t="s">
        <v>69</v>
      </c>
      <c r="J203" s="59">
        <v>11592753</v>
      </c>
      <c r="K203" s="59" t="s">
        <v>423</v>
      </c>
      <c r="L203" s="61" t="s">
        <v>113</v>
      </c>
      <c r="M203" s="61">
        <f>VLOOKUP(H203,zdroj!C:F,4,0)</f>
        <v>0</v>
      </c>
      <c r="N203" s="61" t="str">
        <f t="shared" si="6"/>
        <v>katB</v>
      </c>
      <c r="P203" s="73" t="str">
        <f t="shared" si="7"/>
        <v/>
      </c>
      <c r="Q203" s="61" t="s">
        <v>30</v>
      </c>
    </row>
    <row r="204" spans="8:17" x14ac:dyDescent="0.25">
      <c r="H204" s="59">
        <v>192015</v>
      </c>
      <c r="I204" s="59" t="s">
        <v>69</v>
      </c>
      <c r="J204" s="59">
        <v>11592761</v>
      </c>
      <c r="K204" s="59" t="s">
        <v>424</v>
      </c>
      <c r="L204" s="61" t="s">
        <v>113</v>
      </c>
      <c r="M204" s="61">
        <f>VLOOKUP(H204,zdroj!C:F,4,0)</f>
        <v>0</v>
      </c>
      <c r="N204" s="61" t="str">
        <f t="shared" si="6"/>
        <v>katB</v>
      </c>
      <c r="P204" s="73" t="str">
        <f t="shared" si="7"/>
        <v/>
      </c>
      <c r="Q204" s="61" t="s">
        <v>30</v>
      </c>
    </row>
    <row r="205" spans="8:17" x14ac:dyDescent="0.25">
      <c r="H205" s="59">
        <v>192015</v>
      </c>
      <c r="I205" s="59" t="s">
        <v>69</v>
      </c>
      <c r="J205" s="59">
        <v>11592770</v>
      </c>
      <c r="K205" s="59" t="s">
        <v>425</v>
      </c>
      <c r="L205" s="61" t="s">
        <v>113</v>
      </c>
      <c r="M205" s="61">
        <f>VLOOKUP(H205,zdroj!C:F,4,0)</f>
        <v>0</v>
      </c>
      <c r="N205" s="61" t="str">
        <f t="shared" si="6"/>
        <v>katB</v>
      </c>
      <c r="P205" s="73" t="str">
        <f t="shared" si="7"/>
        <v/>
      </c>
      <c r="Q205" s="61" t="s">
        <v>30</v>
      </c>
    </row>
    <row r="206" spans="8:17" x14ac:dyDescent="0.25">
      <c r="H206" s="59">
        <v>192015</v>
      </c>
      <c r="I206" s="59" t="s">
        <v>69</v>
      </c>
      <c r="J206" s="59">
        <v>11592788</v>
      </c>
      <c r="K206" s="59" t="s">
        <v>426</v>
      </c>
      <c r="L206" s="61" t="s">
        <v>113</v>
      </c>
      <c r="M206" s="61">
        <f>VLOOKUP(H206,zdroj!C:F,4,0)</f>
        <v>0</v>
      </c>
      <c r="N206" s="61" t="str">
        <f t="shared" si="6"/>
        <v>katB</v>
      </c>
      <c r="P206" s="73" t="str">
        <f t="shared" si="7"/>
        <v/>
      </c>
      <c r="Q206" s="61" t="s">
        <v>30</v>
      </c>
    </row>
    <row r="207" spans="8:17" x14ac:dyDescent="0.25">
      <c r="H207" s="59">
        <v>192015</v>
      </c>
      <c r="I207" s="59" t="s">
        <v>69</v>
      </c>
      <c r="J207" s="59">
        <v>11592796</v>
      </c>
      <c r="K207" s="59" t="s">
        <v>427</v>
      </c>
      <c r="L207" s="61" t="s">
        <v>113</v>
      </c>
      <c r="M207" s="61">
        <f>VLOOKUP(H207,zdroj!C:F,4,0)</f>
        <v>0</v>
      </c>
      <c r="N207" s="61" t="str">
        <f t="shared" si="6"/>
        <v>katB</v>
      </c>
      <c r="P207" s="73" t="str">
        <f t="shared" si="7"/>
        <v/>
      </c>
      <c r="Q207" s="61" t="s">
        <v>30</v>
      </c>
    </row>
    <row r="208" spans="8:17" x14ac:dyDescent="0.25">
      <c r="H208" s="59">
        <v>192015</v>
      </c>
      <c r="I208" s="59" t="s">
        <v>69</v>
      </c>
      <c r="J208" s="59">
        <v>11592800</v>
      </c>
      <c r="K208" s="59" t="s">
        <v>428</v>
      </c>
      <c r="L208" s="61" t="s">
        <v>113</v>
      </c>
      <c r="M208" s="61">
        <f>VLOOKUP(H208,zdroj!C:F,4,0)</f>
        <v>0</v>
      </c>
      <c r="N208" s="61" t="str">
        <f t="shared" si="6"/>
        <v>katB</v>
      </c>
      <c r="P208" s="73" t="str">
        <f t="shared" si="7"/>
        <v/>
      </c>
      <c r="Q208" s="61" t="s">
        <v>30</v>
      </c>
    </row>
    <row r="209" spans="8:17" x14ac:dyDescent="0.25">
      <c r="H209" s="59">
        <v>192015</v>
      </c>
      <c r="I209" s="59" t="s">
        <v>69</v>
      </c>
      <c r="J209" s="59">
        <v>11592818</v>
      </c>
      <c r="K209" s="59" t="s">
        <v>429</v>
      </c>
      <c r="L209" s="61" t="s">
        <v>113</v>
      </c>
      <c r="M209" s="61">
        <f>VLOOKUP(H209,zdroj!C:F,4,0)</f>
        <v>0</v>
      </c>
      <c r="N209" s="61" t="str">
        <f t="shared" si="6"/>
        <v>katB</v>
      </c>
      <c r="P209" s="73" t="str">
        <f t="shared" si="7"/>
        <v/>
      </c>
      <c r="Q209" s="61" t="s">
        <v>30</v>
      </c>
    </row>
    <row r="210" spans="8:17" x14ac:dyDescent="0.25">
      <c r="H210" s="59">
        <v>192015</v>
      </c>
      <c r="I210" s="59" t="s">
        <v>69</v>
      </c>
      <c r="J210" s="59">
        <v>11592826</v>
      </c>
      <c r="K210" s="59" t="s">
        <v>430</v>
      </c>
      <c r="L210" s="61" t="s">
        <v>113</v>
      </c>
      <c r="M210" s="61">
        <f>VLOOKUP(H210,zdroj!C:F,4,0)</f>
        <v>0</v>
      </c>
      <c r="N210" s="61" t="str">
        <f t="shared" si="6"/>
        <v>katB</v>
      </c>
      <c r="P210" s="73" t="str">
        <f t="shared" si="7"/>
        <v/>
      </c>
      <c r="Q210" s="61" t="s">
        <v>30</v>
      </c>
    </row>
    <row r="211" spans="8:17" x14ac:dyDescent="0.25">
      <c r="H211" s="59">
        <v>192015</v>
      </c>
      <c r="I211" s="59" t="s">
        <v>69</v>
      </c>
      <c r="J211" s="59">
        <v>11592834</v>
      </c>
      <c r="K211" s="59" t="s">
        <v>431</v>
      </c>
      <c r="L211" s="61" t="s">
        <v>113</v>
      </c>
      <c r="M211" s="61">
        <f>VLOOKUP(H211,zdroj!C:F,4,0)</f>
        <v>0</v>
      </c>
      <c r="N211" s="61" t="str">
        <f t="shared" si="6"/>
        <v>katB</v>
      </c>
      <c r="P211" s="73" t="str">
        <f t="shared" si="7"/>
        <v/>
      </c>
      <c r="Q211" s="61" t="s">
        <v>30</v>
      </c>
    </row>
    <row r="212" spans="8:17" x14ac:dyDescent="0.25">
      <c r="H212" s="59">
        <v>192015</v>
      </c>
      <c r="I212" s="59" t="s">
        <v>69</v>
      </c>
      <c r="J212" s="59">
        <v>11592842</v>
      </c>
      <c r="K212" s="59" t="s">
        <v>432</v>
      </c>
      <c r="L212" s="61" t="s">
        <v>81</v>
      </c>
      <c r="M212" s="61">
        <f>VLOOKUP(H212,zdroj!C:F,4,0)</f>
        <v>0</v>
      </c>
      <c r="N212" s="61" t="str">
        <f t="shared" si="6"/>
        <v>-</v>
      </c>
      <c r="P212" s="73" t="str">
        <f t="shared" si="7"/>
        <v/>
      </c>
      <c r="Q212" s="61" t="s">
        <v>88</v>
      </c>
    </row>
    <row r="213" spans="8:17" x14ac:dyDescent="0.25">
      <c r="H213" s="59">
        <v>192015</v>
      </c>
      <c r="I213" s="59" t="s">
        <v>69</v>
      </c>
      <c r="J213" s="59">
        <v>11592851</v>
      </c>
      <c r="K213" s="59" t="s">
        <v>433</v>
      </c>
      <c r="L213" s="61" t="s">
        <v>113</v>
      </c>
      <c r="M213" s="61">
        <f>VLOOKUP(H213,zdroj!C:F,4,0)</f>
        <v>0</v>
      </c>
      <c r="N213" s="61" t="str">
        <f t="shared" si="6"/>
        <v>katB</v>
      </c>
      <c r="P213" s="73" t="str">
        <f t="shared" si="7"/>
        <v/>
      </c>
      <c r="Q213" s="61" t="s">
        <v>30</v>
      </c>
    </row>
    <row r="214" spans="8:17" x14ac:dyDescent="0.25">
      <c r="H214" s="59">
        <v>192015</v>
      </c>
      <c r="I214" s="59" t="s">
        <v>69</v>
      </c>
      <c r="J214" s="59">
        <v>11592869</v>
      </c>
      <c r="K214" s="59" t="s">
        <v>434</v>
      </c>
      <c r="L214" s="61" t="s">
        <v>113</v>
      </c>
      <c r="M214" s="61">
        <f>VLOOKUP(H214,zdroj!C:F,4,0)</f>
        <v>0</v>
      </c>
      <c r="N214" s="61" t="str">
        <f t="shared" si="6"/>
        <v>katB</v>
      </c>
      <c r="P214" s="73" t="str">
        <f t="shared" si="7"/>
        <v/>
      </c>
      <c r="Q214" s="61" t="s">
        <v>30</v>
      </c>
    </row>
    <row r="215" spans="8:17" x14ac:dyDescent="0.25">
      <c r="H215" s="59">
        <v>192015</v>
      </c>
      <c r="I215" s="59" t="s">
        <v>69</v>
      </c>
      <c r="J215" s="59">
        <v>11592877</v>
      </c>
      <c r="K215" s="59" t="s">
        <v>435</v>
      </c>
      <c r="L215" s="61" t="s">
        <v>113</v>
      </c>
      <c r="M215" s="61">
        <f>VLOOKUP(H215,zdroj!C:F,4,0)</f>
        <v>0</v>
      </c>
      <c r="N215" s="61" t="str">
        <f t="shared" si="6"/>
        <v>katB</v>
      </c>
      <c r="P215" s="73" t="str">
        <f t="shared" si="7"/>
        <v/>
      </c>
      <c r="Q215" s="61" t="s">
        <v>30</v>
      </c>
    </row>
    <row r="216" spans="8:17" x14ac:dyDescent="0.25">
      <c r="H216" s="59">
        <v>192015</v>
      </c>
      <c r="I216" s="59" t="s">
        <v>69</v>
      </c>
      <c r="J216" s="59">
        <v>11592885</v>
      </c>
      <c r="K216" s="59" t="s">
        <v>436</v>
      </c>
      <c r="L216" s="61" t="s">
        <v>113</v>
      </c>
      <c r="M216" s="61">
        <f>VLOOKUP(H216,zdroj!C:F,4,0)</f>
        <v>0</v>
      </c>
      <c r="N216" s="61" t="str">
        <f t="shared" si="6"/>
        <v>katB</v>
      </c>
      <c r="P216" s="73" t="str">
        <f t="shared" si="7"/>
        <v/>
      </c>
      <c r="Q216" s="61" t="s">
        <v>30</v>
      </c>
    </row>
    <row r="217" spans="8:17" x14ac:dyDescent="0.25">
      <c r="H217" s="59">
        <v>192015</v>
      </c>
      <c r="I217" s="59" t="s">
        <v>69</v>
      </c>
      <c r="J217" s="59">
        <v>11592893</v>
      </c>
      <c r="K217" s="59" t="s">
        <v>437</v>
      </c>
      <c r="L217" s="61" t="s">
        <v>81</v>
      </c>
      <c r="M217" s="61">
        <f>VLOOKUP(H217,zdroj!C:F,4,0)</f>
        <v>0</v>
      </c>
      <c r="N217" s="61" t="str">
        <f t="shared" si="6"/>
        <v>-</v>
      </c>
      <c r="P217" s="73" t="str">
        <f t="shared" si="7"/>
        <v/>
      </c>
      <c r="Q217" s="61" t="s">
        <v>86</v>
      </c>
    </row>
    <row r="218" spans="8:17" x14ac:dyDescent="0.25">
      <c r="H218" s="59">
        <v>192015</v>
      </c>
      <c r="I218" s="59" t="s">
        <v>69</v>
      </c>
      <c r="J218" s="59">
        <v>11592907</v>
      </c>
      <c r="K218" s="59" t="s">
        <v>438</v>
      </c>
      <c r="L218" s="61" t="s">
        <v>113</v>
      </c>
      <c r="M218" s="61">
        <f>VLOOKUP(H218,zdroj!C:F,4,0)</f>
        <v>0</v>
      </c>
      <c r="N218" s="61" t="str">
        <f t="shared" si="6"/>
        <v>katB</v>
      </c>
      <c r="P218" s="73" t="str">
        <f t="shared" si="7"/>
        <v/>
      </c>
      <c r="Q218" s="61" t="s">
        <v>30</v>
      </c>
    </row>
    <row r="219" spans="8:17" x14ac:dyDescent="0.25">
      <c r="H219" s="59">
        <v>192015</v>
      </c>
      <c r="I219" s="59" t="s">
        <v>69</v>
      </c>
      <c r="J219" s="59">
        <v>11592915</v>
      </c>
      <c r="K219" s="59" t="s">
        <v>439</v>
      </c>
      <c r="L219" s="61" t="s">
        <v>113</v>
      </c>
      <c r="M219" s="61">
        <f>VLOOKUP(H219,zdroj!C:F,4,0)</f>
        <v>0</v>
      </c>
      <c r="N219" s="61" t="str">
        <f t="shared" si="6"/>
        <v>katB</v>
      </c>
      <c r="P219" s="73" t="str">
        <f t="shared" si="7"/>
        <v/>
      </c>
      <c r="Q219" s="61" t="s">
        <v>30</v>
      </c>
    </row>
    <row r="220" spans="8:17" x14ac:dyDescent="0.25">
      <c r="H220" s="59">
        <v>192015</v>
      </c>
      <c r="I220" s="59" t="s">
        <v>69</v>
      </c>
      <c r="J220" s="59">
        <v>11592923</v>
      </c>
      <c r="K220" s="59" t="s">
        <v>440</v>
      </c>
      <c r="L220" s="61" t="s">
        <v>113</v>
      </c>
      <c r="M220" s="61">
        <f>VLOOKUP(H220,zdroj!C:F,4,0)</f>
        <v>0</v>
      </c>
      <c r="N220" s="61" t="str">
        <f t="shared" si="6"/>
        <v>katB</v>
      </c>
      <c r="P220" s="73" t="str">
        <f t="shared" si="7"/>
        <v/>
      </c>
      <c r="Q220" s="61" t="s">
        <v>30</v>
      </c>
    </row>
    <row r="221" spans="8:17" x14ac:dyDescent="0.25">
      <c r="H221" s="59">
        <v>192015</v>
      </c>
      <c r="I221" s="59" t="s">
        <v>69</v>
      </c>
      <c r="J221" s="59">
        <v>11592931</v>
      </c>
      <c r="K221" s="59" t="s">
        <v>441</v>
      </c>
      <c r="L221" s="61" t="s">
        <v>113</v>
      </c>
      <c r="M221" s="61">
        <f>VLOOKUP(H221,zdroj!C:F,4,0)</f>
        <v>0</v>
      </c>
      <c r="N221" s="61" t="str">
        <f t="shared" si="6"/>
        <v>katB</v>
      </c>
      <c r="P221" s="73" t="str">
        <f t="shared" si="7"/>
        <v/>
      </c>
      <c r="Q221" s="61" t="s">
        <v>30</v>
      </c>
    </row>
    <row r="222" spans="8:17" x14ac:dyDescent="0.25">
      <c r="H222" s="59">
        <v>192015</v>
      </c>
      <c r="I222" s="59" t="s">
        <v>69</v>
      </c>
      <c r="J222" s="59">
        <v>30954410</v>
      </c>
      <c r="K222" s="59" t="s">
        <v>442</v>
      </c>
      <c r="L222" s="61" t="s">
        <v>81</v>
      </c>
      <c r="M222" s="61">
        <f>VLOOKUP(H222,zdroj!C:F,4,0)</f>
        <v>0</v>
      </c>
      <c r="N222" s="61" t="str">
        <f t="shared" si="6"/>
        <v>-</v>
      </c>
      <c r="P222" s="73" t="str">
        <f t="shared" si="7"/>
        <v/>
      </c>
      <c r="Q222" s="61" t="s">
        <v>86</v>
      </c>
    </row>
    <row r="223" spans="8:17" x14ac:dyDescent="0.25">
      <c r="H223" s="59">
        <v>192015</v>
      </c>
      <c r="I223" s="59" t="s">
        <v>69</v>
      </c>
      <c r="J223" s="59">
        <v>30954428</v>
      </c>
      <c r="K223" s="59" t="s">
        <v>443</v>
      </c>
      <c r="L223" s="61" t="s">
        <v>113</v>
      </c>
      <c r="M223" s="61">
        <f>VLOOKUP(H223,zdroj!C:F,4,0)</f>
        <v>0</v>
      </c>
      <c r="N223" s="61" t="str">
        <f t="shared" si="6"/>
        <v>katB</v>
      </c>
      <c r="P223" s="73" t="str">
        <f t="shared" si="7"/>
        <v/>
      </c>
      <c r="Q223" s="61" t="s">
        <v>30</v>
      </c>
    </row>
    <row r="224" spans="8:17" x14ac:dyDescent="0.25">
      <c r="H224" s="59">
        <v>192015</v>
      </c>
      <c r="I224" s="59" t="s">
        <v>69</v>
      </c>
      <c r="J224" s="59">
        <v>30954436</v>
      </c>
      <c r="K224" s="59" t="s">
        <v>444</v>
      </c>
      <c r="L224" s="61" t="s">
        <v>113</v>
      </c>
      <c r="M224" s="61">
        <f>VLOOKUP(H224,zdroj!C:F,4,0)</f>
        <v>0</v>
      </c>
      <c r="N224" s="61" t="str">
        <f t="shared" si="6"/>
        <v>katB</v>
      </c>
      <c r="P224" s="73" t="str">
        <f t="shared" si="7"/>
        <v/>
      </c>
      <c r="Q224" s="61" t="s">
        <v>33</v>
      </c>
    </row>
    <row r="225" spans="8:17" x14ac:dyDescent="0.25">
      <c r="H225" s="59">
        <v>192015</v>
      </c>
      <c r="I225" s="59" t="s">
        <v>69</v>
      </c>
      <c r="J225" s="59">
        <v>30954444</v>
      </c>
      <c r="K225" s="59" t="s">
        <v>445</v>
      </c>
      <c r="L225" s="61" t="s">
        <v>81</v>
      </c>
      <c r="M225" s="61">
        <f>VLOOKUP(H225,zdroj!C:F,4,0)</f>
        <v>0</v>
      </c>
      <c r="N225" s="61" t="str">
        <f t="shared" si="6"/>
        <v>-</v>
      </c>
      <c r="P225" s="73" t="str">
        <f t="shared" si="7"/>
        <v/>
      </c>
      <c r="Q225" s="61" t="s">
        <v>86</v>
      </c>
    </row>
    <row r="226" spans="8:17" x14ac:dyDescent="0.25">
      <c r="H226" s="59">
        <v>192015</v>
      </c>
      <c r="I226" s="59" t="s">
        <v>69</v>
      </c>
      <c r="J226" s="59">
        <v>30954452</v>
      </c>
      <c r="K226" s="59" t="s">
        <v>446</v>
      </c>
      <c r="L226" s="61" t="s">
        <v>81</v>
      </c>
      <c r="M226" s="61">
        <f>VLOOKUP(H226,zdroj!C:F,4,0)</f>
        <v>0</v>
      </c>
      <c r="N226" s="61" t="str">
        <f t="shared" si="6"/>
        <v>-</v>
      </c>
      <c r="P226" s="73" t="str">
        <f t="shared" si="7"/>
        <v/>
      </c>
      <c r="Q226" s="61" t="s">
        <v>88</v>
      </c>
    </row>
    <row r="227" spans="8:17" x14ac:dyDescent="0.25">
      <c r="H227" s="59">
        <v>192031</v>
      </c>
      <c r="I227" s="59" t="s">
        <v>69</v>
      </c>
      <c r="J227" s="59">
        <v>11593253</v>
      </c>
      <c r="K227" s="59" t="s">
        <v>447</v>
      </c>
      <c r="L227" s="61" t="s">
        <v>81</v>
      </c>
      <c r="M227" s="61">
        <f>VLOOKUP(H227,zdroj!C:F,4,0)</f>
        <v>0</v>
      </c>
      <c r="N227" s="61" t="str">
        <f t="shared" si="6"/>
        <v>-</v>
      </c>
      <c r="P227" s="73" t="str">
        <f t="shared" si="7"/>
        <v/>
      </c>
      <c r="Q227" s="61" t="s">
        <v>84</v>
      </c>
    </row>
    <row r="228" spans="8:17" x14ac:dyDescent="0.25">
      <c r="H228" s="59">
        <v>192031</v>
      </c>
      <c r="I228" s="59" t="s">
        <v>69</v>
      </c>
      <c r="J228" s="59">
        <v>11593261</v>
      </c>
      <c r="K228" s="59" t="s">
        <v>448</v>
      </c>
      <c r="L228" s="61" t="s">
        <v>113</v>
      </c>
      <c r="M228" s="61">
        <f>VLOOKUP(H228,zdroj!C:F,4,0)</f>
        <v>0</v>
      </c>
      <c r="N228" s="61" t="str">
        <f t="shared" si="6"/>
        <v>katB</v>
      </c>
      <c r="P228" s="73" t="str">
        <f t="shared" si="7"/>
        <v/>
      </c>
      <c r="Q228" s="61" t="s">
        <v>30</v>
      </c>
    </row>
    <row r="229" spans="8:17" x14ac:dyDescent="0.25">
      <c r="H229" s="59">
        <v>192031</v>
      </c>
      <c r="I229" s="59" t="s">
        <v>69</v>
      </c>
      <c r="J229" s="59">
        <v>11593270</v>
      </c>
      <c r="K229" s="59" t="s">
        <v>449</v>
      </c>
      <c r="L229" s="61" t="s">
        <v>81</v>
      </c>
      <c r="M229" s="61">
        <f>VLOOKUP(H229,zdroj!C:F,4,0)</f>
        <v>0</v>
      </c>
      <c r="N229" s="61" t="str">
        <f t="shared" si="6"/>
        <v>-</v>
      </c>
      <c r="P229" s="73" t="str">
        <f t="shared" si="7"/>
        <v/>
      </c>
      <c r="Q229" s="61" t="s">
        <v>84</v>
      </c>
    </row>
    <row r="230" spans="8:17" x14ac:dyDescent="0.25">
      <c r="H230" s="59">
        <v>192031</v>
      </c>
      <c r="I230" s="59" t="s">
        <v>69</v>
      </c>
      <c r="J230" s="59">
        <v>11593288</v>
      </c>
      <c r="K230" s="59" t="s">
        <v>450</v>
      </c>
      <c r="L230" s="61" t="s">
        <v>81</v>
      </c>
      <c r="M230" s="61">
        <f>VLOOKUP(H230,zdroj!C:F,4,0)</f>
        <v>0</v>
      </c>
      <c r="N230" s="61" t="str">
        <f t="shared" si="6"/>
        <v>-</v>
      </c>
      <c r="P230" s="73" t="str">
        <f t="shared" si="7"/>
        <v/>
      </c>
      <c r="Q230" s="61" t="s">
        <v>84</v>
      </c>
    </row>
    <row r="231" spans="8:17" x14ac:dyDescent="0.25">
      <c r="H231" s="59">
        <v>192031</v>
      </c>
      <c r="I231" s="59" t="s">
        <v>69</v>
      </c>
      <c r="J231" s="59">
        <v>11593296</v>
      </c>
      <c r="K231" s="59" t="s">
        <v>451</v>
      </c>
      <c r="L231" s="61" t="s">
        <v>113</v>
      </c>
      <c r="M231" s="61">
        <f>VLOOKUP(H231,zdroj!C:F,4,0)</f>
        <v>0</v>
      </c>
      <c r="N231" s="61" t="str">
        <f t="shared" si="6"/>
        <v>katB</v>
      </c>
      <c r="P231" s="73" t="str">
        <f t="shared" si="7"/>
        <v/>
      </c>
      <c r="Q231" s="61" t="s">
        <v>30</v>
      </c>
    </row>
    <row r="232" spans="8:17" x14ac:dyDescent="0.25">
      <c r="H232" s="59">
        <v>192031</v>
      </c>
      <c r="I232" s="59" t="s">
        <v>69</v>
      </c>
      <c r="J232" s="59">
        <v>11593300</v>
      </c>
      <c r="K232" s="59" t="s">
        <v>452</v>
      </c>
      <c r="L232" s="61" t="s">
        <v>81</v>
      </c>
      <c r="M232" s="61">
        <f>VLOOKUP(H232,zdroj!C:F,4,0)</f>
        <v>0</v>
      </c>
      <c r="N232" s="61" t="str">
        <f t="shared" si="6"/>
        <v>-</v>
      </c>
      <c r="P232" s="73" t="str">
        <f t="shared" si="7"/>
        <v/>
      </c>
      <c r="Q232" s="61" t="s">
        <v>84</v>
      </c>
    </row>
    <row r="233" spans="8:17" x14ac:dyDescent="0.25">
      <c r="H233" s="59">
        <v>192031</v>
      </c>
      <c r="I233" s="59" t="s">
        <v>69</v>
      </c>
      <c r="J233" s="59">
        <v>11593318</v>
      </c>
      <c r="K233" s="59" t="s">
        <v>453</v>
      </c>
      <c r="L233" s="61" t="s">
        <v>113</v>
      </c>
      <c r="M233" s="61">
        <f>VLOOKUP(H233,zdroj!C:F,4,0)</f>
        <v>0</v>
      </c>
      <c r="N233" s="61" t="str">
        <f t="shared" si="6"/>
        <v>katB</v>
      </c>
      <c r="P233" s="73" t="str">
        <f t="shared" si="7"/>
        <v/>
      </c>
      <c r="Q233" s="61" t="s">
        <v>30</v>
      </c>
    </row>
    <row r="234" spans="8:17" x14ac:dyDescent="0.25">
      <c r="H234" s="59">
        <v>192031</v>
      </c>
      <c r="I234" s="59" t="s">
        <v>69</v>
      </c>
      <c r="J234" s="59">
        <v>11593326</v>
      </c>
      <c r="K234" s="59" t="s">
        <v>454</v>
      </c>
      <c r="L234" s="61" t="s">
        <v>113</v>
      </c>
      <c r="M234" s="61">
        <f>VLOOKUP(H234,zdroj!C:F,4,0)</f>
        <v>0</v>
      </c>
      <c r="N234" s="61" t="str">
        <f t="shared" si="6"/>
        <v>katB</v>
      </c>
      <c r="P234" s="73" t="str">
        <f t="shared" si="7"/>
        <v/>
      </c>
      <c r="Q234" s="61" t="s">
        <v>30</v>
      </c>
    </row>
    <row r="235" spans="8:17" x14ac:dyDescent="0.25">
      <c r="H235" s="59">
        <v>192031</v>
      </c>
      <c r="I235" s="59" t="s">
        <v>69</v>
      </c>
      <c r="J235" s="59">
        <v>11593334</v>
      </c>
      <c r="K235" s="59" t="s">
        <v>455</v>
      </c>
      <c r="L235" s="61" t="s">
        <v>113</v>
      </c>
      <c r="M235" s="61">
        <f>VLOOKUP(H235,zdroj!C:F,4,0)</f>
        <v>0</v>
      </c>
      <c r="N235" s="61" t="str">
        <f t="shared" si="6"/>
        <v>katB</v>
      </c>
      <c r="P235" s="73" t="str">
        <f t="shared" si="7"/>
        <v/>
      </c>
      <c r="Q235" s="61" t="s">
        <v>30</v>
      </c>
    </row>
    <row r="236" spans="8:17" x14ac:dyDescent="0.25">
      <c r="H236" s="59">
        <v>192031</v>
      </c>
      <c r="I236" s="59" t="s">
        <v>69</v>
      </c>
      <c r="J236" s="59">
        <v>11593342</v>
      </c>
      <c r="K236" s="59" t="s">
        <v>456</v>
      </c>
      <c r="L236" s="61" t="s">
        <v>81</v>
      </c>
      <c r="M236" s="61">
        <f>VLOOKUP(H236,zdroj!C:F,4,0)</f>
        <v>0</v>
      </c>
      <c r="N236" s="61" t="str">
        <f t="shared" si="6"/>
        <v>-</v>
      </c>
      <c r="P236" s="73" t="str">
        <f t="shared" si="7"/>
        <v/>
      </c>
      <c r="Q236" s="61" t="s">
        <v>84</v>
      </c>
    </row>
    <row r="237" spans="8:17" x14ac:dyDescent="0.25">
      <c r="H237" s="59">
        <v>192031</v>
      </c>
      <c r="I237" s="59" t="s">
        <v>69</v>
      </c>
      <c r="J237" s="59">
        <v>11593351</v>
      </c>
      <c r="K237" s="59" t="s">
        <v>457</v>
      </c>
      <c r="L237" s="61" t="s">
        <v>113</v>
      </c>
      <c r="M237" s="61">
        <f>VLOOKUP(H237,zdroj!C:F,4,0)</f>
        <v>0</v>
      </c>
      <c r="N237" s="61" t="str">
        <f t="shared" si="6"/>
        <v>katB</v>
      </c>
      <c r="P237" s="73" t="str">
        <f t="shared" si="7"/>
        <v/>
      </c>
      <c r="Q237" s="61" t="s">
        <v>30</v>
      </c>
    </row>
    <row r="238" spans="8:17" x14ac:dyDescent="0.25">
      <c r="H238" s="59">
        <v>192031</v>
      </c>
      <c r="I238" s="59" t="s">
        <v>69</v>
      </c>
      <c r="J238" s="59">
        <v>11593369</v>
      </c>
      <c r="K238" s="59" t="s">
        <v>458</v>
      </c>
      <c r="L238" s="61" t="s">
        <v>113</v>
      </c>
      <c r="M238" s="61">
        <f>VLOOKUP(H238,zdroj!C:F,4,0)</f>
        <v>0</v>
      </c>
      <c r="N238" s="61" t="str">
        <f t="shared" si="6"/>
        <v>katB</v>
      </c>
      <c r="P238" s="73" t="str">
        <f t="shared" si="7"/>
        <v/>
      </c>
      <c r="Q238" s="61" t="s">
        <v>30</v>
      </c>
    </row>
    <row r="239" spans="8:17" x14ac:dyDescent="0.25">
      <c r="H239" s="59">
        <v>192031</v>
      </c>
      <c r="I239" s="59" t="s">
        <v>69</v>
      </c>
      <c r="J239" s="59">
        <v>11593377</v>
      </c>
      <c r="K239" s="59" t="s">
        <v>459</v>
      </c>
      <c r="L239" s="61" t="s">
        <v>81</v>
      </c>
      <c r="M239" s="61">
        <f>VLOOKUP(H239,zdroj!C:F,4,0)</f>
        <v>0</v>
      </c>
      <c r="N239" s="61" t="str">
        <f t="shared" si="6"/>
        <v>-</v>
      </c>
      <c r="P239" s="73" t="str">
        <f t="shared" si="7"/>
        <v/>
      </c>
      <c r="Q239" s="61" t="s">
        <v>84</v>
      </c>
    </row>
    <row r="240" spans="8:17" x14ac:dyDescent="0.25">
      <c r="H240" s="59">
        <v>192031</v>
      </c>
      <c r="I240" s="59" t="s">
        <v>69</v>
      </c>
      <c r="J240" s="59">
        <v>11593385</v>
      </c>
      <c r="K240" s="59" t="s">
        <v>460</v>
      </c>
      <c r="L240" s="61" t="s">
        <v>113</v>
      </c>
      <c r="M240" s="61">
        <f>VLOOKUP(H240,zdroj!C:F,4,0)</f>
        <v>0</v>
      </c>
      <c r="N240" s="61" t="str">
        <f t="shared" si="6"/>
        <v>katB</v>
      </c>
      <c r="P240" s="73" t="str">
        <f t="shared" si="7"/>
        <v/>
      </c>
      <c r="Q240" s="61" t="s">
        <v>30</v>
      </c>
    </row>
    <row r="241" spans="8:17" x14ac:dyDescent="0.25">
      <c r="H241" s="59">
        <v>192031</v>
      </c>
      <c r="I241" s="59" t="s">
        <v>69</v>
      </c>
      <c r="J241" s="59">
        <v>11593393</v>
      </c>
      <c r="K241" s="59" t="s">
        <v>461</v>
      </c>
      <c r="L241" s="61" t="s">
        <v>113</v>
      </c>
      <c r="M241" s="61">
        <f>VLOOKUP(H241,zdroj!C:F,4,0)</f>
        <v>0</v>
      </c>
      <c r="N241" s="61" t="str">
        <f t="shared" si="6"/>
        <v>katB</v>
      </c>
      <c r="P241" s="73" t="str">
        <f t="shared" si="7"/>
        <v/>
      </c>
      <c r="Q241" s="61" t="s">
        <v>30</v>
      </c>
    </row>
    <row r="242" spans="8:17" x14ac:dyDescent="0.25">
      <c r="H242" s="59">
        <v>192031</v>
      </c>
      <c r="I242" s="59" t="s">
        <v>69</v>
      </c>
      <c r="J242" s="59">
        <v>11593407</v>
      </c>
      <c r="K242" s="59" t="s">
        <v>462</v>
      </c>
      <c r="L242" s="61" t="s">
        <v>113</v>
      </c>
      <c r="M242" s="61">
        <f>VLOOKUP(H242,zdroj!C:F,4,0)</f>
        <v>0</v>
      </c>
      <c r="N242" s="61" t="str">
        <f t="shared" si="6"/>
        <v>katB</v>
      </c>
      <c r="P242" s="73" t="str">
        <f t="shared" si="7"/>
        <v/>
      </c>
      <c r="Q242" s="61" t="s">
        <v>30</v>
      </c>
    </row>
    <row r="243" spans="8:17" x14ac:dyDescent="0.25">
      <c r="H243" s="59">
        <v>192031</v>
      </c>
      <c r="I243" s="59" t="s">
        <v>69</v>
      </c>
      <c r="J243" s="59">
        <v>11593415</v>
      </c>
      <c r="K243" s="59" t="s">
        <v>463</v>
      </c>
      <c r="L243" s="61" t="s">
        <v>81</v>
      </c>
      <c r="M243" s="61">
        <f>VLOOKUP(H243,zdroj!C:F,4,0)</f>
        <v>0</v>
      </c>
      <c r="N243" s="61" t="str">
        <f t="shared" si="6"/>
        <v>-</v>
      </c>
      <c r="P243" s="73" t="str">
        <f t="shared" si="7"/>
        <v/>
      </c>
      <c r="Q243" s="61" t="s">
        <v>84</v>
      </c>
    </row>
    <row r="244" spans="8:17" x14ac:dyDescent="0.25">
      <c r="H244" s="59">
        <v>192031</v>
      </c>
      <c r="I244" s="59" t="s">
        <v>69</v>
      </c>
      <c r="J244" s="59">
        <v>11593423</v>
      </c>
      <c r="K244" s="59" t="s">
        <v>464</v>
      </c>
      <c r="L244" s="61" t="s">
        <v>81</v>
      </c>
      <c r="M244" s="61">
        <f>VLOOKUP(H244,zdroj!C:F,4,0)</f>
        <v>0</v>
      </c>
      <c r="N244" s="61" t="str">
        <f t="shared" si="6"/>
        <v>-</v>
      </c>
      <c r="P244" s="73" t="str">
        <f t="shared" si="7"/>
        <v/>
      </c>
      <c r="Q244" s="61" t="s">
        <v>86</v>
      </c>
    </row>
    <row r="245" spans="8:17" x14ac:dyDescent="0.25">
      <c r="H245" s="59">
        <v>192031</v>
      </c>
      <c r="I245" s="59" t="s">
        <v>69</v>
      </c>
      <c r="J245" s="59">
        <v>11593431</v>
      </c>
      <c r="K245" s="59" t="s">
        <v>465</v>
      </c>
      <c r="L245" s="61" t="s">
        <v>81</v>
      </c>
      <c r="M245" s="61">
        <f>VLOOKUP(H245,zdroj!C:F,4,0)</f>
        <v>0</v>
      </c>
      <c r="N245" s="61" t="str">
        <f t="shared" si="6"/>
        <v>-</v>
      </c>
      <c r="P245" s="73" t="str">
        <f t="shared" si="7"/>
        <v/>
      </c>
      <c r="Q245" s="61" t="s">
        <v>84</v>
      </c>
    </row>
    <row r="246" spans="8:17" x14ac:dyDescent="0.25">
      <c r="H246" s="59">
        <v>192031</v>
      </c>
      <c r="I246" s="59" t="s">
        <v>69</v>
      </c>
      <c r="J246" s="59">
        <v>78488800</v>
      </c>
      <c r="K246" s="59" t="s">
        <v>466</v>
      </c>
      <c r="L246" s="61" t="s">
        <v>113</v>
      </c>
      <c r="M246" s="61">
        <f>VLOOKUP(H246,zdroj!C:F,4,0)</f>
        <v>0</v>
      </c>
      <c r="N246" s="61" t="str">
        <f t="shared" si="6"/>
        <v>katB</v>
      </c>
      <c r="P246" s="73" t="str">
        <f t="shared" si="7"/>
        <v/>
      </c>
      <c r="Q246" s="61" t="s">
        <v>30</v>
      </c>
    </row>
    <row r="247" spans="8:17" x14ac:dyDescent="0.25">
      <c r="H247" s="59">
        <v>192040</v>
      </c>
      <c r="I247" s="59" t="s">
        <v>69</v>
      </c>
      <c r="J247" s="59">
        <v>11593440</v>
      </c>
      <c r="K247" s="59" t="s">
        <v>467</v>
      </c>
      <c r="L247" s="61" t="s">
        <v>113</v>
      </c>
      <c r="M247" s="61">
        <f>VLOOKUP(H247,zdroj!C:F,4,0)</f>
        <v>0</v>
      </c>
      <c r="N247" s="61" t="str">
        <f t="shared" si="6"/>
        <v>katB</v>
      </c>
      <c r="P247" s="73" t="str">
        <f t="shared" si="7"/>
        <v/>
      </c>
      <c r="Q247" s="61" t="s">
        <v>30</v>
      </c>
    </row>
    <row r="248" spans="8:17" x14ac:dyDescent="0.25">
      <c r="H248" s="59">
        <v>192040</v>
      </c>
      <c r="I248" s="59" t="s">
        <v>69</v>
      </c>
      <c r="J248" s="59">
        <v>11593458</v>
      </c>
      <c r="K248" s="59" t="s">
        <v>468</v>
      </c>
      <c r="L248" s="61" t="s">
        <v>113</v>
      </c>
      <c r="M248" s="61">
        <f>VLOOKUP(H248,zdroj!C:F,4,0)</f>
        <v>0</v>
      </c>
      <c r="N248" s="61" t="str">
        <f t="shared" si="6"/>
        <v>katB</v>
      </c>
      <c r="P248" s="73" t="str">
        <f t="shared" si="7"/>
        <v/>
      </c>
      <c r="Q248" s="61" t="s">
        <v>33</v>
      </c>
    </row>
    <row r="249" spans="8:17" x14ac:dyDescent="0.25">
      <c r="H249" s="59">
        <v>192040</v>
      </c>
      <c r="I249" s="59" t="s">
        <v>69</v>
      </c>
      <c r="J249" s="59">
        <v>11593466</v>
      </c>
      <c r="K249" s="59" t="s">
        <v>469</v>
      </c>
      <c r="L249" s="61" t="s">
        <v>113</v>
      </c>
      <c r="M249" s="61">
        <f>VLOOKUP(H249,zdroj!C:F,4,0)</f>
        <v>0</v>
      </c>
      <c r="N249" s="61" t="str">
        <f t="shared" si="6"/>
        <v>katB</v>
      </c>
      <c r="P249" s="73" t="str">
        <f t="shared" si="7"/>
        <v/>
      </c>
      <c r="Q249" s="61" t="s">
        <v>30</v>
      </c>
    </row>
    <row r="250" spans="8:17" x14ac:dyDescent="0.25">
      <c r="H250" s="59">
        <v>192040</v>
      </c>
      <c r="I250" s="59" t="s">
        <v>69</v>
      </c>
      <c r="J250" s="59">
        <v>11593474</v>
      </c>
      <c r="K250" s="59" t="s">
        <v>470</v>
      </c>
      <c r="L250" s="61" t="s">
        <v>113</v>
      </c>
      <c r="M250" s="61">
        <f>VLOOKUP(H250,zdroj!C:F,4,0)</f>
        <v>0</v>
      </c>
      <c r="N250" s="61" t="str">
        <f t="shared" si="6"/>
        <v>katB</v>
      </c>
      <c r="P250" s="73" t="str">
        <f t="shared" si="7"/>
        <v/>
      </c>
      <c r="Q250" s="61" t="s">
        <v>30</v>
      </c>
    </row>
    <row r="251" spans="8:17" x14ac:dyDescent="0.25">
      <c r="H251" s="59">
        <v>192040</v>
      </c>
      <c r="I251" s="59" t="s">
        <v>69</v>
      </c>
      <c r="J251" s="59">
        <v>11593482</v>
      </c>
      <c r="K251" s="59" t="s">
        <v>471</v>
      </c>
      <c r="L251" s="61" t="s">
        <v>113</v>
      </c>
      <c r="M251" s="61">
        <f>VLOOKUP(H251,zdroj!C:F,4,0)</f>
        <v>0</v>
      </c>
      <c r="N251" s="61" t="str">
        <f t="shared" si="6"/>
        <v>katB</v>
      </c>
      <c r="P251" s="73" t="str">
        <f t="shared" si="7"/>
        <v/>
      </c>
      <c r="Q251" s="61" t="s">
        <v>30</v>
      </c>
    </row>
    <row r="252" spans="8:17" x14ac:dyDescent="0.25">
      <c r="H252" s="59">
        <v>192040</v>
      </c>
      <c r="I252" s="59" t="s">
        <v>69</v>
      </c>
      <c r="J252" s="59">
        <v>11593491</v>
      </c>
      <c r="K252" s="59" t="s">
        <v>472</v>
      </c>
      <c r="L252" s="61" t="s">
        <v>113</v>
      </c>
      <c r="M252" s="61">
        <f>VLOOKUP(H252,zdroj!C:F,4,0)</f>
        <v>0</v>
      </c>
      <c r="N252" s="61" t="str">
        <f t="shared" si="6"/>
        <v>katB</v>
      </c>
      <c r="P252" s="73" t="str">
        <f t="shared" si="7"/>
        <v/>
      </c>
      <c r="Q252" s="61" t="s">
        <v>30</v>
      </c>
    </row>
    <row r="253" spans="8:17" x14ac:dyDescent="0.25">
      <c r="H253" s="59">
        <v>192040</v>
      </c>
      <c r="I253" s="59" t="s">
        <v>69</v>
      </c>
      <c r="J253" s="59">
        <v>11593512</v>
      </c>
      <c r="K253" s="59" t="s">
        <v>473</v>
      </c>
      <c r="L253" s="61" t="s">
        <v>113</v>
      </c>
      <c r="M253" s="61">
        <f>VLOOKUP(H253,zdroj!C:F,4,0)</f>
        <v>0</v>
      </c>
      <c r="N253" s="61" t="str">
        <f t="shared" si="6"/>
        <v>katB</v>
      </c>
      <c r="P253" s="73" t="str">
        <f t="shared" si="7"/>
        <v/>
      </c>
      <c r="Q253" s="61" t="s">
        <v>30</v>
      </c>
    </row>
    <row r="254" spans="8:17" x14ac:dyDescent="0.25">
      <c r="H254" s="59">
        <v>192040</v>
      </c>
      <c r="I254" s="59" t="s">
        <v>69</v>
      </c>
      <c r="J254" s="59">
        <v>11593521</v>
      </c>
      <c r="K254" s="59" t="s">
        <v>474</v>
      </c>
      <c r="L254" s="61" t="s">
        <v>113</v>
      </c>
      <c r="M254" s="61">
        <f>VLOOKUP(H254,zdroj!C:F,4,0)</f>
        <v>0</v>
      </c>
      <c r="N254" s="61" t="str">
        <f t="shared" si="6"/>
        <v>katB</v>
      </c>
      <c r="P254" s="73" t="str">
        <f t="shared" si="7"/>
        <v/>
      </c>
      <c r="Q254" s="61" t="s">
        <v>30</v>
      </c>
    </row>
    <row r="255" spans="8:17" x14ac:dyDescent="0.25">
      <c r="H255" s="59">
        <v>192040</v>
      </c>
      <c r="I255" s="59" t="s">
        <v>69</v>
      </c>
      <c r="J255" s="59">
        <v>11593539</v>
      </c>
      <c r="K255" s="59" t="s">
        <v>475</v>
      </c>
      <c r="L255" s="61" t="s">
        <v>113</v>
      </c>
      <c r="M255" s="61">
        <f>VLOOKUP(H255,zdroj!C:F,4,0)</f>
        <v>0</v>
      </c>
      <c r="N255" s="61" t="str">
        <f t="shared" si="6"/>
        <v>katB</v>
      </c>
      <c r="P255" s="73" t="str">
        <f t="shared" si="7"/>
        <v/>
      </c>
      <c r="Q255" s="61" t="s">
        <v>30</v>
      </c>
    </row>
    <row r="256" spans="8:17" x14ac:dyDescent="0.25">
      <c r="H256" s="59">
        <v>192040</v>
      </c>
      <c r="I256" s="59" t="s">
        <v>69</v>
      </c>
      <c r="J256" s="59">
        <v>11593547</v>
      </c>
      <c r="K256" s="59" t="s">
        <v>476</v>
      </c>
      <c r="L256" s="61" t="s">
        <v>113</v>
      </c>
      <c r="M256" s="61">
        <f>VLOOKUP(H256,zdroj!C:F,4,0)</f>
        <v>0</v>
      </c>
      <c r="N256" s="61" t="str">
        <f t="shared" si="6"/>
        <v>katB</v>
      </c>
      <c r="P256" s="73" t="str">
        <f t="shared" si="7"/>
        <v/>
      </c>
      <c r="Q256" s="61" t="s">
        <v>30</v>
      </c>
    </row>
    <row r="257" spans="8:17" x14ac:dyDescent="0.25">
      <c r="H257" s="59">
        <v>192040</v>
      </c>
      <c r="I257" s="59" t="s">
        <v>69</v>
      </c>
      <c r="J257" s="59">
        <v>11593555</v>
      </c>
      <c r="K257" s="59" t="s">
        <v>477</v>
      </c>
      <c r="L257" s="61" t="s">
        <v>113</v>
      </c>
      <c r="M257" s="61">
        <f>VLOOKUP(H257,zdroj!C:F,4,0)</f>
        <v>0</v>
      </c>
      <c r="N257" s="61" t="str">
        <f t="shared" si="6"/>
        <v>katB</v>
      </c>
      <c r="P257" s="73" t="str">
        <f t="shared" si="7"/>
        <v/>
      </c>
      <c r="Q257" s="61" t="s">
        <v>30</v>
      </c>
    </row>
    <row r="258" spans="8:17" x14ac:dyDescent="0.25">
      <c r="H258" s="59">
        <v>192040</v>
      </c>
      <c r="I258" s="59" t="s">
        <v>69</v>
      </c>
      <c r="J258" s="59">
        <v>11593563</v>
      </c>
      <c r="K258" s="59" t="s">
        <v>478</v>
      </c>
      <c r="L258" s="61" t="s">
        <v>113</v>
      </c>
      <c r="M258" s="61">
        <f>VLOOKUP(H258,zdroj!C:F,4,0)</f>
        <v>0</v>
      </c>
      <c r="N258" s="61" t="str">
        <f t="shared" si="6"/>
        <v>katB</v>
      </c>
      <c r="P258" s="73" t="str">
        <f t="shared" si="7"/>
        <v/>
      </c>
      <c r="Q258" s="61" t="s">
        <v>30</v>
      </c>
    </row>
    <row r="259" spans="8:17" x14ac:dyDescent="0.25">
      <c r="H259" s="59">
        <v>192040</v>
      </c>
      <c r="I259" s="59" t="s">
        <v>69</v>
      </c>
      <c r="J259" s="59">
        <v>11593571</v>
      </c>
      <c r="K259" s="59" t="s">
        <v>479</v>
      </c>
      <c r="L259" s="61" t="s">
        <v>113</v>
      </c>
      <c r="M259" s="61">
        <f>VLOOKUP(H259,zdroj!C:F,4,0)</f>
        <v>0</v>
      </c>
      <c r="N259" s="61" t="str">
        <f t="shared" si="6"/>
        <v>katB</v>
      </c>
      <c r="P259" s="73" t="str">
        <f t="shared" si="7"/>
        <v/>
      </c>
      <c r="Q259" s="61" t="s">
        <v>30</v>
      </c>
    </row>
    <row r="260" spans="8:17" x14ac:dyDescent="0.25">
      <c r="H260" s="59">
        <v>192040</v>
      </c>
      <c r="I260" s="59" t="s">
        <v>69</v>
      </c>
      <c r="J260" s="59">
        <v>11593580</v>
      </c>
      <c r="K260" s="59" t="s">
        <v>480</v>
      </c>
      <c r="L260" s="61" t="s">
        <v>113</v>
      </c>
      <c r="M260" s="61">
        <f>VLOOKUP(H260,zdroj!C:F,4,0)</f>
        <v>0</v>
      </c>
      <c r="N260" s="61" t="str">
        <f t="shared" si="6"/>
        <v>katB</v>
      </c>
      <c r="P260" s="73" t="str">
        <f t="shared" si="7"/>
        <v/>
      </c>
      <c r="Q260" s="61" t="s">
        <v>30</v>
      </c>
    </row>
    <row r="261" spans="8:17" x14ac:dyDescent="0.25">
      <c r="H261" s="59">
        <v>192040</v>
      </c>
      <c r="I261" s="59" t="s">
        <v>69</v>
      </c>
      <c r="J261" s="59">
        <v>11593598</v>
      </c>
      <c r="K261" s="59" t="s">
        <v>481</v>
      </c>
      <c r="L261" s="61" t="s">
        <v>113</v>
      </c>
      <c r="M261" s="61">
        <f>VLOOKUP(H261,zdroj!C:F,4,0)</f>
        <v>0</v>
      </c>
      <c r="N261" s="61" t="str">
        <f t="shared" si="6"/>
        <v>katB</v>
      </c>
      <c r="P261" s="73" t="str">
        <f t="shared" si="7"/>
        <v/>
      </c>
      <c r="Q261" s="61" t="s">
        <v>30</v>
      </c>
    </row>
    <row r="262" spans="8:17" x14ac:dyDescent="0.25">
      <c r="H262" s="59">
        <v>192040</v>
      </c>
      <c r="I262" s="59" t="s">
        <v>69</v>
      </c>
      <c r="J262" s="59">
        <v>11593601</v>
      </c>
      <c r="K262" s="59" t="s">
        <v>482</v>
      </c>
      <c r="L262" s="61" t="s">
        <v>113</v>
      </c>
      <c r="M262" s="61">
        <f>VLOOKUP(H262,zdroj!C:F,4,0)</f>
        <v>0</v>
      </c>
      <c r="N262" s="61" t="str">
        <f t="shared" si="6"/>
        <v>katB</v>
      </c>
      <c r="P262" s="73" t="str">
        <f t="shared" si="7"/>
        <v/>
      </c>
      <c r="Q262" s="61" t="s">
        <v>30</v>
      </c>
    </row>
    <row r="263" spans="8:17" x14ac:dyDescent="0.25">
      <c r="H263" s="59">
        <v>192040</v>
      </c>
      <c r="I263" s="59" t="s">
        <v>69</v>
      </c>
      <c r="J263" s="59">
        <v>11593610</v>
      </c>
      <c r="K263" s="59" t="s">
        <v>483</v>
      </c>
      <c r="L263" s="61" t="s">
        <v>113</v>
      </c>
      <c r="M263" s="61">
        <f>VLOOKUP(H263,zdroj!C:F,4,0)</f>
        <v>0</v>
      </c>
      <c r="N263" s="61" t="str">
        <f t="shared" ref="N263:N326" si="8">IF(M263="A",IF(L263="katA","katB",L263),L263)</f>
        <v>katB</v>
      </c>
      <c r="P263" s="73" t="str">
        <f t="shared" ref="P263:P326" si="9">IF(O263="A",1,"")</f>
        <v/>
      </c>
      <c r="Q263" s="61" t="s">
        <v>30</v>
      </c>
    </row>
    <row r="264" spans="8:17" x14ac:dyDescent="0.25">
      <c r="H264" s="59">
        <v>192040</v>
      </c>
      <c r="I264" s="59" t="s">
        <v>69</v>
      </c>
      <c r="J264" s="59">
        <v>11593628</v>
      </c>
      <c r="K264" s="59" t="s">
        <v>484</v>
      </c>
      <c r="L264" s="61" t="s">
        <v>113</v>
      </c>
      <c r="M264" s="61">
        <f>VLOOKUP(H264,zdroj!C:F,4,0)</f>
        <v>0</v>
      </c>
      <c r="N264" s="61" t="str">
        <f t="shared" si="8"/>
        <v>katB</v>
      </c>
      <c r="P264" s="73" t="str">
        <f t="shared" si="9"/>
        <v/>
      </c>
      <c r="Q264" s="61" t="s">
        <v>30</v>
      </c>
    </row>
    <row r="265" spans="8:17" x14ac:dyDescent="0.25">
      <c r="H265" s="59">
        <v>192040</v>
      </c>
      <c r="I265" s="59" t="s">
        <v>69</v>
      </c>
      <c r="J265" s="59">
        <v>11593636</v>
      </c>
      <c r="K265" s="59" t="s">
        <v>485</v>
      </c>
      <c r="L265" s="61" t="s">
        <v>113</v>
      </c>
      <c r="M265" s="61">
        <f>VLOOKUP(H265,zdroj!C:F,4,0)</f>
        <v>0</v>
      </c>
      <c r="N265" s="61" t="str">
        <f t="shared" si="8"/>
        <v>katB</v>
      </c>
      <c r="P265" s="73" t="str">
        <f t="shared" si="9"/>
        <v/>
      </c>
      <c r="Q265" s="61" t="s">
        <v>30</v>
      </c>
    </row>
    <row r="266" spans="8:17" x14ac:dyDescent="0.25">
      <c r="H266" s="59">
        <v>192040</v>
      </c>
      <c r="I266" s="59" t="s">
        <v>69</v>
      </c>
      <c r="J266" s="59">
        <v>11593644</v>
      </c>
      <c r="K266" s="59" t="s">
        <v>486</v>
      </c>
      <c r="L266" s="61" t="s">
        <v>113</v>
      </c>
      <c r="M266" s="61">
        <f>VLOOKUP(H266,zdroj!C:F,4,0)</f>
        <v>0</v>
      </c>
      <c r="N266" s="61" t="str">
        <f t="shared" si="8"/>
        <v>katB</v>
      </c>
      <c r="P266" s="73" t="str">
        <f t="shared" si="9"/>
        <v/>
      </c>
      <c r="Q266" s="61" t="s">
        <v>30</v>
      </c>
    </row>
    <row r="267" spans="8:17" x14ac:dyDescent="0.25">
      <c r="H267" s="59">
        <v>192040</v>
      </c>
      <c r="I267" s="59" t="s">
        <v>69</v>
      </c>
      <c r="J267" s="59">
        <v>11593652</v>
      </c>
      <c r="K267" s="59" t="s">
        <v>487</v>
      </c>
      <c r="L267" s="61" t="s">
        <v>113</v>
      </c>
      <c r="M267" s="61">
        <f>VLOOKUP(H267,zdroj!C:F,4,0)</f>
        <v>0</v>
      </c>
      <c r="N267" s="61" t="str">
        <f t="shared" si="8"/>
        <v>katB</v>
      </c>
      <c r="P267" s="73" t="str">
        <f t="shared" si="9"/>
        <v/>
      </c>
      <c r="Q267" s="61" t="s">
        <v>30</v>
      </c>
    </row>
    <row r="268" spans="8:17" x14ac:dyDescent="0.25">
      <c r="H268" s="59">
        <v>192040</v>
      </c>
      <c r="I268" s="59" t="s">
        <v>69</v>
      </c>
      <c r="J268" s="59">
        <v>11593661</v>
      </c>
      <c r="K268" s="59" t="s">
        <v>488</v>
      </c>
      <c r="L268" s="61" t="s">
        <v>113</v>
      </c>
      <c r="M268" s="61">
        <f>VLOOKUP(H268,zdroj!C:F,4,0)</f>
        <v>0</v>
      </c>
      <c r="N268" s="61" t="str">
        <f t="shared" si="8"/>
        <v>katB</v>
      </c>
      <c r="P268" s="73" t="str">
        <f t="shared" si="9"/>
        <v/>
      </c>
      <c r="Q268" s="61" t="s">
        <v>30</v>
      </c>
    </row>
    <row r="269" spans="8:17" x14ac:dyDescent="0.25">
      <c r="H269" s="59">
        <v>192040</v>
      </c>
      <c r="I269" s="59" t="s">
        <v>69</v>
      </c>
      <c r="J269" s="59">
        <v>11593679</v>
      </c>
      <c r="K269" s="59" t="s">
        <v>489</v>
      </c>
      <c r="L269" s="61" t="s">
        <v>113</v>
      </c>
      <c r="M269" s="61">
        <f>VLOOKUP(H269,zdroj!C:F,4,0)</f>
        <v>0</v>
      </c>
      <c r="N269" s="61" t="str">
        <f t="shared" si="8"/>
        <v>katB</v>
      </c>
      <c r="P269" s="73" t="str">
        <f t="shared" si="9"/>
        <v/>
      </c>
      <c r="Q269" s="61" t="s">
        <v>30</v>
      </c>
    </row>
    <row r="270" spans="8:17" x14ac:dyDescent="0.25">
      <c r="H270" s="59">
        <v>192040</v>
      </c>
      <c r="I270" s="59" t="s">
        <v>69</v>
      </c>
      <c r="J270" s="59">
        <v>11593687</v>
      </c>
      <c r="K270" s="59" t="s">
        <v>490</v>
      </c>
      <c r="L270" s="61" t="s">
        <v>113</v>
      </c>
      <c r="M270" s="61">
        <f>VLOOKUP(H270,zdroj!C:F,4,0)</f>
        <v>0</v>
      </c>
      <c r="N270" s="61" t="str">
        <f t="shared" si="8"/>
        <v>katB</v>
      </c>
      <c r="P270" s="73" t="str">
        <f t="shared" si="9"/>
        <v/>
      </c>
      <c r="Q270" s="61" t="s">
        <v>30</v>
      </c>
    </row>
    <row r="271" spans="8:17" x14ac:dyDescent="0.25">
      <c r="H271" s="59">
        <v>192040</v>
      </c>
      <c r="I271" s="59" t="s">
        <v>69</v>
      </c>
      <c r="J271" s="59">
        <v>11593695</v>
      </c>
      <c r="K271" s="59" t="s">
        <v>491</v>
      </c>
      <c r="L271" s="61" t="s">
        <v>113</v>
      </c>
      <c r="M271" s="61">
        <f>VLOOKUP(H271,zdroj!C:F,4,0)</f>
        <v>0</v>
      </c>
      <c r="N271" s="61" t="str">
        <f t="shared" si="8"/>
        <v>katB</v>
      </c>
      <c r="P271" s="73" t="str">
        <f t="shared" si="9"/>
        <v/>
      </c>
      <c r="Q271" s="61" t="s">
        <v>30</v>
      </c>
    </row>
    <row r="272" spans="8:17" x14ac:dyDescent="0.25">
      <c r="H272" s="59">
        <v>192040</v>
      </c>
      <c r="I272" s="59" t="s">
        <v>69</v>
      </c>
      <c r="J272" s="59">
        <v>11593709</v>
      </c>
      <c r="K272" s="59" t="s">
        <v>492</v>
      </c>
      <c r="L272" s="61" t="s">
        <v>113</v>
      </c>
      <c r="M272" s="61">
        <f>VLOOKUP(H272,zdroj!C:F,4,0)</f>
        <v>0</v>
      </c>
      <c r="N272" s="61" t="str">
        <f t="shared" si="8"/>
        <v>katB</v>
      </c>
      <c r="P272" s="73" t="str">
        <f t="shared" si="9"/>
        <v/>
      </c>
      <c r="Q272" s="61" t="s">
        <v>30</v>
      </c>
    </row>
    <row r="273" spans="8:17" x14ac:dyDescent="0.25">
      <c r="H273" s="59">
        <v>192040</v>
      </c>
      <c r="I273" s="59" t="s">
        <v>69</v>
      </c>
      <c r="J273" s="59">
        <v>11593717</v>
      </c>
      <c r="K273" s="59" t="s">
        <v>493</v>
      </c>
      <c r="L273" s="61" t="s">
        <v>113</v>
      </c>
      <c r="M273" s="61">
        <f>VLOOKUP(H273,zdroj!C:F,4,0)</f>
        <v>0</v>
      </c>
      <c r="N273" s="61" t="str">
        <f t="shared" si="8"/>
        <v>katB</v>
      </c>
      <c r="P273" s="73" t="str">
        <f t="shared" si="9"/>
        <v/>
      </c>
      <c r="Q273" s="61" t="s">
        <v>30</v>
      </c>
    </row>
    <row r="274" spans="8:17" x14ac:dyDescent="0.25">
      <c r="H274" s="59">
        <v>192040</v>
      </c>
      <c r="I274" s="59" t="s">
        <v>69</v>
      </c>
      <c r="J274" s="59">
        <v>11593725</v>
      </c>
      <c r="K274" s="59" t="s">
        <v>494</v>
      </c>
      <c r="L274" s="61" t="s">
        <v>113</v>
      </c>
      <c r="M274" s="61">
        <f>VLOOKUP(H274,zdroj!C:F,4,0)</f>
        <v>0</v>
      </c>
      <c r="N274" s="61" t="str">
        <f t="shared" si="8"/>
        <v>katB</v>
      </c>
      <c r="P274" s="73" t="str">
        <f t="shared" si="9"/>
        <v/>
      </c>
      <c r="Q274" s="61" t="s">
        <v>30</v>
      </c>
    </row>
    <row r="275" spans="8:17" x14ac:dyDescent="0.25">
      <c r="H275" s="59">
        <v>192040</v>
      </c>
      <c r="I275" s="59" t="s">
        <v>69</v>
      </c>
      <c r="J275" s="59">
        <v>11593733</v>
      </c>
      <c r="K275" s="59" t="s">
        <v>495</v>
      </c>
      <c r="L275" s="61" t="s">
        <v>113</v>
      </c>
      <c r="M275" s="61">
        <f>VLOOKUP(H275,zdroj!C:F,4,0)</f>
        <v>0</v>
      </c>
      <c r="N275" s="61" t="str">
        <f t="shared" si="8"/>
        <v>katB</v>
      </c>
      <c r="P275" s="73" t="str">
        <f t="shared" si="9"/>
        <v/>
      </c>
      <c r="Q275" s="61" t="s">
        <v>30</v>
      </c>
    </row>
    <row r="276" spans="8:17" x14ac:dyDescent="0.25">
      <c r="H276" s="59">
        <v>192040</v>
      </c>
      <c r="I276" s="59" t="s">
        <v>69</v>
      </c>
      <c r="J276" s="59">
        <v>11593741</v>
      </c>
      <c r="K276" s="59" t="s">
        <v>496</v>
      </c>
      <c r="L276" s="61" t="s">
        <v>113</v>
      </c>
      <c r="M276" s="61">
        <f>VLOOKUP(H276,zdroj!C:F,4,0)</f>
        <v>0</v>
      </c>
      <c r="N276" s="61" t="str">
        <f t="shared" si="8"/>
        <v>katB</v>
      </c>
      <c r="P276" s="73" t="str">
        <f t="shared" si="9"/>
        <v/>
      </c>
      <c r="Q276" s="61" t="s">
        <v>30</v>
      </c>
    </row>
    <row r="277" spans="8:17" x14ac:dyDescent="0.25">
      <c r="H277" s="59">
        <v>192040</v>
      </c>
      <c r="I277" s="59" t="s">
        <v>69</v>
      </c>
      <c r="J277" s="59">
        <v>11593750</v>
      </c>
      <c r="K277" s="59" t="s">
        <v>497</v>
      </c>
      <c r="L277" s="61" t="s">
        <v>81</v>
      </c>
      <c r="M277" s="61">
        <f>VLOOKUP(H277,zdroj!C:F,4,0)</f>
        <v>0</v>
      </c>
      <c r="N277" s="61" t="str">
        <f t="shared" si="8"/>
        <v>-</v>
      </c>
      <c r="P277" s="73" t="str">
        <f t="shared" si="9"/>
        <v/>
      </c>
      <c r="Q277" s="61" t="s">
        <v>86</v>
      </c>
    </row>
    <row r="278" spans="8:17" x14ac:dyDescent="0.25">
      <c r="H278" s="59">
        <v>192040</v>
      </c>
      <c r="I278" s="59" t="s">
        <v>69</v>
      </c>
      <c r="J278" s="59">
        <v>11593768</v>
      </c>
      <c r="K278" s="59" t="s">
        <v>498</v>
      </c>
      <c r="L278" s="61" t="s">
        <v>113</v>
      </c>
      <c r="M278" s="61">
        <f>VLOOKUP(H278,zdroj!C:F,4,0)</f>
        <v>0</v>
      </c>
      <c r="N278" s="61" t="str">
        <f t="shared" si="8"/>
        <v>katB</v>
      </c>
      <c r="P278" s="73" t="str">
        <f t="shared" si="9"/>
        <v/>
      </c>
      <c r="Q278" s="61" t="s">
        <v>30</v>
      </c>
    </row>
    <row r="279" spans="8:17" x14ac:dyDescent="0.25">
      <c r="H279" s="59">
        <v>192040</v>
      </c>
      <c r="I279" s="59" t="s">
        <v>69</v>
      </c>
      <c r="J279" s="59">
        <v>11593776</v>
      </c>
      <c r="K279" s="59" t="s">
        <v>499</v>
      </c>
      <c r="L279" s="61" t="s">
        <v>113</v>
      </c>
      <c r="M279" s="61">
        <f>VLOOKUP(H279,zdroj!C:F,4,0)</f>
        <v>0</v>
      </c>
      <c r="N279" s="61" t="str">
        <f t="shared" si="8"/>
        <v>katB</v>
      </c>
      <c r="P279" s="73" t="str">
        <f t="shared" si="9"/>
        <v/>
      </c>
      <c r="Q279" s="61" t="s">
        <v>30</v>
      </c>
    </row>
    <row r="280" spans="8:17" x14ac:dyDescent="0.25">
      <c r="H280" s="59">
        <v>192040</v>
      </c>
      <c r="I280" s="59" t="s">
        <v>69</v>
      </c>
      <c r="J280" s="59">
        <v>11593784</v>
      </c>
      <c r="K280" s="59" t="s">
        <v>500</v>
      </c>
      <c r="L280" s="61" t="s">
        <v>113</v>
      </c>
      <c r="M280" s="61">
        <f>VLOOKUP(H280,zdroj!C:F,4,0)</f>
        <v>0</v>
      </c>
      <c r="N280" s="61" t="str">
        <f t="shared" si="8"/>
        <v>katB</v>
      </c>
      <c r="P280" s="73" t="str">
        <f t="shared" si="9"/>
        <v/>
      </c>
      <c r="Q280" s="61" t="s">
        <v>30</v>
      </c>
    </row>
    <row r="281" spans="8:17" x14ac:dyDescent="0.25">
      <c r="H281" s="59">
        <v>192040</v>
      </c>
      <c r="I281" s="59" t="s">
        <v>69</v>
      </c>
      <c r="J281" s="59">
        <v>11593792</v>
      </c>
      <c r="K281" s="59" t="s">
        <v>501</v>
      </c>
      <c r="L281" s="61" t="s">
        <v>113</v>
      </c>
      <c r="M281" s="61">
        <f>VLOOKUP(H281,zdroj!C:F,4,0)</f>
        <v>0</v>
      </c>
      <c r="N281" s="61" t="str">
        <f t="shared" si="8"/>
        <v>katB</v>
      </c>
      <c r="P281" s="73" t="str">
        <f t="shared" si="9"/>
        <v/>
      </c>
      <c r="Q281" s="61" t="s">
        <v>30</v>
      </c>
    </row>
    <row r="282" spans="8:17" x14ac:dyDescent="0.25">
      <c r="H282" s="59">
        <v>192040</v>
      </c>
      <c r="I282" s="59" t="s">
        <v>69</v>
      </c>
      <c r="J282" s="59">
        <v>11593806</v>
      </c>
      <c r="K282" s="59" t="s">
        <v>502</v>
      </c>
      <c r="L282" s="61" t="s">
        <v>113</v>
      </c>
      <c r="M282" s="61">
        <f>VLOOKUP(H282,zdroj!C:F,4,0)</f>
        <v>0</v>
      </c>
      <c r="N282" s="61" t="str">
        <f t="shared" si="8"/>
        <v>katB</v>
      </c>
      <c r="P282" s="73" t="str">
        <f t="shared" si="9"/>
        <v/>
      </c>
      <c r="Q282" s="61" t="s">
        <v>30</v>
      </c>
    </row>
    <row r="283" spans="8:17" x14ac:dyDescent="0.25">
      <c r="H283" s="59">
        <v>192040</v>
      </c>
      <c r="I283" s="59" t="s">
        <v>69</v>
      </c>
      <c r="J283" s="59">
        <v>11593814</v>
      </c>
      <c r="K283" s="59" t="s">
        <v>503</v>
      </c>
      <c r="L283" s="61" t="s">
        <v>81</v>
      </c>
      <c r="M283" s="61">
        <f>VLOOKUP(H283,zdroj!C:F,4,0)</f>
        <v>0</v>
      </c>
      <c r="N283" s="61" t="str">
        <f t="shared" si="8"/>
        <v>-</v>
      </c>
      <c r="P283" s="73" t="str">
        <f t="shared" si="9"/>
        <v/>
      </c>
      <c r="Q283" s="61" t="s">
        <v>86</v>
      </c>
    </row>
    <row r="284" spans="8:17" x14ac:dyDescent="0.25">
      <c r="H284" s="59">
        <v>192040</v>
      </c>
      <c r="I284" s="59" t="s">
        <v>69</v>
      </c>
      <c r="J284" s="59">
        <v>11593822</v>
      </c>
      <c r="K284" s="59" t="s">
        <v>504</v>
      </c>
      <c r="L284" s="61" t="s">
        <v>113</v>
      </c>
      <c r="M284" s="61">
        <f>VLOOKUP(H284,zdroj!C:F,4,0)</f>
        <v>0</v>
      </c>
      <c r="N284" s="61" t="str">
        <f t="shared" si="8"/>
        <v>katB</v>
      </c>
      <c r="P284" s="73" t="str">
        <f t="shared" si="9"/>
        <v/>
      </c>
      <c r="Q284" s="61" t="s">
        <v>30</v>
      </c>
    </row>
    <row r="285" spans="8:17" x14ac:dyDescent="0.25">
      <c r="H285" s="59">
        <v>192040</v>
      </c>
      <c r="I285" s="59" t="s">
        <v>69</v>
      </c>
      <c r="J285" s="59">
        <v>11593831</v>
      </c>
      <c r="K285" s="59" t="s">
        <v>505</v>
      </c>
      <c r="L285" s="61" t="s">
        <v>113</v>
      </c>
      <c r="M285" s="61">
        <f>VLOOKUP(H285,zdroj!C:F,4,0)</f>
        <v>0</v>
      </c>
      <c r="N285" s="61" t="str">
        <f t="shared" si="8"/>
        <v>katB</v>
      </c>
      <c r="P285" s="73" t="str">
        <f t="shared" si="9"/>
        <v/>
      </c>
      <c r="Q285" s="61" t="s">
        <v>30</v>
      </c>
    </row>
    <row r="286" spans="8:17" x14ac:dyDescent="0.25">
      <c r="H286" s="59">
        <v>192040</v>
      </c>
      <c r="I286" s="59" t="s">
        <v>69</v>
      </c>
      <c r="J286" s="59">
        <v>11593849</v>
      </c>
      <c r="K286" s="59" t="s">
        <v>506</v>
      </c>
      <c r="L286" s="61" t="s">
        <v>81</v>
      </c>
      <c r="M286" s="61">
        <f>VLOOKUP(H286,zdroj!C:F,4,0)</f>
        <v>0</v>
      </c>
      <c r="N286" s="61" t="str">
        <f t="shared" si="8"/>
        <v>-</v>
      </c>
      <c r="P286" s="73" t="str">
        <f t="shared" si="9"/>
        <v/>
      </c>
      <c r="Q286" s="61" t="s">
        <v>86</v>
      </c>
    </row>
    <row r="287" spans="8:17" x14ac:dyDescent="0.25">
      <c r="H287" s="59">
        <v>192040</v>
      </c>
      <c r="I287" s="59" t="s">
        <v>69</v>
      </c>
      <c r="J287" s="59">
        <v>11593857</v>
      </c>
      <c r="K287" s="59" t="s">
        <v>507</v>
      </c>
      <c r="L287" s="61" t="s">
        <v>113</v>
      </c>
      <c r="M287" s="61">
        <f>VLOOKUP(H287,zdroj!C:F,4,0)</f>
        <v>0</v>
      </c>
      <c r="N287" s="61" t="str">
        <f t="shared" si="8"/>
        <v>katB</v>
      </c>
      <c r="P287" s="73" t="str">
        <f t="shared" si="9"/>
        <v/>
      </c>
      <c r="Q287" s="61" t="s">
        <v>30</v>
      </c>
    </row>
    <row r="288" spans="8:17" x14ac:dyDescent="0.25">
      <c r="H288" s="59">
        <v>192040</v>
      </c>
      <c r="I288" s="59" t="s">
        <v>69</v>
      </c>
      <c r="J288" s="59">
        <v>11593865</v>
      </c>
      <c r="K288" s="59" t="s">
        <v>508</v>
      </c>
      <c r="L288" s="61" t="s">
        <v>113</v>
      </c>
      <c r="M288" s="61">
        <f>VLOOKUP(H288,zdroj!C:F,4,0)</f>
        <v>0</v>
      </c>
      <c r="N288" s="61" t="str">
        <f t="shared" si="8"/>
        <v>katB</v>
      </c>
      <c r="P288" s="73" t="str">
        <f t="shared" si="9"/>
        <v/>
      </c>
      <c r="Q288" s="61" t="s">
        <v>30</v>
      </c>
    </row>
    <row r="289" spans="8:17" x14ac:dyDescent="0.25">
      <c r="H289" s="59">
        <v>192040</v>
      </c>
      <c r="I289" s="59" t="s">
        <v>69</v>
      </c>
      <c r="J289" s="59">
        <v>11593873</v>
      </c>
      <c r="K289" s="59" t="s">
        <v>509</v>
      </c>
      <c r="L289" s="61" t="s">
        <v>113</v>
      </c>
      <c r="M289" s="61">
        <f>VLOOKUP(H289,zdroj!C:F,4,0)</f>
        <v>0</v>
      </c>
      <c r="N289" s="61" t="str">
        <f t="shared" si="8"/>
        <v>katB</v>
      </c>
      <c r="P289" s="73" t="str">
        <f t="shared" si="9"/>
        <v/>
      </c>
      <c r="Q289" s="61" t="s">
        <v>30</v>
      </c>
    </row>
    <row r="290" spans="8:17" x14ac:dyDescent="0.25">
      <c r="H290" s="59">
        <v>192040</v>
      </c>
      <c r="I290" s="59" t="s">
        <v>69</v>
      </c>
      <c r="J290" s="59">
        <v>11593881</v>
      </c>
      <c r="K290" s="59" t="s">
        <v>510</v>
      </c>
      <c r="L290" s="61" t="s">
        <v>113</v>
      </c>
      <c r="M290" s="61">
        <f>VLOOKUP(H290,zdroj!C:F,4,0)</f>
        <v>0</v>
      </c>
      <c r="N290" s="61" t="str">
        <f t="shared" si="8"/>
        <v>katB</v>
      </c>
      <c r="P290" s="73" t="str">
        <f t="shared" si="9"/>
        <v/>
      </c>
      <c r="Q290" s="61" t="s">
        <v>30</v>
      </c>
    </row>
    <row r="291" spans="8:17" x14ac:dyDescent="0.25">
      <c r="H291" s="59">
        <v>192040</v>
      </c>
      <c r="I291" s="59" t="s">
        <v>69</v>
      </c>
      <c r="J291" s="59">
        <v>11593890</v>
      </c>
      <c r="K291" s="59" t="s">
        <v>511</v>
      </c>
      <c r="L291" s="61" t="s">
        <v>113</v>
      </c>
      <c r="M291" s="61">
        <f>VLOOKUP(H291,zdroj!C:F,4,0)</f>
        <v>0</v>
      </c>
      <c r="N291" s="61" t="str">
        <f t="shared" si="8"/>
        <v>katB</v>
      </c>
      <c r="P291" s="73" t="str">
        <f t="shared" si="9"/>
        <v/>
      </c>
      <c r="Q291" s="61" t="s">
        <v>30</v>
      </c>
    </row>
    <row r="292" spans="8:17" x14ac:dyDescent="0.25">
      <c r="H292" s="59">
        <v>192040</v>
      </c>
      <c r="I292" s="59" t="s">
        <v>69</v>
      </c>
      <c r="J292" s="59">
        <v>11593903</v>
      </c>
      <c r="K292" s="59" t="s">
        <v>512</v>
      </c>
      <c r="L292" s="61" t="s">
        <v>113</v>
      </c>
      <c r="M292" s="61">
        <f>VLOOKUP(H292,zdroj!C:F,4,0)</f>
        <v>0</v>
      </c>
      <c r="N292" s="61" t="str">
        <f t="shared" si="8"/>
        <v>katB</v>
      </c>
      <c r="P292" s="73" t="str">
        <f t="shared" si="9"/>
        <v/>
      </c>
      <c r="Q292" s="61" t="s">
        <v>30</v>
      </c>
    </row>
    <row r="293" spans="8:17" x14ac:dyDescent="0.25">
      <c r="H293" s="59">
        <v>192040</v>
      </c>
      <c r="I293" s="59" t="s">
        <v>69</v>
      </c>
      <c r="J293" s="59">
        <v>11593911</v>
      </c>
      <c r="K293" s="59" t="s">
        <v>513</v>
      </c>
      <c r="L293" s="61" t="s">
        <v>113</v>
      </c>
      <c r="M293" s="61">
        <f>VLOOKUP(H293,zdroj!C:F,4,0)</f>
        <v>0</v>
      </c>
      <c r="N293" s="61" t="str">
        <f t="shared" si="8"/>
        <v>katB</v>
      </c>
      <c r="P293" s="73" t="str">
        <f t="shared" si="9"/>
        <v/>
      </c>
      <c r="Q293" s="61" t="s">
        <v>30</v>
      </c>
    </row>
    <row r="294" spans="8:17" x14ac:dyDescent="0.25">
      <c r="H294" s="59">
        <v>192040</v>
      </c>
      <c r="I294" s="59" t="s">
        <v>69</v>
      </c>
      <c r="J294" s="59">
        <v>11593920</v>
      </c>
      <c r="K294" s="59" t="s">
        <v>514</v>
      </c>
      <c r="L294" s="61" t="s">
        <v>113</v>
      </c>
      <c r="M294" s="61">
        <f>VLOOKUP(H294,zdroj!C:F,4,0)</f>
        <v>0</v>
      </c>
      <c r="N294" s="61" t="str">
        <f t="shared" si="8"/>
        <v>katB</v>
      </c>
      <c r="P294" s="73" t="str">
        <f t="shared" si="9"/>
        <v/>
      </c>
      <c r="Q294" s="61" t="s">
        <v>30</v>
      </c>
    </row>
    <row r="295" spans="8:17" x14ac:dyDescent="0.25">
      <c r="H295" s="59">
        <v>192040</v>
      </c>
      <c r="I295" s="59" t="s">
        <v>69</v>
      </c>
      <c r="J295" s="59">
        <v>11593938</v>
      </c>
      <c r="K295" s="59" t="s">
        <v>515</v>
      </c>
      <c r="L295" s="61" t="s">
        <v>113</v>
      </c>
      <c r="M295" s="61">
        <f>VLOOKUP(H295,zdroj!C:F,4,0)</f>
        <v>0</v>
      </c>
      <c r="N295" s="61" t="str">
        <f t="shared" si="8"/>
        <v>katB</v>
      </c>
      <c r="P295" s="73" t="str">
        <f t="shared" si="9"/>
        <v/>
      </c>
      <c r="Q295" s="61" t="s">
        <v>30</v>
      </c>
    </row>
    <row r="296" spans="8:17" x14ac:dyDescent="0.25">
      <c r="H296" s="59">
        <v>192040</v>
      </c>
      <c r="I296" s="59" t="s">
        <v>69</v>
      </c>
      <c r="J296" s="59">
        <v>11593946</v>
      </c>
      <c r="K296" s="59" t="s">
        <v>516</v>
      </c>
      <c r="L296" s="61" t="s">
        <v>81</v>
      </c>
      <c r="M296" s="61">
        <f>VLOOKUP(H296,zdroj!C:F,4,0)</f>
        <v>0</v>
      </c>
      <c r="N296" s="61" t="str">
        <f t="shared" si="8"/>
        <v>-</v>
      </c>
      <c r="P296" s="73" t="str">
        <f t="shared" si="9"/>
        <v/>
      </c>
      <c r="Q296" s="61" t="s">
        <v>86</v>
      </c>
    </row>
    <row r="297" spans="8:17" x14ac:dyDescent="0.25">
      <c r="H297" s="59">
        <v>192040</v>
      </c>
      <c r="I297" s="59" t="s">
        <v>69</v>
      </c>
      <c r="J297" s="59">
        <v>11593954</v>
      </c>
      <c r="K297" s="59" t="s">
        <v>517</v>
      </c>
      <c r="L297" s="61" t="s">
        <v>81</v>
      </c>
      <c r="M297" s="61">
        <f>VLOOKUP(H297,zdroj!C:F,4,0)</f>
        <v>0</v>
      </c>
      <c r="N297" s="61" t="str">
        <f t="shared" si="8"/>
        <v>-</v>
      </c>
      <c r="P297" s="73" t="str">
        <f t="shared" si="9"/>
        <v/>
      </c>
      <c r="Q297" s="61" t="s">
        <v>86</v>
      </c>
    </row>
    <row r="298" spans="8:17" x14ac:dyDescent="0.25">
      <c r="H298" s="59">
        <v>192040</v>
      </c>
      <c r="I298" s="59" t="s">
        <v>69</v>
      </c>
      <c r="J298" s="59">
        <v>11593962</v>
      </c>
      <c r="K298" s="59" t="s">
        <v>518</v>
      </c>
      <c r="L298" s="61" t="s">
        <v>81</v>
      </c>
      <c r="M298" s="61">
        <f>VLOOKUP(H298,zdroj!C:F,4,0)</f>
        <v>0</v>
      </c>
      <c r="N298" s="61" t="str">
        <f t="shared" si="8"/>
        <v>-</v>
      </c>
      <c r="P298" s="73" t="str">
        <f t="shared" si="9"/>
        <v/>
      </c>
      <c r="Q298" s="61" t="s">
        <v>86</v>
      </c>
    </row>
    <row r="299" spans="8:17" x14ac:dyDescent="0.25">
      <c r="H299" s="59">
        <v>192040</v>
      </c>
      <c r="I299" s="59" t="s">
        <v>69</v>
      </c>
      <c r="J299" s="59">
        <v>11593971</v>
      </c>
      <c r="K299" s="59" t="s">
        <v>519</v>
      </c>
      <c r="L299" s="61" t="s">
        <v>113</v>
      </c>
      <c r="M299" s="61">
        <f>VLOOKUP(H299,zdroj!C:F,4,0)</f>
        <v>0</v>
      </c>
      <c r="N299" s="61" t="str">
        <f t="shared" si="8"/>
        <v>katB</v>
      </c>
      <c r="P299" s="73" t="str">
        <f t="shared" si="9"/>
        <v/>
      </c>
      <c r="Q299" s="61" t="s">
        <v>30</v>
      </c>
    </row>
    <row r="300" spans="8:17" x14ac:dyDescent="0.25">
      <c r="H300" s="59">
        <v>192040</v>
      </c>
      <c r="I300" s="59" t="s">
        <v>69</v>
      </c>
      <c r="J300" s="59">
        <v>11593989</v>
      </c>
      <c r="K300" s="59" t="s">
        <v>520</v>
      </c>
      <c r="L300" s="61" t="s">
        <v>113</v>
      </c>
      <c r="M300" s="61">
        <f>VLOOKUP(H300,zdroj!C:F,4,0)</f>
        <v>0</v>
      </c>
      <c r="N300" s="61" t="str">
        <f t="shared" si="8"/>
        <v>katB</v>
      </c>
      <c r="P300" s="73" t="str">
        <f t="shared" si="9"/>
        <v/>
      </c>
      <c r="Q300" s="61" t="s">
        <v>30</v>
      </c>
    </row>
    <row r="301" spans="8:17" x14ac:dyDescent="0.25">
      <c r="H301" s="59">
        <v>192040</v>
      </c>
      <c r="I301" s="59" t="s">
        <v>69</v>
      </c>
      <c r="J301" s="59">
        <v>11593997</v>
      </c>
      <c r="K301" s="59" t="s">
        <v>521</v>
      </c>
      <c r="L301" s="61" t="s">
        <v>113</v>
      </c>
      <c r="M301" s="61">
        <f>VLOOKUP(H301,zdroj!C:F,4,0)</f>
        <v>0</v>
      </c>
      <c r="N301" s="61" t="str">
        <f t="shared" si="8"/>
        <v>katB</v>
      </c>
      <c r="P301" s="73" t="str">
        <f t="shared" si="9"/>
        <v/>
      </c>
      <c r="Q301" s="61" t="s">
        <v>30</v>
      </c>
    </row>
    <row r="302" spans="8:17" x14ac:dyDescent="0.25">
      <c r="H302" s="59">
        <v>192040</v>
      </c>
      <c r="I302" s="59" t="s">
        <v>69</v>
      </c>
      <c r="J302" s="59">
        <v>11594004</v>
      </c>
      <c r="K302" s="59" t="s">
        <v>522</v>
      </c>
      <c r="L302" s="61" t="s">
        <v>113</v>
      </c>
      <c r="M302" s="61">
        <f>VLOOKUP(H302,zdroj!C:F,4,0)</f>
        <v>0</v>
      </c>
      <c r="N302" s="61" t="str">
        <f t="shared" si="8"/>
        <v>katB</v>
      </c>
      <c r="P302" s="73" t="str">
        <f t="shared" si="9"/>
        <v/>
      </c>
      <c r="Q302" s="61" t="s">
        <v>30</v>
      </c>
    </row>
    <row r="303" spans="8:17" x14ac:dyDescent="0.25">
      <c r="H303" s="59">
        <v>192040</v>
      </c>
      <c r="I303" s="59" t="s">
        <v>69</v>
      </c>
      <c r="J303" s="59">
        <v>11594012</v>
      </c>
      <c r="K303" s="59" t="s">
        <v>523</v>
      </c>
      <c r="L303" s="61" t="s">
        <v>81</v>
      </c>
      <c r="M303" s="61">
        <f>VLOOKUP(H303,zdroj!C:F,4,0)</f>
        <v>0</v>
      </c>
      <c r="N303" s="61" t="str">
        <f t="shared" si="8"/>
        <v>-</v>
      </c>
      <c r="P303" s="73" t="str">
        <f t="shared" si="9"/>
        <v/>
      </c>
      <c r="Q303" s="61" t="s">
        <v>86</v>
      </c>
    </row>
    <row r="304" spans="8:17" x14ac:dyDescent="0.25">
      <c r="H304" s="59">
        <v>192040</v>
      </c>
      <c r="I304" s="59" t="s">
        <v>69</v>
      </c>
      <c r="J304" s="59">
        <v>11594021</v>
      </c>
      <c r="K304" s="59" t="s">
        <v>524</v>
      </c>
      <c r="L304" s="61" t="s">
        <v>113</v>
      </c>
      <c r="M304" s="61">
        <f>VLOOKUP(H304,zdroj!C:F,4,0)</f>
        <v>0</v>
      </c>
      <c r="N304" s="61" t="str">
        <f t="shared" si="8"/>
        <v>katB</v>
      </c>
      <c r="P304" s="73" t="str">
        <f t="shared" si="9"/>
        <v/>
      </c>
      <c r="Q304" s="61" t="s">
        <v>30</v>
      </c>
    </row>
    <row r="305" spans="8:17" x14ac:dyDescent="0.25">
      <c r="H305" s="59">
        <v>192040</v>
      </c>
      <c r="I305" s="59" t="s">
        <v>69</v>
      </c>
      <c r="J305" s="59">
        <v>11594055</v>
      </c>
      <c r="K305" s="59" t="s">
        <v>525</v>
      </c>
      <c r="L305" s="61" t="s">
        <v>81</v>
      </c>
      <c r="M305" s="61">
        <f>VLOOKUP(H305,zdroj!C:F,4,0)</f>
        <v>0</v>
      </c>
      <c r="N305" s="61" t="str">
        <f t="shared" si="8"/>
        <v>-</v>
      </c>
      <c r="P305" s="73" t="str">
        <f t="shared" si="9"/>
        <v/>
      </c>
      <c r="Q305" s="61" t="s">
        <v>88</v>
      </c>
    </row>
    <row r="306" spans="8:17" x14ac:dyDescent="0.25">
      <c r="H306" s="59">
        <v>192040</v>
      </c>
      <c r="I306" s="59" t="s">
        <v>69</v>
      </c>
      <c r="J306" s="59">
        <v>18214134</v>
      </c>
      <c r="K306" s="59" t="s">
        <v>526</v>
      </c>
      <c r="L306" s="61" t="s">
        <v>113</v>
      </c>
      <c r="M306" s="61">
        <f>VLOOKUP(H306,zdroj!C:F,4,0)</f>
        <v>0</v>
      </c>
      <c r="N306" s="61" t="str">
        <f t="shared" si="8"/>
        <v>katB</v>
      </c>
      <c r="P306" s="73" t="str">
        <f t="shared" si="9"/>
        <v/>
      </c>
      <c r="Q306" s="61" t="s">
        <v>30</v>
      </c>
    </row>
    <row r="307" spans="8:17" x14ac:dyDescent="0.25">
      <c r="H307" s="59">
        <v>192040</v>
      </c>
      <c r="I307" s="59" t="s">
        <v>69</v>
      </c>
      <c r="J307" s="59">
        <v>25125575</v>
      </c>
      <c r="K307" s="59" t="s">
        <v>527</v>
      </c>
      <c r="L307" s="61" t="s">
        <v>113</v>
      </c>
      <c r="M307" s="61">
        <f>VLOOKUP(H307,zdroj!C:F,4,0)</f>
        <v>0</v>
      </c>
      <c r="N307" s="61" t="str">
        <f t="shared" si="8"/>
        <v>katB</v>
      </c>
      <c r="P307" s="73" t="str">
        <f t="shared" si="9"/>
        <v/>
      </c>
      <c r="Q307" s="61" t="s">
        <v>30</v>
      </c>
    </row>
    <row r="308" spans="8:17" x14ac:dyDescent="0.25">
      <c r="H308" s="59">
        <v>192040</v>
      </c>
      <c r="I308" s="59" t="s">
        <v>69</v>
      </c>
      <c r="J308" s="59">
        <v>25381041</v>
      </c>
      <c r="K308" s="59" t="s">
        <v>528</v>
      </c>
      <c r="L308" s="61" t="s">
        <v>81</v>
      </c>
      <c r="M308" s="61">
        <f>VLOOKUP(H308,zdroj!C:F,4,0)</f>
        <v>0</v>
      </c>
      <c r="N308" s="61" t="str">
        <f t="shared" si="8"/>
        <v>-</v>
      </c>
      <c r="P308" s="73" t="str">
        <f t="shared" si="9"/>
        <v/>
      </c>
      <c r="Q308" s="61" t="s">
        <v>86</v>
      </c>
    </row>
    <row r="309" spans="8:17" x14ac:dyDescent="0.25">
      <c r="H309" s="59">
        <v>192040</v>
      </c>
      <c r="I309" s="59" t="s">
        <v>69</v>
      </c>
      <c r="J309" s="59">
        <v>26786451</v>
      </c>
      <c r="K309" s="59" t="s">
        <v>529</v>
      </c>
      <c r="L309" s="61" t="s">
        <v>113</v>
      </c>
      <c r="M309" s="61">
        <f>VLOOKUP(H309,zdroj!C:F,4,0)</f>
        <v>0</v>
      </c>
      <c r="N309" s="61" t="str">
        <f t="shared" si="8"/>
        <v>katB</v>
      </c>
      <c r="P309" s="73" t="str">
        <f t="shared" si="9"/>
        <v/>
      </c>
      <c r="Q309" s="61" t="s">
        <v>30</v>
      </c>
    </row>
    <row r="310" spans="8:17" x14ac:dyDescent="0.25">
      <c r="H310" s="59">
        <v>192040</v>
      </c>
      <c r="I310" s="59" t="s">
        <v>69</v>
      </c>
      <c r="J310" s="59">
        <v>30954487</v>
      </c>
      <c r="K310" s="59" t="s">
        <v>530</v>
      </c>
      <c r="L310" s="61" t="s">
        <v>81</v>
      </c>
      <c r="M310" s="61">
        <f>VLOOKUP(H310,zdroj!C:F,4,0)</f>
        <v>0</v>
      </c>
      <c r="N310" s="61" t="str">
        <f t="shared" si="8"/>
        <v>-</v>
      </c>
      <c r="P310" s="73" t="str">
        <f t="shared" si="9"/>
        <v/>
      </c>
      <c r="Q310" s="61" t="s">
        <v>88</v>
      </c>
    </row>
    <row r="311" spans="8:17" x14ac:dyDescent="0.25">
      <c r="H311" s="59">
        <v>192040</v>
      </c>
      <c r="I311" s="59" t="s">
        <v>69</v>
      </c>
      <c r="J311" s="59">
        <v>40159205</v>
      </c>
      <c r="K311" s="59" t="s">
        <v>531</v>
      </c>
      <c r="L311" s="61" t="s">
        <v>81</v>
      </c>
      <c r="M311" s="61">
        <f>VLOOKUP(H311,zdroj!C:F,4,0)</f>
        <v>0</v>
      </c>
      <c r="N311" s="61" t="str">
        <f t="shared" si="8"/>
        <v>-</v>
      </c>
      <c r="P311" s="73" t="str">
        <f t="shared" si="9"/>
        <v/>
      </c>
      <c r="Q311" s="61" t="s">
        <v>88</v>
      </c>
    </row>
    <row r="312" spans="8:17" x14ac:dyDescent="0.25">
      <c r="H312" s="59">
        <v>192040</v>
      </c>
      <c r="I312" s="59" t="s">
        <v>69</v>
      </c>
      <c r="J312" s="59">
        <v>74235087</v>
      </c>
      <c r="K312" s="59" t="s">
        <v>532</v>
      </c>
      <c r="L312" s="61" t="s">
        <v>113</v>
      </c>
      <c r="M312" s="61">
        <f>VLOOKUP(H312,zdroj!C:F,4,0)</f>
        <v>0</v>
      </c>
      <c r="N312" s="61" t="str">
        <f t="shared" si="8"/>
        <v>katB</v>
      </c>
      <c r="P312" s="73" t="str">
        <f t="shared" si="9"/>
        <v/>
      </c>
      <c r="Q312" s="61" t="s">
        <v>30</v>
      </c>
    </row>
    <row r="313" spans="8:17" x14ac:dyDescent="0.25">
      <c r="H313" s="59">
        <v>192040</v>
      </c>
      <c r="I313" s="59" t="s">
        <v>69</v>
      </c>
      <c r="J313" s="59">
        <v>74866001</v>
      </c>
      <c r="K313" s="59" t="s">
        <v>533</v>
      </c>
      <c r="L313" s="61" t="s">
        <v>113</v>
      </c>
      <c r="M313" s="61">
        <f>VLOOKUP(H313,zdroj!C:F,4,0)</f>
        <v>0</v>
      </c>
      <c r="N313" s="61" t="str">
        <f t="shared" si="8"/>
        <v>katB</v>
      </c>
      <c r="P313" s="73" t="str">
        <f t="shared" si="9"/>
        <v/>
      </c>
      <c r="Q313" s="61" t="s">
        <v>30</v>
      </c>
    </row>
    <row r="314" spans="8:17" x14ac:dyDescent="0.25">
      <c r="H314" s="59">
        <v>192040</v>
      </c>
      <c r="I314" s="59" t="s">
        <v>69</v>
      </c>
      <c r="J314" s="59">
        <v>78035945</v>
      </c>
      <c r="K314" s="59" t="s">
        <v>534</v>
      </c>
      <c r="L314" s="61" t="s">
        <v>113</v>
      </c>
      <c r="M314" s="61">
        <f>VLOOKUP(H314,zdroj!C:F,4,0)</f>
        <v>0</v>
      </c>
      <c r="N314" s="61" t="str">
        <f t="shared" si="8"/>
        <v>katB</v>
      </c>
      <c r="P314" s="73" t="str">
        <f t="shared" si="9"/>
        <v/>
      </c>
      <c r="Q314" s="61" t="s">
        <v>30</v>
      </c>
    </row>
    <row r="315" spans="8:17" x14ac:dyDescent="0.25">
      <c r="H315" s="59">
        <v>192040</v>
      </c>
      <c r="I315" s="59" t="s">
        <v>69</v>
      </c>
      <c r="J315" s="59">
        <v>79078087</v>
      </c>
      <c r="K315" s="59" t="s">
        <v>535</v>
      </c>
      <c r="L315" s="61" t="s">
        <v>113</v>
      </c>
      <c r="M315" s="61">
        <f>VLOOKUP(H315,zdroj!C:F,4,0)</f>
        <v>0</v>
      </c>
      <c r="N315" s="61" t="str">
        <f t="shared" si="8"/>
        <v>katB</v>
      </c>
      <c r="P315" s="73" t="str">
        <f t="shared" si="9"/>
        <v/>
      </c>
      <c r="Q315" s="61" t="s">
        <v>30</v>
      </c>
    </row>
    <row r="316" spans="8:17" x14ac:dyDescent="0.25">
      <c r="H316" s="59">
        <v>192040</v>
      </c>
      <c r="I316" s="59" t="s">
        <v>69</v>
      </c>
      <c r="J316" s="59">
        <v>80898467</v>
      </c>
      <c r="K316" s="59" t="s">
        <v>536</v>
      </c>
      <c r="L316" s="61" t="s">
        <v>113</v>
      </c>
      <c r="M316" s="61">
        <f>VLOOKUP(H316,zdroj!C:F,4,0)</f>
        <v>0</v>
      </c>
      <c r="N316" s="61" t="str">
        <f t="shared" si="8"/>
        <v>katB</v>
      </c>
      <c r="P316" s="73" t="str">
        <f t="shared" si="9"/>
        <v/>
      </c>
      <c r="Q316" s="61" t="s">
        <v>30</v>
      </c>
    </row>
    <row r="317" spans="8:17" x14ac:dyDescent="0.25">
      <c r="H317" s="59">
        <v>192040</v>
      </c>
      <c r="I317" s="59" t="s">
        <v>69</v>
      </c>
      <c r="J317" s="59">
        <v>81532059</v>
      </c>
      <c r="K317" s="59" t="s">
        <v>537</v>
      </c>
      <c r="L317" s="61" t="s">
        <v>113</v>
      </c>
      <c r="M317" s="61">
        <f>VLOOKUP(H317,zdroj!C:F,4,0)</f>
        <v>0</v>
      </c>
      <c r="N317" s="61" t="str">
        <f t="shared" si="8"/>
        <v>katB</v>
      </c>
      <c r="P317" s="73" t="str">
        <f t="shared" si="9"/>
        <v/>
      </c>
      <c r="Q317" s="61" t="s">
        <v>30</v>
      </c>
    </row>
    <row r="318" spans="8:17" x14ac:dyDescent="0.25">
      <c r="H318" s="59">
        <v>20842</v>
      </c>
      <c r="I318" s="59" t="s">
        <v>72</v>
      </c>
      <c r="J318" s="59">
        <v>11379375</v>
      </c>
      <c r="K318" s="59" t="s">
        <v>538</v>
      </c>
      <c r="L318" s="61" t="s">
        <v>81</v>
      </c>
      <c r="M318" s="61">
        <f>VLOOKUP(H318,zdroj!C:F,4,0)</f>
        <v>0</v>
      </c>
      <c r="N318" s="61" t="str">
        <f t="shared" si="8"/>
        <v>-</v>
      </c>
      <c r="P318" s="73" t="str">
        <f t="shared" si="9"/>
        <v/>
      </c>
      <c r="Q318" s="61" t="s">
        <v>86</v>
      </c>
    </row>
    <row r="319" spans="8:17" x14ac:dyDescent="0.25">
      <c r="H319" s="59">
        <v>20842</v>
      </c>
      <c r="I319" s="59" t="s">
        <v>72</v>
      </c>
      <c r="J319" s="59">
        <v>11379383</v>
      </c>
      <c r="K319" s="59" t="s">
        <v>539</v>
      </c>
      <c r="L319" s="61" t="s">
        <v>81</v>
      </c>
      <c r="M319" s="61">
        <f>VLOOKUP(H319,zdroj!C:F,4,0)</f>
        <v>0</v>
      </c>
      <c r="N319" s="61" t="str">
        <f t="shared" si="8"/>
        <v>-</v>
      </c>
      <c r="P319" s="73" t="str">
        <f t="shared" si="9"/>
        <v/>
      </c>
      <c r="Q319" s="61" t="s">
        <v>86</v>
      </c>
    </row>
    <row r="320" spans="8:17" x14ac:dyDescent="0.25">
      <c r="H320" s="59">
        <v>20842</v>
      </c>
      <c r="I320" s="59" t="s">
        <v>72</v>
      </c>
      <c r="J320" s="59">
        <v>11379391</v>
      </c>
      <c r="K320" s="59" t="s">
        <v>540</v>
      </c>
      <c r="L320" s="61" t="s">
        <v>81</v>
      </c>
      <c r="M320" s="61">
        <f>VLOOKUP(H320,zdroj!C:F,4,0)</f>
        <v>0</v>
      </c>
      <c r="N320" s="61" t="str">
        <f t="shared" si="8"/>
        <v>-</v>
      </c>
      <c r="P320" s="73" t="str">
        <f t="shared" si="9"/>
        <v/>
      </c>
      <c r="Q320" s="61" t="s">
        <v>86</v>
      </c>
    </row>
    <row r="321" spans="8:17" x14ac:dyDescent="0.25">
      <c r="H321" s="59">
        <v>20842</v>
      </c>
      <c r="I321" s="59" t="s">
        <v>72</v>
      </c>
      <c r="J321" s="59">
        <v>11379405</v>
      </c>
      <c r="K321" s="59" t="s">
        <v>541</v>
      </c>
      <c r="L321" s="61" t="s">
        <v>81</v>
      </c>
      <c r="M321" s="61">
        <f>VLOOKUP(H321,zdroj!C:F,4,0)</f>
        <v>0</v>
      </c>
      <c r="N321" s="61" t="str">
        <f t="shared" si="8"/>
        <v>-</v>
      </c>
      <c r="P321" s="73" t="str">
        <f t="shared" si="9"/>
        <v/>
      </c>
      <c r="Q321" s="61" t="s">
        <v>86</v>
      </c>
    </row>
    <row r="322" spans="8:17" x14ac:dyDescent="0.25">
      <c r="H322" s="59">
        <v>20842</v>
      </c>
      <c r="I322" s="59" t="s">
        <v>72</v>
      </c>
      <c r="J322" s="59">
        <v>11379413</v>
      </c>
      <c r="K322" s="59" t="s">
        <v>542</v>
      </c>
      <c r="L322" s="61" t="s">
        <v>81</v>
      </c>
      <c r="M322" s="61">
        <f>VLOOKUP(H322,zdroj!C:F,4,0)</f>
        <v>0</v>
      </c>
      <c r="N322" s="61" t="str">
        <f t="shared" si="8"/>
        <v>-</v>
      </c>
      <c r="P322" s="73" t="str">
        <f t="shared" si="9"/>
        <v/>
      </c>
      <c r="Q322" s="61" t="s">
        <v>88</v>
      </c>
    </row>
    <row r="323" spans="8:17" x14ac:dyDescent="0.25">
      <c r="H323" s="59">
        <v>20842</v>
      </c>
      <c r="I323" s="59" t="s">
        <v>72</v>
      </c>
      <c r="J323" s="59">
        <v>11379421</v>
      </c>
      <c r="K323" s="59" t="s">
        <v>543</v>
      </c>
      <c r="L323" s="61" t="s">
        <v>81</v>
      </c>
      <c r="M323" s="61">
        <f>VLOOKUP(H323,zdroj!C:F,4,0)</f>
        <v>0</v>
      </c>
      <c r="N323" s="61" t="str">
        <f t="shared" si="8"/>
        <v>-</v>
      </c>
      <c r="P323" s="73" t="str">
        <f t="shared" si="9"/>
        <v/>
      </c>
      <c r="Q323" s="61" t="s">
        <v>88</v>
      </c>
    </row>
    <row r="324" spans="8:17" x14ac:dyDescent="0.25">
      <c r="H324" s="59">
        <v>20842</v>
      </c>
      <c r="I324" s="59" t="s">
        <v>72</v>
      </c>
      <c r="J324" s="59">
        <v>11379430</v>
      </c>
      <c r="K324" s="59" t="s">
        <v>544</v>
      </c>
      <c r="L324" s="61" t="s">
        <v>81</v>
      </c>
      <c r="M324" s="61">
        <f>VLOOKUP(H324,zdroj!C:F,4,0)</f>
        <v>0</v>
      </c>
      <c r="N324" s="61" t="str">
        <f t="shared" si="8"/>
        <v>-</v>
      </c>
      <c r="P324" s="73" t="str">
        <f t="shared" si="9"/>
        <v/>
      </c>
      <c r="Q324" s="61" t="s">
        <v>86</v>
      </c>
    </row>
    <row r="325" spans="8:17" x14ac:dyDescent="0.25">
      <c r="H325" s="59">
        <v>20842</v>
      </c>
      <c r="I325" s="59" t="s">
        <v>72</v>
      </c>
      <c r="J325" s="59">
        <v>11379448</v>
      </c>
      <c r="K325" s="59" t="s">
        <v>545</v>
      </c>
      <c r="L325" s="61" t="s">
        <v>81</v>
      </c>
      <c r="M325" s="61">
        <f>VLOOKUP(H325,zdroj!C:F,4,0)</f>
        <v>0</v>
      </c>
      <c r="N325" s="61" t="str">
        <f t="shared" si="8"/>
        <v>-</v>
      </c>
      <c r="P325" s="73" t="str">
        <f t="shared" si="9"/>
        <v/>
      </c>
      <c r="Q325" s="61" t="s">
        <v>86</v>
      </c>
    </row>
    <row r="326" spans="8:17" x14ac:dyDescent="0.25">
      <c r="H326" s="59">
        <v>20842</v>
      </c>
      <c r="I326" s="59" t="s">
        <v>72</v>
      </c>
      <c r="J326" s="59">
        <v>11379456</v>
      </c>
      <c r="K326" s="59" t="s">
        <v>546</v>
      </c>
      <c r="L326" s="61" t="s">
        <v>81</v>
      </c>
      <c r="M326" s="61">
        <f>VLOOKUP(H326,zdroj!C:F,4,0)</f>
        <v>0</v>
      </c>
      <c r="N326" s="61" t="str">
        <f t="shared" si="8"/>
        <v>-</v>
      </c>
      <c r="P326" s="73" t="str">
        <f t="shared" si="9"/>
        <v/>
      </c>
      <c r="Q326" s="61" t="s">
        <v>86</v>
      </c>
    </row>
    <row r="327" spans="8:17" x14ac:dyDescent="0.25">
      <c r="H327" s="59">
        <v>20842</v>
      </c>
      <c r="I327" s="59" t="s">
        <v>72</v>
      </c>
      <c r="J327" s="59">
        <v>11379464</v>
      </c>
      <c r="K327" s="59" t="s">
        <v>547</v>
      </c>
      <c r="L327" s="61" t="s">
        <v>81</v>
      </c>
      <c r="M327" s="61">
        <f>VLOOKUP(H327,zdroj!C:F,4,0)</f>
        <v>0</v>
      </c>
      <c r="N327" s="61" t="str">
        <f t="shared" ref="N327:N390" si="10">IF(M327="A",IF(L327="katA","katB",L327),L327)</f>
        <v>-</v>
      </c>
      <c r="P327" s="73" t="str">
        <f t="shared" ref="P327:P390" si="11">IF(O327="A",1,"")</f>
        <v/>
      </c>
      <c r="Q327" s="61" t="s">
        <v>86</v>
      </c>
    </row>
    <row r="328" spans="8:17" x14ac:dyDescent="0.25">
      <c r="H328" s="59">
        <v>20842</v>
      </c>
      <c r="I328" s="59" t="s">
        <v>72</v>
      </c>
      <c r="J328" s="59">
        <v>11379472</v>
      </c>
      <c r="K328" s="59" t="s">
        <v>548</v>
      </c>
      <c r="L328" s="61" t="s">
        <v>81</v>
      </c>
      <c r="M328" s="61">
        <f>VLOOKUP(H328,zdroj!C:F,4,0)</f>
        <v>0</v>
      </c>
      <c r="N328" s="61" t="str">
        <f t="shared" si="10"/>
        <v>-</v>
      </c>
      <c r="P328" s="73" t="str">
        <f t="shared" si="11"/>
        <v/>
      </c>
      <c r="Q328" s="61" t="s">
        <v>88</v>
      </c>
    </row>
    <row r="329" spans="8:17" x14ac:dyDescent="0.25">
      <c r="H329" s="59">
        <v>20842</v>
      </c>
      <c r="I329" s="59" t="s">
        <v>72</v>
      </c>
      <c r="J329" s="59">
        <v>11379481</v>
      </c>
      <c r="K329" s="59" t="s">
        <v>549</v>
      </c>
      <c r="L329" s="61" t="s">
        <v>81</v>
      </c>
      <c r="M329" s="61">
        <f>VLOOKUP(H329,zdroj!C:F,4,0)</f>
        <v>0</v>
      </c>
      <c r="N329" s="61" t="str">
        <f t="shared" si="10"/>
        <v>-</v>
      </c>
      <c r="P329" s="73" t="str">
        <f t="shared" si="11"/>
        <v/>
      </c>
      <c r="Q329" s="61" t="s">
        <v>86</v>
      </c>
    </row>
    <row r="330" spans="8:17" x14ac:dyDescent="0.25">
      <c r="H330" s="59">
        <v>20842</v>
      </c>
      <c r="I330" s="59" t="s">
        <v>72</v>
      </c>
      <c r="J330" s="59">
        <v>11379499</v>
      </c>
      <c r="K330" s="59" t="s">
        <v>550</v>
      </c>
      <c r="L330" s="61" t="s">
        <v>81</v>
      </c>
      <c r="M330" s="61">
        <f>VLOOKUP(H330,zdroj!C:F,4,0)</f>
        <v>0</v>
      </c>
      <c r="N330" s="61" t="str">
        <f t="shared" si="10"/>
        <v>-</v>
      </c>
      <c r="P330" s="73" t="str">
        <f t="shared" si="11"/>
        <v/>
      </c>
      <c r="Q330" s="61" t="s">
        <v>86</v>
      </c>
    </row>
    <row r="331" spans="8:17" x14ac:dyDescent="0.25">
      <c r="H331" s="59">
        <v>20842</v>
      </c>
      <c r="I331" s="59" t="s">
        <v>72</v>
      </c>
      <c r="J331" s="59">
        <v>11379502</v>
      </c>
      <c r="K331" s="59" t="s">
        <v>551</v>
      </c>
      <c r="L331" s="61" t="s">
        <v>81</v>
      </c>
      <c r="M331" s="61">
        <f>VLOOKUP(H331,zdroj!C:F,4,0)</f>
        <v>0</v>
      </c>
      <c r="N331" s="61" t="str">
        <f t="shared" si="10"/>
        <v>-</v>
      </c>
      <c r="P331" s="73" t="str">
        <f t="shared" si="11"/>
        <v/>
      </c>
      <c r="Q331" s="61" t="s">
        <v>86</v>
      </c>
    </row>
    <row r="332" spans="8:17" x14ac:dyDescent="0.25">
      <c r="H332" s="59">
        <v>20842</v>
      </c>
      <c r="I332" s="59" t="s">
        <v>72</v>
      </c>
      <c r="J332" s="59">
        <v>11379511</v>
      </c>
      <c r="K332" s="59" t="s">
        <v>552</v>
      </c>
      <c r="L332" s="61" t="s">
        <v>81</v>
      </c>
      <c r="M332" s="61">
        <f>VLOOKUP(H332,zdroj!C:F,4,0)</f>
        <v>0</v>
      </c>
      <c r="N332" s="61" t="str">
        <f t="shared" si="10"/>
        <v>-</v>
      </c>
      <c r="P332" s="73" t="str">
        <f t="shared" si="11"/>
        <v/>
      </c>
      <c r="Q332" s="61" t="s">
        <v>86</v>
      </c>
    </row>
    <row r="333" spans="8:17" x14ac:dyDescent="0.25">
      <c r="H333" s="59">
        <v>20842</v>
      </c>
      <c r="I333" s="59" t="s">
        <v>72</v>
      </c>
      <c r="J333" s="59">
        <v>11379529</v>
      </c>
      <c r="K333" s="59" t="s">
        <v>553</v>
      </c>
      <c r="L333" s="61" t="s">
        <v>81</v>
      </c>
      <c r="M333" s="61">
        <f>VLOOKUP(H333,zdroj!C:F,4,0)</f>
        <v>0</v>
      </c>
      <c r="N333" s="61" t="str">
        <f t="shared" si="10"/>
        <v>-</v>
      </c>
      <c r="P333" s="73" t="str">
        <f t="shared" si="11"/>
        <v/>
      </c>
      <c r="Q333" s="61" t="s">
        <v>86</v>
      </c>
    </row>
    <row r="334" spans="8:17" x14ac:dyDescent="0.25">
      <c r="H334" s="59">
        <v>20842</v>
      </c>
      <c r="I334" s="59" t="s">
        <v>72</v>
      </c>
      <c r="J334" s="59">
        <v>11379537</v>
      </c>
      <c r="K334" s="59" t="s">
        <v>554</v>
      </c>
      <c r="L334" s="61" t="s">
        <v>81</v>
      </c>
      <c r="M334" s="61">
        <f>VLOOKUP(H334,zdroj!C:F,4,0)</f>
        <v>0</v>
      </c>
      <c r="N334" s="61" t="str">
        <f t="shared" si="10"/>
        <v>-</v>
      </c>
      <c r="P334" s="73" t="str">
        <f t="shared" si="11"/>
        <v/>
      </c>
      <c r="Q334" s="61" t="s">
        <v>88</v>
      </c>
    </row>
    <row r="335" spans="8:17" x14ac:dyDescent="0.25">
      <c r="H335" s="59">
        <v>20842</v>
      </c>
      <c r="I335" s="59" t="s">
        <v>72</v>
      </c>
      <c r="J335" s="59">
        <v>11379545</v>
      </c>
      <c r="K335" s="59" t="s">
        <v>555</v>
      </c>
      <c r="L335" s="61" t="s">
        <v>81</v>
      </c>
      <c r="M335" s="61">
        <f>VLOOKUP(H335,zdroj!C:F,4,0)</f>
        <v>0</v>
      </c>
      <c r="N335" s="61" t="str">
        <f t="shared" si="10"/>
        <v>-</v>
      </c>
      <c r="P335" s="73" t="str">
        <f t="shared" si="11"/>
        <v/>
      </c>
      <c r="Q335" s="61" t="s">
        <v>88</v>
      </c>
    </row>
    <row r="336" spans="8:17" x14ac:dyDescent="0.25">
      <c r="H336" s="59">
        <v>20842</v>
      </c>
      <c r="I336" s="59" t="s">
        <v>72</v>
      </c>
      <c r="J336" s="59">
        <v>11379553</v>
      </c>
      <c r="K336" s="59" t="s">
        <v>556</v>
      </c>
      <c r="L336" s="61" t="s">
        <v>81</v>
      </c>
      <c r="M336" s="61">
        <f>VLOOKUP(H336,zdroj!C:F,4,0)</f>
        <v>0</v>
      </c>
      <c r="N336" s="61" t="str">
        <f t="shared" si="10"/>
        <v>-</v>
      </c>
      <c r="P336" s="73" t="str">
        <f t="shared" si="11"/>
        <v/>
      </c>
      <c r="Q336" s="61" t="s">
        <v>86</v>
      </c>
    </row>
    <row r="337" spans="8:18" x14ac:dyDescent="0.25">
      <c r="H337" s="59">
        <v>20842</v>
      </c>
      <c r="I337" s="59" t="s">
        <v>72</v>
      </c>
      <c r="J337" s="59">
        <v>11379561</v>
      </c>
      <c r="K337" s="59" t="s">
        <v>557</v>
      </c>
      <c r="L337" s="61" t="s">
        <v>81</v>
      </c>
      <c r="M337" s="61">
        <f>VLOOKUP(H337,zdroj!C:F,4,0)</f>
        <v>0</v>
      </c>
      <c r="N337" s="61" t="str">
        <f t="shared" si="10"/>
        <v>-</v>
      </c>
      <c r="P337" s="73" t="str">
        <f t="shared" si="11"/>
        <v/>
      </c>
      <c r="Q337" s="61" t="s">
        <v>86</v>
      </c>
    </row>
    <row r="338" spans="8:18" x14ac:dyDescent="0.25">
      <c r="H338" s="59">
        <v>20842</v>
      </c>
      <c r="I338" s="59" t="s">
        <v>72</v>
      </c>
      <c r="J338" s="59">
        <v>11379570</v>
      </c>
      <c r="K338" s="59" t="s">
        <v>558</v>
      </c>
      <c r="L338" s="61" t="s">
        <v>81</v>
      </c>
      <c r="M338" s="61">
        <f>VLOOKUP(H338,zdroj!C:F,4,0)</f>
        <v>0</v>
      </c>
      <c r="N338" s="61" t="str">
        <f t="shared" si="10"/>
        <v>-</v>
      </c>
      <c r="P338" s="73" t="str">
        <f t="shared" si="11"/>
        <v/>
      </c>
      <c r="Q338" s="61" t="s">
        <v>86</v>
      </c>
    </row>
    <row r="339" spans="8:18" x14ac:dyDescent="0.25">
      <c r="H339" s="59">
        <v>20842</v>
      </c>
      <c r="I339" s="59" t="s">
        <v>72</v>
      </c>
      <c r="J339" s="59">
        <v>11379588</v>
      </c>
      <c r="K339" s="59" t="s">
        <v>559</v>
      </c>
      <c r="L339" s="61" t="s">
        <v>81</v>
      </c>
      <c r="M339" s="61">
        <f>VLOOKUP(H339,zdroj!C:F,4,0)</f>
        <v>0</v>
      </c>
      <c r="N339" s="61" t="str">
        <f t="shared" si="10"/>
        <v>-</v>
      </c>
      <c r="P339" s="73" t="str">
        <f t="shared" si="11"/>
        <v/>
      </c>
      <c r="Q339" s="61" t="s">
        <v>86</v>
      </c>
    </row>
    <row r="340" spans="8:18" x14ac:dyDescent="0.25">
      <c r="H340" s="59">
        <v>20842</v>
      </c>
      <c r="I340" s="59" t="s">
        <v>72</v>
      </c>
      <c r="J340" s="59">
        <v>11379596</v>
      </c>
      <c r="K340" s="59" t="s">
        <v>560</v>
      </c>
      <c r="L340" s="61" t="s">
        <v>81</v>
      </c>
      <c r="M340" s="61">
        <f>VLOOKUP(H340,zdroj!C:F,4,0)</f>
        <v>0</v>
      </c>
      <c r="N340" s="61" t="str">
        <f t="shared" si="10"/>
        <v>-</v>
      </c>
      <c r="P340" s="73" t="str">
        <f t="shared" si="11"/>
        <v/>
      </c>
      <c r="Q340" s="61" t="s">
        <v>86</v>
      </c>
    </row>
    <row r="341" spans="8:18" x14ac:dyDescent="0.25">
      <c r="H341" s="59">
        <v>20842</v>
      </c>
      <c r="I341" s="59" t="s">
        <v>72</v>
      </c>
      <c r="J341" s="59">
        <v>11379600</v>
      </c>
      <c r="K341" s="59" t="s">
        <v>561</v>
      </c>
      <c r="L341" s="61" t="s">
        <v>81</v>
      </c>
      <c r="M341" s="61">
        <f>VLOOKUP(H341,zdroj!C:F,4,0)</f>
        <v>0</v>
      </c>
      <c r="N341" s="61" t="str">
        <f t="shared" si="10"/>
        <v>-</v>
      </c>
      <c r="P341" s="73" t="str">
        <f t="shared" si="11"/>
        <v/>
      </c>
      <c r="Q341" s="61" t="s">
        <v>86</v>
      </c>
    </row>
    <row r="342" spans="8:18" x14ac:dyDescent="0.25">
      <c r="H342" s="59">
        <v>20842</v>
      </c>
      <c r="I342" s="59" t="s">
        <v>72</v>
      </c>
      <c r="J342" s="59">
        <v>11379618</v>
      </c>
      <c r="K342" s="59" t="s">
        <v>562</v>
      </c>
      <c r="L342" s="61" t="s">
        <v>81</v>
      </c>
      <c r="M342" s="61">
        <f>VLOOKUP(H342,zdroj!C:F,4,0)</f>
        <v>0</v>
      </c>
      <c r="N342" s="61" t="str">
        <f t="shared" si="10"/>
        <v>-</v>
      </c>
      <c r="P342" s="73" t="str">
        <f t="shared" si="11"/>
        <v/>
      </c>
      <c r="Q342" s="61" t="s">
        <v>88</v>
      </c>
    </row>
    <row r="343" spans="8:18" x14ac:dyDescent="0.25">
      <c r="H343" s="59">
        <v>20842</v>
      </c>
      <c r="I343" s="59" t="s">
        <v>72</v>
      </c>
      <c r="J343" s="59">
        <v>26343193</v>
      </c>
      <c r="K343" s="59" t="s">
        <v>563</v>
      </c>
      <c r="L343" s="61" t="s">
        <v>81</v>
      </c>
      <c r="M343" s="61">
        <f>VLOOKUP(H343,zdroj!C:F,4,0)</f>
        <v>0</v>
      </c>
      <c r="N343" s="61" t="str">
        <f t="shared" si="10"/>
        <v>-</v>
      </c>
      <c r="P343" s="73" t="str">
        <f t="shared" si="11"/>
        <v/>
      </c>
      <c r="Q343" s="61" t="s">
        <v>86</v>
      </c>
    </row>
    <row r="344" spans="8:18" x14ac:dyDescent="0.25">
      <c r="H344" s="59">
        <v>20842</v>
      </c>
      <c r="I344" s="59" t="s">
        <v>72</v>
      </c>
      <c r="J344" s="59">
        <v>27956318</v>
      </c>
      <c r="K344" s="59" t="s">
        <v>564</v>
      </c>
      <c r="L344" s="61" t="s">
        <v>114</v>
      </c>
      <c r="M344" s="61">
        <f>VLOOKUP(H344,zdroj!C:F,4,0)</f>
        <v>0</v>
      </c>
      <c r="N344" s="61" t="str">
        <f t="shared" si="10"/>
        <v>katC</v>
      </c>
      <c r="P344" s="73" t="str">
        <f t="shared" si="11"/>
        <v/>
      </c>
      <c r="Q344" s="61" t="s">
        <v>33</v>
      </c>
    </row>
    <row r="345" spans="8:18" x14ac:dyDescent="0.25">
      <c r="H345" s="59">
        <v>20842</v>
      </c>
      <c r="I345" s="59" t="s">
        <v>72</v>
      </c>
      <c r="J345" s="59">
        <v>30702364</v>
      </c>
      <c r="K345" s="59" t="s">
        <v>565</v>
      </c>
      <c r="L345" s="61" t="s">
        <v>81</v>
      </c>
      <c r="M345" s="61">
        <f>VLOOKUP(H345,zdroj!C:F,4,0)</f>
        <v>0</v>
      </c>
      <c r="N345" s="61" t="str">
        <f t="shared" si="10"/>
        <v>-</v>
      </c>
      <c r="P345" s="73" t="str">
        <f t="shared" si="11"/>
        <v/>
      </c>
      <c r="Q345" s="61" t="s">
        <v>86</v>
      </c>
    </row>
    <row r="346" spans="8:18" x14ac:dyDescent="0.25">
      <c r="H346" s="59">
        <v>20893</v>
      </c>
      <c r="I346" s="59" t="s">
        <v>71</v>
      </c>
      <c r="J346" s="59">
        <v>11384387</v>
      </c>
      <c r="K346" s="59" t="s">
        <v>566</v>
      </c>
      <c r="L346" s="61" t="s">
        <v>113</v>
      </c>
      <c r="M346" s="61">
        <f>VLOOKUP(H346,zdroj!C:F,4,0)</f>
        <v>0</v>
      </c>
      <c r="N346" s="61" t="str">
        <f t="shared" si="10"/>
        <v>katB</v>
      </c>
      <c r="P346" s="73" t="str">
        <f t="shared" si="11"/>
        <v/>
      </c>
      <c r="Q346" s="61" t="s">
        <v>30</v>
      </c>
      <c r="R346" s="61" t="s">
        <v>91</v>
      </c>
    </row>
    <row r="347" spans="8:18" x14ac:dyDescent="0.25">
      <c r="H347" s="59">
        <v>20893</v>
      </c>
      <c r="I347" s="59" t="s">
        <v>71</v>
      </c>
      <c r="J347" s="59">
        <v>11384395</v>
      </c>
      <c r="K347" s="59" t="s">
        <v>567</v>
      </c>
      <c r="L347" s="61" t="s">
        <v>81</v>
      </c>
      <c r="M347" s="61">
        <f>VLOOKUP(H347,zdroj!C:F,4,0)</f>
        <v>0</v>
      </c>
      <c r="N347" s="61" t="str">
        <f t="shared" si="10"/>
        <v>-</v>
      </c>
      <c r="P347" s="73" t="str">
        <f t="shared" si="11"/>
        <v/>
      </c>
      <c r="Q347" s="61" t="s">
        <v>88</v>
      </c>
    </row>
    <row r="348" spans="8:18" x14ac:dyDescent="0.25">
      <c r="H348" s="59">
        <v>20893</v>
      </c>
      <c r="I348" s="59" t="s">
        <v>71</v>
      </c>
      <c r="J348" s="59">
        <v>11384409</v>
      </c>
      <c r="K348" s="59" t="s">
        <v>568</v>
      </c>
      <c r="L348" s="61" t="s">
        <v>112</v>
      </c>
      <c r="M348" s="61">
        <f>VLOOKUP(H348,zdroj!C:F,4,0)</f>
        <v>0</v>
      </c>
      <c r="N348" s="61" t="str">
        <f t="shared" si="10"/>
        <v>katA</v>
      </c>
      <c r="P348" s="73" t="str">
        <f t="shared" si="11"/>
        <v/>
      </c>
      <c r="Q348" s="61" t="s">
        <v>30</v>
      </c>
    </row>
    <row r="349" spans="8:18" x14ac:dyDescent="0.25">
      <c r="H349" s="59">
        <v>20893</v>
      </c>
      <c r="I349" s="59" t="s">
        <v>71</v>
      </c>
      <c r="J349" s="59">
        <v>11384417</v>
      </c>
      <c r="K349" s="59" t="s">
        <v>569</v>
      </c>
      <c r="L349" s="61" t="s">
        <v>112</v>
      </c>
      <c r="M349" s="61">
        <f>VLOOKUP(H349,zdroj!C:F,4,0)</f>
        <v>0</v>
      </c>
      <c r="N349" s="61" t="str">
        <f t="shared" si="10"/>
        <v>katA</v>
      </c>
      <c r="P349" s="73" t="str">
        <f t="shared" si="11"/>
        <v/>
      </c>
      <c r="Q349" s="61" t="s">
        <v>30</v>
      </c>
    </row>
    <row r="350" spans="8:18" x14ac:dyDescent="0.25">
      <c r="H350" s="59">
        <v>20893</v>
      </c>
      <c r="I350" s="59" t="s">
        <v>71</v>
      </c>
      <c r="J350" s="59">
        <v>11384425</v>
      </c>
      <c r="K350" s="59" t="s">
        <v>570</v>
      </c>
      <c r="L350" s="61" t="s">
        <v>112</v>
      </c>
      <c r="M350" s="61">
        <f>VLOOKUP(H350,zdroj!C:F,4,0)</f>
        <v>0</v>
      </c>
      <c r="N350" s="61" t="str">
        <f t="shared" si="10"/>
        <v>katA</v>
      </c>
      <c r="P350" s="73" t="str">
        <f t="shared" si="11"/>
        <v/>
      </c>
      <c r="Q350" s="61" t="s">
        <v>30</v>
      </c>
    </row>
    <row r="351" spans="8:18" x14ac:dyDescent="0.25">
      <c r="H351" s="59">
        <v>20893</v>
      </c>
      <c r="I351" s="59" t="s">
        <v>71</v>
      </c>
      <c r="J351" s="59">
        <v>11384433</v>
      </c>
      <c r="K351" s="59" t="s">
        <v>571</v>
      </c>
      <c r="L351" s="61" t="s">
        <v>112</v>
      </c>
      <c r="M351" s="61">
        <f>VLOOKUP(H351,zdroj!C:F,4,0)</f>
        <v>0</v>
      </c>
      <c r="N351" s="61" t="str">
        <f t="shared" si="10"/>
        <v>katA</v>
      </c>
      <c r="P351" s="73" t="str">
        <f t="shared" si="11"/>
        <v/>
      </c>
      <c r="Q351" s="61" t="s">
        <v>30</v>
      </c>
    </row>
    <row r="352" spans="8:18" x14ac:dyDescent="0.25">
      <c r="H352" s="59">
        <v>20893</v>
      </c>
      <c r="I352" s="59" t="s">
        <v>71</v>
      </c>
      <c r="J352" s="59">
        <v>11384441</v>
      </c>
      <c r="K352" s="59" t="s">
        <v>572</v>
      </c>
      <c r="L352" s="61" t="s">
        <v>112</v>
      </c>
      <c r="M352" s="61">
        <f>VLOOKUP(H352,zdroj!C:F,4,0)</f>
        <v>0</v>
      </c>
      <c r="N352" s="61" t="str">
        <f t="shared" si="10"/>
        <v>katA</v>
      </c>
      <c r="P352" s="73" t="str">
        <f t="shared" si="11"/>
        <v/>
      </c>
      <c r="Q352" s="61" t="s">
        <v>30</v>
      </c>
    </row>
    <row r="353" spans="8:18" x14ac:dyDescent="0.25">
      <c r="H353" s="59">
        <v>20893</v>
      </c>
      <c r="I353" s="59" t="s">
        <v>71</v>
      </c>
      <c r="J353" s="59">
        <v>11384450</v>
      </c>
      <c r="K353" s="59" t="s">
        <v>573</v>
      </c>
      <c r="L353" s="61" t="s">
        <v>113</v>
      </c>
      <c r="M353" s="61">
        <f>VLOOKUP(H353,zdroj!C:F,4,0)</f>
        <v>0</v>
      </c>
      <c r="N353" s="61" t="str">
        <f t="shared" si="10"/>
        <v>katB</v>
      </c>
      <c r="P353" s="73" t="str">
        <f t="shared" si="11"/>
        <v/>
      </c>
      <c r="Q353" s="61" t="s">
        <v>30</v>
      </c>
      <c r="R353" s="61" t="s">
        <v>91</v>
      </c>
    </row>
    <row r="354" spans="8:18" x14ac:dyDescent="0.25">
      <c r="H354" s="59">
        <v>20893</v>
      </c>
      <c r="I354" s="59" t="s">
        <v>71</v>
      </c>
      <c r="J354" s="59">
        <v>11384468</v>
      </c>
      <c r="K354" s="59" t="s">
        <v>574</v>
      </c>
      <c r="L354" s="61" t="s">
        <v>112</v>
      </c>
      <c r="M354" s="61">
        <f>VLOOKUP(H354,zdroj!C:F,4,0)</f>
        <v>0</v>
      </c>
      <c r="N354" s="61" t="str">
        <f t="shared" si="10"/>
        <v>katA</v>
      </c>
      <c r="P354" s="73" t="str">
        <f t="shared" si="11"/>
        <v/>
      </c>
      <c r="Q354" s="61" t="s">
        <v>30</v>
      </c>
    </row>
    <row r="355" spans="8:18" x14ac:dyDescent="0.25">
      <c r="H355" s="59">
        <v>20893</v>
      </c>
      <c r="I355" s="59" t="s">
        <v>71</v>
      </c>
      <c r="J355" s="59">
        <v>11384476</v>
      </c>
      <c r="K355" s="59" t="s">
        <v>575</v>
      </c>
      <c r="L355" s="61" t="s">
        <v>112</v>
      </c>
      <c r="M355" s="61">
        <f>VLOOKUP(H355,zdroj!C:F,4,0)</f>
        <v>0</v>
      </c>
      <c r="N355" s="61" t="str">
        <f t="shared" si="10"/>
        <v>katA</v>
      </c>
      <c r="P355" s="73" t="str">
        <f t="shared" si="11"/>
        <v/>
      </c>
      <c r="Q355" s="61" t="s">
        <v>30</v>
      </c>
    </row>
    <row r="356" spans="8:18" x14ac:dyDescent="0.25">
      <c r="H356" s="59">
        <v>20893</v>
      </c>
      <c r="I356" s="59" t="s">
        <v>71</v>
      </c>
      <c r="J356" s="59">
        <v>11384484</v>
      </c>
      <c r="K356" s="59" t="s">
        <v>576</v>
      </c>
      <c r="L356" s="61" t="s">
        <v>112</v>
      </c>
      <c r="M356" s="61">
        <f>VLOOKUP(H356,zdroj!C:F,4,0)</f>
        <v>0</v>
      </c>
      <c r="N356" s="61" t="str">
        <f t="shared" si="10"/>
        <v>katA</v>
      </c>
      <c r="P356" s="73" t="str">
        <f t="shared" si="11"/>
        <v/>
      </c>
      <c r="Q356" s="61" t="s">
        <v>30</v>
      </c>
    </row>
    <row r="357" spans="8:18" x14ac:dyDescent="0.25">
      <c r="H357" s="59">
        <v>20893</v>
      </c>
      <c r="I357" s="59" t="s">
        <v>71</v>
      </c>
      <c r="J357" s="59">
        <v>11384492</v>
      </c>
      <c r="K357" s="59" t="s">
        <v>577</v>
      </c>
      <c r="L357" s="61" t="s">
        <v>112</v>
      </c>
      <c r="M357" s="61">
        <f>VLOOKUP(H357,zdroj!C:F,4,0)</f>
        <v>0</v>
      </c>
      <c r="N357" s="61" t="str">
        <f t="shared" si="10"/>
        <v>katA</v>
      </c>
      <c r="P357" s="73" t="str">
        <f t="shared" si="11"/>
        <v/>
      </c>
      <c r="Q357" s="61" t="s">
        <v>30</v>
      </c>
    </row>
    <row r="358" spans="8:18" x14ac:dyDescent="0.25">
      <c r="H358" s="59">
        <v>20893</v>
      </c>
      <c r="I358" s="59" t="s">
        <v>71</v>
      </c>
      <c r="J358" s="59">
        <v>11384506</v>
      </c>
      <c r="K358" s="59" t="s">
        <v>578</v>
      </c>
      <c r="L358" s="61" t="s">
        <v>112</v>
      </c>
      <c r="M358" s="61">
        <f>VLOOKUP(H358,zdroj!C:F,4,0)</f>
        <v>0</v>
      </c>
      <c r="N358" s="61" t="str">
        <f t="shared" si="10"/>
        <v>katA</v>
      </c>
      <c r="P358" s="73" t="str">
        <f t="shared" si="11"/>
        <v/>
      </c>
      <c r="Q358" s="61" t="s">
        <v>30</v>
      </c>
    </row>
    <row r="359" spans="8:18" x14ac:dyDescent="0.25">
      <c r="H359" s="59">
        <v>20893</v>
      </c>
      <c r="I359" s="59" t="s">
        <v>71</v>
      </c>
      <c r="J359" s="59">
        <v>11384514</v>
      </c>
      <c r="K359" s="59" t="s">
        <v>579</v>
      </c>
      <c r="L359" s="61" t="s">
        <v>112</v>
      </c>
      <c r="M359" s="61">
        <f>VLOOKUP(H359,zdroj!C:F,4,0)</f>
        <v>0</v>
      </c>
      <c r="N359" s="61" t="str">
        <f t="shared" si="10"/>
        <v>katA</v>
      </c>
      <c r="P359" s="73" t="str">
        <f t="shared" si="11"/>
        <v/>
      </c>
      <c r="Q359" s="61" t="s">
        <v>30</v>
      </c>
    </row>
    <row r="360" spans="8:18" x14ac:dyDescent="0.25">
      <c r="H360" s="59">
        <v>20893</v>
      </c>
      <c r="I360" s="59" t="s">
        <v>71</v>
      </c>
      <c r="J360" s="59">
        <v>11384522</v>
      </c>
      <c r="K360" s="59" t="s">
        <v>580</v>
      </c>
      <c r="L360" s="61" t="s">
        <v>113</v>
      </c>
      <c r="M360" s="61">
        <f>VLOOKUP(H360,zdroj!C:F,4,0)</f>
        <v>0</v>
      </c>
      <c r="N360" s="61" t="str">
        <f t="shared" si="10"/>
        <v>katB</v>
      </c>
      <c r="P360" s="73" t="str">
        <f t="shared" si="11"/>
        <v/>
      </c>
      <c r="Q360" s="61" t="s">
        <v>30</v>
      </c>
      <c r="R360" s="61" t="s">
        <v>91</v>
      </c>
    </row>
    <row r="361" spans="8:18" x14ac:dyDescent="0.25">
      <c r="H361" s="59">
        <v>20893</v>
      </c>
      <c r="I361" s="59" t="s">
        <v>71</v>
      </c>
      <c r="J361" s="59">
        <v>11384531</v>
      </c>
      <c r="K361" s="59" t="s">
        <v>581</v>
      </c>
      <c r="L361" s="61" t="s">
        <v>81</v>
      </c>
      <c r="M361" s="61">
        <f>VLOOKUP(H361,zdroj!C:F,4,0)</f>
        <v>0</v>
      </c>
      <c r="N361" s="61" t="str">
        <f t="shared" si="10"/>
        <v>-</v>
      </c>
      <c r="P361" s="73" t="str">
        <f t="shared" si="11"/>
        <v/>
      </c>
      <c r="Q361" s="61" t="s">
        <v>88</v>
      </c>
    </row>
    <row r="362" spans="8:18" x14ac:dyDescent="0.25">
      <c r="H362" s="59">
        <v>20893</v>
      </c>
      <c r="I362" s="59" t="s">
        <v>71</v>
      </c>
      <c r="J362" s="59">
        <v>11384549</v>
      </c>
      <c r="K362" s="59" t="s">
        <v>582</v>
      </c>
      <c r="L362" s="61" t="s">
        <v>113</v>
      </c>
      <c r="M362" s="61">
        <f>VLOOKUP(H362,zdroj!C:F,4,0)</f>
        <v>0</v>
      </c>
      <c r="N362" s="61" t="str">
        <f t="shared" si="10"/>
        <v>katB</v>
      </c>
      <c r="P362" s="73" t="str">
        <f t="shared" si="11"/>
        <v/>
      </c>
      <c r="Q362" s="61" t="s">
        <v>30</v>
      </c>
      <c r="R362" s="61" t="s">
        <v>91</v>
      </c>
    </row>
    <row r="363" spans="8:18" x14ac:dyDescent="0.25">
      <c r="H363" s="59">
        <v>20893</v>
      </c>
      <c r="I363" s="59" t="s">
        <v>71</v>
      </c>
      <c r="J363" s="59">
        <v>11384557</v>
      </c>
      <c r="K363" s="59" t="s">
        <v>583</v>
      </c>
      <c r="L363" s="61" t="s">
        <v>112</v>
      </c>
      <c r="M363" s="61">
        <f>VLOOKUP(H363,zdroj!C:F,4,0)</f>
        <v>0</v>
      </c>
      <c r="N363" s="61" t="str">
        <f t="shared" si="10"/>
        <v>katA</v>
      </c>
      <c r="P363" s="73" t="str">
        <f t="shared" si="11"/>
        <v/>
      </c>
      <c r="Q363" s="61" t="s">
        <v>31</v>
      </c>
    </row>
    <row r="364" spans="8:18" x14ac:dyDescent="0.25">
      <c r="H364" s="59">
        <v>20893</v>
      </c>
      <c r="I364" s="59" t="s">
        <v>71</v>
      </c>
      <c r="J364" s="59">
        <v>27898385</v>
      </c>
      <c r="K364" s="59" t="s">
        <v>584</v>
      </c>
      <c r="L364" s="61" t="s">
        <v>112</v>
      </c>
      <c r="M364" s="61">
        <f>VLOOKUP(H364,zdroj!C:F,4,0)</f>
        <v>0</v>
      </c>
      <c r="N364" s="61" t="str">
        <f t="shared" si="10"/>
        <v>katA</v>
      </c>
      <c r="P364" s="73" t="str">
        <f t="shared" si="11"/>
        <v/>
      </c>
      <c r="Q364" s="61" t="s">
        <v>30</v>
      </c>
    </row>
    <row r="365" spans="8:18" x14ac:dyDescent="0.25">
      <c r="H365" s="59">
        <v>169714</v>
      </c>
      <c r="I365" s="59" t="s">
        <v>69</v>
      </c>
      <c r="J365" s="59">
        <v>11537922</v>
      </c>
      <c r="K365" s="59" t="s">
        <v>585</v>
      </c>
      <c r="L365" s="61" t="s">
        <v>113</v>
      </c>
      <c r="M365" s="61">
        <f>VLOOKUP(H365,zdroj!C:F,4,0)</f>
        <v>0</v>
      </c>
      <c r="N365" s="61" t="str">
        <f t="shared" si="10"/>
        <v>katB</v>
      </c>
      <c r="P365" s="73" t="str">
        <f t="shared" si="11"/>
        <v/>
      </c>
      <c r="Q365" s="61" t="s">
        <v>30</v>
      </c>
    </row>
    <row r="366" spans="8:18" x14ac:dyDescent="0.25">
      <c r="H366" s="59">
        <v>169714</v>
      </c>
      <c r="I366" s="59" t="s">
        <v>69</v>
      </c>
      <c r="J366" s="59">
        <v>11537931</v>
      </c>
      <c r="K366" s="59" t="s">
        <v>586</v>
      </c>
      <c r="L366" s="61" t="s">
        <v>113</v>
      </c>
      <c r="M366" s="61">
        <f>VLOOKUP(H366,zdroj!C:F,4,0)</f>
        <v>0</v>
      </c>
      <c r="N366" s="61" t="str">
        <f t="shared" si="10"/>
        <v>katB</v>
      </c>
      <c r="P366" s="73" t="str">
        <f t="shared" si="11"/>
        <v/>
      </c>
      <c r="Q366" s="61" t="s">
        <v>30</v>
      </c>
    </row>
    <row r="367" spans="8:18" x14ac:dyDescent="0.25">
      <c r="H367" s="59">
        <v>169714</v>
      </c>
      <c r="I367" s="59" t="s">
        <v>69</v>
      </c>
      <c r="J367" s="59">
        <v>11537949</v>
      </c>
      <c r="K367" s="59" t="s">
        <v>587</v>
      </c>
      <c r="L367" s="61" t="s">
        <v>113</v>
      </c>
      <c r="M367" s="61">
        <f>VLOOKUP(H367,zdroj!C:F,4,0)</f>
        <v>0</v>
      </c>
      <c r="N367" s="61" t="str">
        <f t="shared" si="10"/>
        <v>katB</v>
      </c>
      <c r="P367" s="73" t="str">
        <f t="shared" si="11"/>
        <v/>
      </c>
      <c r="Q367" s="61" t="s">
        <v>30</v>
      </c>
    </row>
    <row r="368" spans="8:18" x14ac:dyDescent="0.25">
      <c r="H368" s="59">
        <v>169714</v>
      </c>
      <c r="I368" s="59" t="s">
        <v>69</v>
      </c>
      <c r="J368" s="59">
        <v>11537957</v>
      </c>
      <c r="K368" s="59" t="s">
        <v>588</v>
      </c>
      <c r="L368" s="61" t="s">
        <v>113</v>
      </c>
      <c r="M368" s="61">
        <f>VLOOKUP(H368,zdroj!C:F,4,0)</f>
        <v>0</v>
      </c>
      <c r="N368" s="61" t="str">
        <f t="shared" si="10"/>
        <v>katB</v>
      </c>
      <c r="P368" s="73" t="str">
        <f t="shared" si="11"/>
        <v/>
      </c>
      <c r="Q368" s="61" t="s">
        <v>30</v>
      </c>
    </row>
    <row r="369" spans="8:17" x14ac:dyDescent="0.25">
      <c r="H369" s="59">
        <v>169714</v>
      </c>
      <c r="I369" s="59" t="s">
        <v>69</v>
      </c>
      <c r="J369" s="59">
        <v>11537965</v>
      </c>
      <c r="K369" s="59" t="s">
        <v>589</v>
      </c>
      <c r="L369" s="61" t="s">
        <v>113</v>
      </c>
      <c r="M369" s="61">
        <f>VLOOKUP(H369,zdroj!C:F,4,0)</f>
        <v>0</v>
      </c>
      <c r="N369" s="61" t="str">
        <f t="shared" si="10"/>
        <v>katB</v>
      </c>
      <c r="P369" s="73" t="str">
        <f t="shared" si="11"/>
        <v/>
      </c>
      <c r="Q369" s="61" t="s">
        <v>30</v>
      </c>
    </row>
    <row r="370" spans="8:17" x14ac:dyDescent="0.25">
      <c r="H370" s="59">
        <v>169714</v>
      </c>
      <c r="I370" s="59" t="s">
        <v>69</v>
      </c>
      <c r="J370" s="59">
        <v>11537973</v>
      </c>
      <c r="K370" s="59" t="s">
        <v>590</v>
      </c>
      <c r="L370" s="61" t="s">
        <v>81</v>
      </c>
      <c r="M370" s="61">
        <f>VLOOKUP(H370,zdroj!C:F,4,0)</f>
        <v>0</v>
      </c>
      <c r="N370" s="61" t="str">
        <f t="shared" si="10"/>
        <v>-</v>
      </c>
      <c r="P370" s="73" t="str">
        <f t="shared" si="11"/>
        <v/>
      </c>
      <c r="Q370" s="61" t="s">
        <v>84</v>
      </c>
    </row>
    <row r="371" spans="8:17" x14ac:dyDescent="0.25">
      <c r="H371" s="59">
        <v>169714</v>
      </c>
      <c r="I371" s="59" t="s">
        <v>69</v>
      </c>
      <c r="J371" s="59">
        <v>11537990</v>
      </c>
      <c r="K371" s="59" t="s">
        <v>591</v>
      </c>
      <c r="L371" s="61" t="s">
        <v>81</v>
      </c>
      <c r="M371" s="61">
        <f>VLOOKUP(H371,zdroj!C:F,4,0)</f>
        <v>0</v>
      </c>
      <c r="N371" s="61" t="str">
        <f t="shared" si="10"/>
        <v>-</v>
      </c>
      <c r="P371" s="73" t="str">
        <f t="shared" si="11"/>
        <v/>
      </c>
      <c r="Q371" s="61" t="s">
        <v>84</v>
      </c>
    </row>
    <row r="372" spans="8:17" x14ac:dyDescent="0.25">
      <c r="H372" s="59">
        <v>169714</v>
      </c>
      <c r="I372" s="59" t="s">
        <v>69</v>
      </c>
      <c r="J372" s="59">
        <v>11538007</v>
      </c>
      <c r="K372" s="59" t="s">
        <v>592</v>
      </c>
      <c r="L372" s="61" t="s">
        <v>81</v>
      </c>
      <c r="M372" s="61">
        <f>VLOOKUP(H372,zdroj!C:F,4,0)</f>
        <v>0</v>
      </c>
      <c r="N372" s="61" t="str">
        <f t="shared" si="10"/>
        <v>-</v>
      </c>
      <c r="P372" s="73" t="str">
        <f t="shared" si="11"/>
        <v/>
      </c>
      <c r="Q372" s="61" t="s">
        <v>84</v>
      </c>
    </row>
    <row r="373" spans="8:17" x14ac:dyDescent="0.25">
      <c r="H373" s="59">
        <v>169714</v>
      </c>
      <c r="I373" s="59" t="s">
        <v>69</v>
      </c>
      <c r="J373" s="59">
        <v>11538015</v>
      </c>
      <c r="K373" s="59" t="s">
        <v>593</v>
      </c>
      <c r="L373" s="61" t="s">
        <v>81</v>
      </c>
      <c r="M373" s="61">
        <f>VLOOKUP(H373,zdroj!C:F,4,0)</f>
        <v>0</v>
      </c>
      <c r="N373" s="61" t="str">
        <f t="shared" si="10"/>
        <v>-</v>
      </c>
      <c r="P373" s="73" t="str">
        <f t="shared" si="11"/>
        <v/>
      </c>
      <c r="Q373" s="61" t="s">
        <v>84</v>
      </c>
    </row>
    <row r="374" spans="8:17" x14ac:dyDescent="0.25">
      <c r="H374" s="59">
        <v>169714</v>
      </c>
      <c r="I374" s="59" t="s">
        <v>69</v>
      </c>
      <c r="J374" s="59">
        <v>11538023</v>
      </c>
      <c r="K374" s="59" t="s">
        <v>594</v>
      </c>
      <c r="L374" s="61" t="s">
        <v>81</v>
      </c>
      <c r="M374" s="61">
        <f>VLOOKUP(H374,zdroj!C:F,4,0)</f>
        <v>0</v>
      </c>
      <c r="N374" s="61" t="str">
        <f t="shared" si="10"/>
        <v>-</v>
      </c>
      <c r="P374" s="73" t="str">
        <f t="shared" si="11"/>
        <v/>
      </c>
      <c r="Q374" s="61" t="s">
        <v>86</v>
      </c>
    </row>
    <row r="375" spans="8:17" x14ac:dyDescent="0.25">
      <c r="H375" s="59">
        <v>169714</v>
      </c>
      <c r="I375" s="59" t="s">
        <v>69</v>
      </c>
      <c r="J375" s="59">
        <v>11538031</v>
      </c>
      <c r="K375" s="59" t="s">
        <v>595</v>
      </c>
      <c r="L375" s="61" t="s">
        <v>81</v>
      </c>
      <c r="M375" s="61">
        <f>VLOOKUP(H375,zdroj!C:F,4,0)</f>
        <v>0</v>
      </c>
      <c r="N375" s="61" t="str">
        <f t="shared" si="10"/>
        <v>-</v>
      </c>
      <c r="P375" s="73" t="str">
        <f t="shared" si="11"/>
        <v/>
      </c>
      <c r="Q375" s="61" t="s">
        <v>86</v>
      </c>
    </row>
    <row r="376" spans="8:17" x14ac:dyDescent="0.25">
      <c r="H376" s="59">
        <v>169714</v>
      </c>
      <c r="I376" s="59" t="s">
        <v>69</v>
      </c>
      <c r="J376" s="59">
        <v>11538040</v>
      </c>
      <c r="K376" s="59" t="s">
        <v>596</v>
      </c>
      <c r="L376" s="61" t="s">
        <v>81</v>
      </c>
      <c r="M376" s="61">
        <f>VLOOKUP(H376,zdroj!C:F,4,0)</f>
        <v>0</v>
      </c>
      <c r="N376" s="61" t="str">
        <f t="shared" si="10"/>
        <v>-</v>
      </c>
      <c r="P376" s="73" t="str">
        <f t="shared" si="11"/>
        <v/>
      </c>
      <c r="Q376" s="61" t="s">
        <v>88</v>
      </c>
    </row>
    <row r="377" spans="8:17" x14ac:dyDescent="0.25">
      <c r="H377" s="59">
        <v>169714</v>
      </c>
      <c r="I377" s="59" t="s">
        <v>69</v>
      </c>
      <c r="J377" s="59">
        <v>11538058</v>
      </c>
      <c r="K377" s="59" t="s">
        <v>597</v>
      </c>
      <c r="L377" s="61" t="s">
        <v>81</v>
      </c>
      <c r="M377" s="61">
        <f>VLOOKUP(H377,zdroj!C:F,4,0)</f>
        <v>0</v>
      </c>
      <c r="N377" s="61" t="str">
        <f t="shared" si="10"/>
        <v>-</v>
      </c>
      <c r="P377" s="73" t="str">
        <f t="shared" si="11"/>
        <v/>
      </c>
      <c r="Q377" s="61" t="s">
        <v>86</v>
      </c>
    </row>
    <row r="378" spans="8:17" x14ac:dyDescent="0.25">
      <c r="H378" s="59">
        <v>169714</v>
      </c>
      <c r="I378" s="59" t="s">
        <v>69</v>
      </c>
      <c r="J378" s="59">
        <v>11538066</v>
      </c>
      <c r="K378" s="59" t="s">
        <v>598</v>
      </c>
      <c r="L378" s="61" t="s">
        <v>81</v>
      </c>
      <c r="M378" s="61">
        <f>VLOOKUP(H378,zdroj!C:F,4,0)</f>
        <v>0</v>
      </c>
      <c r="N378" s="61" t="str">
        <f t="shared" si="10"/>
        <v>-</v>
      </c>
      <c r="P378" s="73" t="str">
        <f t="shared" si="11"/>
        <v/>
      </c>
      <c r="Q378" s="61" t="s">
        <v>86</v>
      </c>
    </row>
    <row r="379" spans="8:17" x14ac:dyDescent="0.25">
      <c r="H379" s="59">
        <v>169714</v>
      </c>
      <c r="I379" s="59" t="s">
        <v>69</v>
      </c>
      <c r="J379" s="59">
        <v>11538074</v>
      </c>
      <c r="K379" s="59" t="s">
        <v>599</v>
      </c>
      <c r="L379" s="61" t="s">
        <v>81</v>
      </c>
      <c r="M379" s="61">
        <f>VLOOKUP(H379,zdroj!C:F,4,0)</f>
        <v>0</v>
      </c>
      <c r="N379" s="61" t="str">
        <f t="shared" si="10"/>
        <v>-</v>
      </c>
      <c r="P379" s="73" t="str">
        <f t="shared" si="11"/>
        <v/>
      </c>
      <c r="Q379" s="61" t="s">
        <v>86</v>
      </c>
    </row>
    <row r="380" spans="8:17" x14ac:dyDescent="0.25">
      <c r="H380" s="59">
        <v>169714</v>
      </c>
      <c r="I380" s="59" t="s">
        <v>69</v>
      </c>
      <c r="J380" s="59">
        <v>11538082</v>
      </c>
      <c r="K380" s="59" t="s">
        <v>600</v>
      </c>
      <c r="L380" s="61" t="s">
        <v>81</v>
      </c>
      <c r="M380" s="61">
        <f>VLOOKUP(H380,zdroj!C:F,4,0)</f>
        <v>0</v>
      </c>
      <c r="N380" s="61" t="str">
        <f t="shared" si="10"/>
        <v>-</v>
      </c>
      <c r="P380" s="73" t="str">
        <f t="shared" si="11"/>
        <v/>
      </c>
      <c r="Q380" s="61" t="s">
        <v>86</v>
      </c>
    </row>
    <row r="381" spans="8:17" x14ac:dyDescent="0.25">
      <c r="H381" s="59">
        <v>169714</v>
      </c>
      <c r="I381" s="59" t="s">
        <v>69</v>
      </c>
      <c r="J381" s="59">
        <v>11538091</v>
      </c>
      <c r="K381" s="59" t="s">
        <v>601</v>
      </c>
      <c r="L381" s="61" t="s">
        <v>81</v>
      </c>
      <c r="M381" s="61">
        <f>VLOOKUP(H381,zdroj!C:F,4,0)</f>
        <v>0</v>
      </c>
      <c r="N381" s="61" t="str">
        <f t="shared" si="10"/>
        <v>-</v>
      </c>
      <c r="P381" s="73" t="str">
        <f t="shared" si="11"/>
        <v/>
      </c>
      <c r="Q381" s="61" t="s">
        <v>86</v>
      </c>
    </row>
    <row r="382" spans="8:17" x14ac:dyDescent="0.25">
      <c r="H382" s="59">
        <v>169714</v>
      </c>
      <c r="I382" s="59" t="s">
        <v>69</v>
      </c>
      <c r="J382" s="59">
        <v>11538104</v>
      </c>
      <c r="K382" s="59" t="s">
        <v>602</v>
      </c>
      <c r="L382" s="61" t="s">
        <v>81</v>
      </c>
      <c r="M382" s="61">
        <f>VLOOKUP(H382,zdroj!C:F,4,0)</f>
        <v>0</v>
      </c>
      <c r="N382" s="61" t="str">
        <f t="shared" si="10"/>
        <v>-</v>
      </c>
      <c r="P382" s="73" t="str">
        <f t="shared" si="11"/>
        <v/>
      </c>
      <c r="Q382" s="61" t="s">
        <v>88</v>
      </c>
    </row>
    <row r="383" spans="8:17" x14ac:dyDescent="0.25">
      <c r="H383" s="59">
        <v>169714</v>
      </c>
      <c r="I383" s="59" t="s">
        <v>69</v>
      </c>
      <c r="J383" s="59">
        <v>30924740</v>
      </c>
      <c r="K383" s="59" t="s">
        <v>603</v>
      </c>
      <c r="L383" s="61" t="s">
        <v>81</v>
      </c>
      <c r="M383" s="61">
        <f>VLOOKUP(H383,zdroj!C:F,4,0)</f>
        <v>0</v>
      </c>
      <c r="N383" s="61" t="str">
        <f t="shared" si="10"/>
        <v>-</v>
      </c>
      <c r="P383" s="73" t="str">
        <f t="shared" si="11"/>
        <v/>
      </c>
      <c r="Q383" s="61" t="s">
        <v>86</v>
      </c>
    </row>
    <row r="384" spans="8:17" x14ac:dyDescent="0.25">
      <c r="H384" s="59">
        <v>169714</v>
      </c>
      <c r="I384" s="59" t="s">
        <v>69</v>
      </c>
      <c r="J384" s="59">
        <v>40555275</v>
      </c>
      <c r="K384" s="59" t="s">
        <v>604</v>
      </c>
      <c r="L384" s="61" t="s">
        <v>81</v>
      </c>
      <c r="M384" s="61">
        <f>VLOOKUP(H384,zdroj!C:F,4,0)</f>
        <v>0</v>
      </c>
      <c r="N384" s="61" t="str">
        <f t="shared" si="10"/>
        <v>-</v>
      </c>
      <c r="P384" s="73" t="str">
        <f t="shared" si="11"/>
        <v/>
      </c>
      <c r="Q384" s="61" t="s">
        <v>88</v>
      </c>
    </row>
    <row r="385" spans="8:17" x14ac:dyDescent="0.25">
      <c r="H385" s="59">
        <v>169722</v>
      </c>
      <c r="I385" s="59" t="s">
        <v>72</v>
      </c>
      <c r="J385" s="59">
        <v>11538112</v>
      </c>
      <c r="K385" s="59" t="s">
        <v>605</v>
      </c>
      <c r="L385" s="61" t="s">
        <v>81</v>
      </c>
      <c r="M385" s="61">
        <f>VLOOKUP(H385,zdroj!C:F,4,0)</f>
        <v>0</v>
      </c>
      <c r="N385" s="61" t="str">
        <f t="shared" si="10"/>
        <v>-</v>
      </c>
      <c r="P385" s="73" t="str">
        <f t="shared" si="11"/>
        <v/>
      </c>
      <c r="Q385" s="61" t="s">
        <v>86</v>
      </c>
    </row>
    <row r="386" spans="8:17" x14ac:dyDescent="0.25">
      <c r="H386" s="59">
        <v>169722</v>
      </c>
      <c r="I386" s="59" t="s">
        <v>72</v>
      </c>
      <c r="J386" s="59">
        <v>11538121</v>
      </c>
      <c r="K386" s="59" t="s">
        <v>606</v>
      </c>
      <c r="L386" s="61" t="s">
        <v>81</v>
      </c>
      <c r="M386" s="61">
        <f>VLOOKUP(H386,zdroj!C:F,4,0)</f>
        <v>0</v>
      </c>
      <c r="N386" s="61" t="str">
        <f t="shared" si="10"/>
        <v>-</v>
      </c>
      <c r="P386" s="73" t="str">
        <f t="shared" si="11"/>
        <v/>
      </c>
      <c r="Q386" s="61" t="s">
        <v>86</v>
      </c>
    </row>
    <row r="387" spans="8:17" x14ac:dyDescent="0.25">
      <c r="H387" s="59">
        <v>169722</v>
      </c>
      <c r="I387" s="59" t="s">
        <v>72</v>
      </c>
      <c r="J387" s="59">
        <v>11538139</v>
      </c>
      <c r="K387" s="59" t="s">
        <v>607</v>
      </c>
      <c r="L387" s="61" t="s">
        <v>81</v>
      </c>
      <c r="M387" s="61">
        <f>VLOOKUP(H387,zdroj!C:F,4,0)</f>
        <v>0</v>
      </c>
      <c r="N387" s="61" t="str">
        <f t="shared" si="10"/>
        <v>-</v>
      </c>
      <c r="P387" s="73" t="str">
        <f t="shared" si="11"/>
        <v/>
      </c>
      <c r="Q387" s="61" t="s">
        <v>86</v>
      </c>
    </row>
    <row r="388" spans="8:17" x14ac:dyDescent="0.25">
      <c r="H388" s="59">
        <v>169722</v>
      </c>
      <c r="I388" s="59" t="s">
        <v>72</v>
      </c>
      <c r="J388" s="59">
        <v>11538147</v>
      </c>
      <c r="K388" s="59" t="s">
        <v>608</v>
      </c>
      <c r="L388" s="61" t="s">
        <v>81</v>
      </c>
      <c r="M388" s="61">
        <f>VLOOKUP(H388,zdroj!C:F,4,0)</f>
        <v>0</v>
      </c>
      <c r="N388" s="61" t="str">
        <f t="shared" si="10"/>
        <v>-</v>
      </c>
      <c r="P388" s="73" t="str">
        <f t="shared" si="11"/>
        <v/>
      </c>
      <c r="Q388" s="61" t="s">
        <v>86</v>
      </c>
    </row>
    <row r="389" spans="8:17" x14ac:dyDescent="0.25">
      <c r="H389" s="59">
        <v>169722</v>
      </c>
      <c r="I389" s="59" t="s">
        <v>72</v>
      </c>
      <c r="J389" s="59">
        <v>11538155</v>
      </c>
      <c r="K389" s="59" t="s">
        <v>609</v>
      </c>
      <c r="L389" s="61" t="s">
        <v>81</v>
      </c>
      <c r="M389" s="61">
        <f>VLOOKUP(H389,zdroj!C:F,4,0)</f>
        <v>0</v>
      </c>
      <c r="N389" s="61" t="str">
        <f t="shared" si="10"/>
        <v>-</v>
      </c>
      <c r="P389" s="73" t="str">
        <f t="shared" si="11"/>
        <v/>
      </c>
      <c r="Q389" s="61" t="s">
        <v>86</v>
      </c>
    </row>
    <row r="390" spans="8:17" x14ac:dyDescent="0.25">
      <c r="H390" s="59">
        <v>169722</v>
      </c>
      <c r="I390" s="59" t="s">
        <v>72</v>
      </c>
      <c r="J390" s="59">
        <v>11538163</v>
      </c>
      <c r="K390" s="59" t="s">
        <v>610</v>
      </c>
      <c r="L390" s="61" t="s">
        <v>81</v>
      </c>
      <c r="M390" s="61">
        <f>VLOOKUP(H390,zdroj!C:F,4,0)</f>
        <v>0</v>
      </c>
      <c r="N390" s="61" t="str">
        <f t="shared" si="10"/>
        <v>-</v>
      </c>
      <c r="P390" s="73" t="str">
        <f t="shared" si="11"/>
        <v/>
      </c>
      <c r="Q390" s="61" t="s">
        <v>86</v>
      </c>
    </row>
    <row r="391" spans="8:17" x14ac:dyDescent="0.25">
      <c r="H391" s="59">
        <v>169722</v>
      </c>
      <c r="I391" s="59" t="s">
        <v>72</v>
      </c>
      <c r="J391" s="59">
        <v>11538171</v>
      </c>
      <c r="K391" s="59" t="s">
        <v>611</v>
      </c>
      <c r="L391" s="61" t="s">
        <v>81</v>
      </c>
      <c r="M391" s="61">
        <f>VLOOKUP(H391,zdroj!C:F,4,0)</f>
        <v>0</v>
      </c>
      <c r="N391" s="61" t="str">
        <f t="shared" ref="N391:N454" si="12">IF(M391="A",IF(L391="katA","katB",L391),L391)</f>
        <v>-</v>
      </c>
      <c r="P391" s="73" t="str">
        <f t="shared" ref="P391:P454" si="13">IF(O391="A",1,"")</f>
        <v/>
      </c>
      <c r="Q391" s="61" t="s">
        <v>86</v>
      </c>
    </row>
    <row r="392" spans="8:17" x14ac:dyDescent="0.25">
      <c r="H392" s="59">
        <v>169722</v>
      </c>
      <c r="I392" s="59" t="s">
        <v>72</v>
      </c>
      <c r="J392" s="59">
        <v>11538180</v>
      </c>
      <c r="K392" s="59" t="s">
        <v>612</v>
      </c>
      <c r="L392" s="61" t="s">
        <v>81</v>
      </c>
      <c r="M392" s="61">
        <f>VLOOKUP(H392,zdroj!C:F,4,0)</f>
        <v>0</v>
      </c>
      <c r="N392" s="61" t="str">
        <f t="shared" si="12"/>
        <v>-</v>
      </c>
      <c r="P392" s="73" t="str">
        <f t="shared" si="13"/>
        <v/>
      </c>
      <c r="Q392" s="61" t="s">
        <v>86</v>
      </c>
    </row>
    <row r="393" spans="8:17" x14ac:dyDescent="0.25">
      <c r="H393" s="59">
        <v>169722</v>
      </c>
      <c r="I393" s="59" t="s">
        <v>72</v>
      </c>
      <c r="J393" s="59">
        <v>11538198</v>
      </c>
      <c r="K393" s="59" t="s">
        <v>613</v>
      </c>
      <c r="L393" s="61" t="s">
        <v>81</v>
      </c>
      <c r="M393" s="61">
        <f>VLOOKUP(H393,zdroj!C:F,4,0)</f>
        <v>0</v>
      </c>
      <c r="N393" s="61" t="str">
        <f t="shared" si="12"/>
        <v>-</v>
      </c>
      <c r="P393" s="73" t="str">
        <f t="shared" si="13"/>
        <v/>
      </c>
      <c r="Q393" s="61" t="s">
        <v>86</v>
      </c>
    </row>
    <row r="394" spans="8:17" x14ac:dyDescent="0.25">
      <c r="H394" s="59">
        <v>169722</v>
      </c>
      <c r="I394" s="59" t="s">
        <v>72</v>
      </c>
      <c r="J394" s="59">
        <v>11538201</v>
      </c>
      <c r="K394" s="59" t="s">
        <v>614</v>
      </c>
      <c r="L394" s="61" t="s">
        <v>81</v>
      </c>
      <c r="M394" s="61">
        <f>VLOOKUP(H394,zdroj!C:F,4,0)</f>
        <v>0</v>
      </c>
      <c r="N394" s="61" t="str">
        <f t="shared" si="12"/>
        <v>-</v>
      </c>
      <c r="P394" s="73" t="str">
        <f t="shared" si="13"/>
        <v/>
      </c>
      <c r="Q394" s="61" t="s">
        <v>86</v>
      </c>
    </row>
    <row r="395" spans="8:17" x14ac:dyDescent="0.25">
      <c r="H395" s="59">
        <v>169722</v>
      </c>
      <c r="I395" s="59" t="s">
        <v>72</v>
      </c>
      <c r="J395" s="59">
        <v>11538210</v>
      </c>
      <c r="K395" s="59" t="s">
        <v>615</v>
      </c>
      <c r="L395" s="61" t="s">
        <v>81</v>
      </c>
      <c r="M395" s="61">
        <f>VLOOKUP(H395,zdroj!C:F,4,0)</f>
        <v>0</v>
      </c>
      <c r="N395" s="61" t="str">
        <f t="shared" si="12"/>
        <v>-</v>
      </c>
      <c r="P395" s="73" t="str">
        <f t="shared" si="13"/>
        <v/>
      </c>
      <c r="Q395" s="61" t="s">
        <v>86</v>
      </c>
    </row>
    <row r="396" spans="8:17" x14ac:dyDescent="0.25">
      <c r="H396" s="59">
        <v>169722</v>
      </c>
      <c r="I396" s="59" t="s">
        <v>72</v>
      </c>
      <c r="J396" s="59">
        <v>11538228</v>
      </c>
      <c r="K396" s="59" t="s">
        <v>616</v>
      </c>
      <c r="L396" s="61" t="s">
        <v>81</v>
      </c>
      <c r="M396" s="61">
        <f>VLOOKUP(H396,zdroj!C:F,4,0)</f>
        <v>0</v>
      </c>
      <c r="N396" s="61" t="str">
        <f t="shared" si="12"/>
        <v>-</v>
      </c>
      <c r="P396" s="73" t="str">
        <f t="shared" si="13"/>
        <v/>
      </c>
      <c r="Q396" s="61" t="s">
        <v>86</v>
      </c>
    </row>
    <row r="397" spans="8:17" x14ac:dyDescent="0.25">
      <c r="H397" s="59">
        <v>169722</v>
      </c>
      <c r="I397" s="59" t="s">
        <v>72</v>
      </c>
      <c r="J397" s="59">
        <v>11538236</v>
      </c>
      <c r="K397" s="59" t="s">
        <v>617</v>
      </c>
      <c r="L397" s="61" t="s">
        <v>81</v>
      </c>
      <c r="M397" s="61">
        <f>VLOOKUP(H397,zdroj!C:F,4,0)</f>
        <v>0</v>
      </c>
      <c r="N397" s="61" t="str">
        <f t="shared" si="12"/>
        <v>-</v>
      </c>
      <c r="P397" s="73" t="str">
        <f t="shared" si="13"/>
        <v/>
      </c>
      <c r="Q397" s="61" t="s">
        <v>86</v>
      </c>
    </row>
    <row r="398" spans="8:17" x14ac:dyDescent="0.25">
      <c r="H398" s="59">
        <v>169722</v>
      </c>
      <c r="I398" s="59" t="s">
        <v>72</v>
      </c>
      <c r="J398" s="59">
        <v>11538244</v>
      </c>
      <c r="K398" s="59" t="s">
        <v>618</v>
      </c>
      <c r="L398" s="61" t="s">
        <v>81</v>
      </c>
      <c r="M398" s="61">
        <f>VLOOKUP(H398,zdroj!C:F,4,0)</f>
        <v>0</v>
      </c>
      <c r="N398" s="61" t="str">
        <f t="shared" si="12"/>
        <v>-</v>
      </c>
      <c r="P398" s="73" t="str">
        <f t="shared" si="13"/>
        <v/>
      </c>
      <c r="Q398" s="61" t="s">
        <v>86</v>
      </c>
    </row>
    <row r="399" spans="8:17" x14ac:dyDescent="0.25">
      <c r="H399" s="59">
        <v>169722</v>
      </c>
      <c r="I399" s="59" t="s">
        <v>72</v>
      </c>
      <c r="J399" s="59">
        <v>11538252</v>
      </c>
      <c r="K399" s="59" t="s">
        <v>619</v>
      </c>
      <c r="L399" s="61" t="s">
        <v>81</v>
      </c>
      <c r="M399" s="61">
        <f>VLOOKUP(H399,zdroj!C:F,4,0)</f>
        <v>0</v>
      </c>
      <c r="N399" s="61" t="str">
        <f t="shared" si="12"/>
        <v>-</v>
      </c>
      <c r="P399" s="73" t="str">
        <f t="shared" si="13"/>
        <v/>
      </c>
      <c r="Q399" s="61" t="s">
        <v>86</v>
      </c>
    </row>
    <row r="400" spans="8:17" x14ac:dyDescent="0.25">
      <c r="H400" s="59">
        <v>169722</v>
      </c>
      <c r="I400" s="59" t="s">
        <v>72</v>
      </c>
      <c r="J400" s="59">
        <v>11538261</v>
      </c>
      <c r="K400" s="59" t="s">
        <v>620</v>
      </c>
      <c r="L400" s="61" t="s">
        <v>81</v>
      </c>
      <c r="M400" s="61">
        <f>VLOOKUP(H400,zdroj!C:F,4,0)</f>
        <v>0</v>
      </c>
      <c r="N400" s="61" t="str">
        <f t="shared" si="12"/>
        <v>-</v>
      </c>
      <c r="P400" s="73" t="str">
        <f t="shared" si="13"/>
        <v/>
      </c>
      <c r="Q400" s="61" t="s">
        <v>86</v>
      </c>
    </row>
    <row r="401" spans="8:17" x14ac:dyDescent="0.25">
      <c r="H401" s="59">
        <v>169722</v>
      </c>
      <c r="I401" s="59" t="s">
        <v>72</v>
      </c>
      <c r="J401" s="59">
        <v>11538279</v>
      </c>
      <c r="K401" s="59" t="s">
        <v>621</v>
      </c>
      <c r="L401" s="61" t="s">
        <v>81</v>
      </c>
      <c r="M401" s="61">
        <f>VLOOKUP(H401,zdroj!C:F,4,0)</f>
        <v>0</v>
      </c>
      <c r="N401" s="61" t="str">
        <f t="shared" si="12"/>
        <v>-</v>
      </c>
      <c r="P401" s="73" t="str">
        <f t="shared" si="13"/>
        <v/>
      </c>
      <c r="Q401" s="61" t="s">
        <v>86</v>
      </c>
    </row>
    <row r="402" spans="8:17" x14ac:dyDescent="0.25">
      <c r="H402" s="59">
        <v>169722</v>
      </c>
      <c r="I402" s="59" t="s">
        <v>72</v>
      </c>
      <c r="J402" s="59">
        <v>11538287</v>
      </c>
      <c r="K402" s="59" t="s">
        <v>622</v>
      </c>
      <c r="L402" s="61" t="s">
        <v>81</v>
      </c>
      <c r="M402" s="61">
        <f>VLOOKUP(H402,zdroj!C:F,4,0)</f>
        <v>0</v>
      </c>
      <c r="N402" s="61" t="str">
        <f t="shared" si="12"/>
        <v>-</v>
      </c>
      <c r="P402" s="73" t="str">
        <f t="shared" si="13"/>
        <v/>
      </c>
      <c r="Q402" s="61" t="s">
        <v>86</v>
      </c>
    </row>
    <row r="403" spans="8:17" x14ac:dyDescent="0.25">
      <c r="H403" s="59">
        <v>169722</v>
      </c>
      <c r="I403" s="59" t="s">
        <v>72</v>
      </c>
      <c r="J403" s="59">
        <v>11538295</v>
      </c>
      <c r="K403" s="59" t="s">
        <v>623</v>
      </c>
      <c r="L403" s="61" t="s">
        <v>81</v>
      </c>
      <c r="M403" s="61">
        <f>VLOOKUP(H403,zdroj!C:F,4,0)</f>
        <v>0</v>
      </c>
      <c r="N403" s="61" t="str">
        <f t="shared" si="12"/>
        <v>-</v>
      </c>
      <c r="P403" s="73" t="str">
        <f t="shared" si="13"/>
        <v/>
      </c>
      <c r="Q403" s="61" t="s">
        <v>86</v>
      </c>
    </row>
    <row r="404" spans="8:17" x14ac:dyDescent="0.25">
      <c r="H404" s="59">
        <v>169722</v>
      </c>
      <c r="I404" s="59" t="s">
        <v>72</v>
      </c>
      <c r="J404" s="59">
        <v>11538309</v>
      </c>
      <c r="K404" s="59" t="s">
        <v>624</v>
      </c>
      <c r="L404" s="61" t="s">
        <v>81</v>
      </c>
      <c r="M404" s="61">
        <f>VLOOKUP(H404,zdroj!C:F,4,0)</f>
        <v>0</v>
      </c>
      <c r="N404" s="61" t="str">
        <f t="shared" si="12"/>
        <v>-</v>
      </c>
      <c r="P404" s="73" t="str">
        <f t="shared" si="13"/>
        <v/>
      </c>
      <c r="Q404" s="61" t="s">
        <v>86</v>
      </c>
    </row>
    <row r="405" spans="8:17" x14ac:dyDescent="0.25">
      <c r="H405" s="59">
        <v>169722</v>
      </c>
      <c r="I405" s="59" t="s">
        <v>72</v>
      </c>
      <c r="J405" s="59">
        <v>11538317</v>
      </c>
      <c r="K405" s="59" t="s">
        <v>625</v>
      </c>
      <c r="L405" s="61" t="s">
        <v>81</v>
      </c>
      <c r="M405" s="61">
        <f>VLOOKUP(H405,zdroj!C:F,4,0)</f>
        <v>0</v>
      </c>
      <c r="N405" s="61" t="str">
        <f t="shared" si="12"/>
        <v>-</v>
      </c>
      <c r="P405" s="73" t="str">
        <f t="shared" si="13"/>
        <v/>
      </c>
      <c r="Q405" s="61" t="s">
        <v>86</v>
      </c>
    </row>
    <row r="406" spans="8:17" x14ac:dyDescent="0.25">
      <c r="H406" s="59">
        <v>169722</v>
      </c>
      <c r="I406" s="59" t="s">
        <v>72</v>
      </c>
      <c r="J406" s="59">
        <v>11538325</v>
      </c>
      <c r="K406" s="59" t="s">
        <v>626</v>
      </c>
      <c r="L406" s="61" t="s">
        <v>81</v>
      </c>
      <c r="M406" s="61">
        <f>VLOOKUP(H406,zdroj!C:F,4,0)</f>
        <v>0</v>
      </c>
      <c r="N406" s="61" t="str">
        <f t="shared" si="12"/>
        <v>-</v>
      </c>
      <c r="P406" s="73" t="str">
        <f t="shared" si="13"/>
        <v/>
      </c>
      <c r="Q406" s="61" t="s">
        <v>86</v>
      </c>
    </row>
    <row r="407" spans="8:17" x14ac:dyDescent="0.25">
      <c r="H407" s="59">
        <v>169722</v>
      </c>
      <c r="I407" s="59" t="s">
        <v>72</v>
      </c>
      <c r="J407" s="59">
        <v>11538333</v>
      </c>
      <c r="K407" s="59" t="s">
        <v>627</v>
      </c>
      <c r="L407" s="61" t="s">
        <v>81</v>
      </c>
      <c r="M407" s="61">
        <f>VLOOKUP(H407,zdroj!C:F,4,0)</f>
        <v>0</v>
      </c>
      <c r="N407" s="61" t="str">
        <f t="shared" si="12"/>
        <v>-</v>
      </c>
      <c r="P407" s="73" t="str">
        <f t="shared" si="13"/>
        <v/>
      </c>
      <c r="Q407" s="61" t="s">
        <v>88</v>
      </c>
    </row>
    <row r="408" spans="8:17" x14ac:dyDescent="0.25">
      <c r="H408" s="59">
        <v>169722</v>
      </c>
      <c r="I408" s="59" t="s">
        <v>72</v>
      </c>
      <c r="J408" s="59">
        <v>11538341</v>
      </c>
      <c r="K408" s="59" t="s">
        <v>628</v>
      </c>
      <c r="L408" s="61" t="s">
        <v>81</v>
      </c>
      <c r="M408" s="61">
        <f>VLOOKUP(H408,zdroj!C:F,4,0)</f>
        <v>0</v>
      </c>
      <c r="N408" s="61" t="str">
        <f t="shared" si="12"/>
        <v>-</v>
      </c>
      <c r="P408" s="73" t="str">
        <f t="shared" si="13"/>
        <v/>
      </c>
      <c r="Q408" s="61" t="s">
        <v>86</v>
      </c>
    </row>
    <row r="409" spans="8:17" x14ac:dyDescent="0.25">
      <c r="H409" s="59">
        <v>169722</v>
      </c>
      <c r="I409" s="59" t="s">
        <v>72</v>
      </c>
      <c r="J409" s="59">
        <v>11538350</v>
      </c>
      <c r="K409" s="59" t="s">
        <v>629</v>
      </c>
      <c r="L409" s="61" t="s">
        <v>81</v>
      </c>
      <c r="M409" s="61">
        <f>VLOOKUP(H409,zdroj!C:F,4,0)</f>
        <v>0</v>
      </c>
      <c r="N409" s="61" t="str">
        <f t="shared" si="12"/>
        <v>-</v>
      </c>
      <c r="P409" s="73" t="str">
        <f t="shared" si="13"/>
        <v/>
      </c>
      <c r="Q409" s="61" t="s">
        <v>86</v>
      </c>
    </row>
    <row r="410" spans="8:17" x14ac:dyDescent="0.25">
      <c r="H410" s="59">
        <v>169722</v>
      </c>
      <c r="I410" s="59" t="s">
        <v>72</v>
      </c>
      <c r="J410" s="59">
        <v>11538368</v>
      </c>
      <c r="K410" s="59" t="s">
        <v>630</v>
      </c>
      <c r="L410" s="61" t="s">
        <v>81</v>
      </c>
      <c r="M410" s="61">
        <f>VLOOKUP(H410,zdroj!C:F,4,0)</f>
        <v>0</v>
      </c>
      <c r="N410" s="61" t="str">
        <f t="shared" si="12"/>
        <v>-</v>
      </c>
      <c r="P410" s="73" t="str">
        <f t="shared" si="13"/>
        <v/>
      </c>
      <c r="Q410" s="61" t="s">
        <v>86</v>
      </c>
    </row>
    <row r="411" spans="8:17" x14ac:dyDescent="0.25">
      <c r="H411" s="59">
        <v>169722</v>
      </c>
      <c r="I411" s="59" t="s">
        <v>72</v>
      </c>
      <c r="J411" s="59">
        <v>11538376</v>
      </c>
      <c r="K411" s="59" t="s">
        <v>631</v>
      </c>
      <c r="L411" s="61" t="s">
        <v>81</v>
      </c>
      <c r="M411" s="61">
        <f>VLOOKUP(H411,zdroj!C:F,4,0)</f>
        <v>0</v>
      </c>
      <c r="N411" s="61" t="str">
        <f t="shared" si="12"/>
        <v>-</v>
      </c>
      <c r="P411" s="73" t="str">
        <f t="shared" si="13"/>
        <v/>
      </c>
      <c r="Q411" s="61" t="s">
        <v>86</v>
      </c>
    </row>
    <row r="412" spans="8:17" x14ac:dyDescent="0.25">
      <c r="H412" s="59">
        <v>169722</v>
      </c>
      <c r="I412" s="59" t="s">
        <v>72</v>
      </c>
      <c r="J412" s="59">
        <v>11538384</v>
      </c>
      <c r="K412" s="59" t="s">
        <v>632</v>
      </c>
      <c r="L412" s="61" t="s">
        <v>81</v>
      </c>
      <c r="M412" s="61">
        <f>VLOOKUP(H412,zdroj!C:F,4,0)</f>
        <v>0</v>
      </c>
      <c r="N412" s="61" t="str">
        <f t="shared" si="12"/>
        <v>-</v>
      </c>
      <c r="P412" s="73" t="str">
        <f t="shared" si="13"/>
        <v/>
      </c>
      <c r="Q412" s="61" t="s">
        <v>86</v>
      </c>
    </row>
    <row r="413" spans="8:17" x14ac:dyDescent="0.25">
      <c r="H413" s="59">
        <v>169722</v>
      </c>
      <c r="I413" s="59" t="s">
        <v>72</v>
      </c>
      <c r="J413" s="59">
        <v>11538392</v>
      </c>
      <c r="K413" s="59" t="s">
        <v>633</v>
      </c>
      <c r="L413" s="61" t="s">
        <v>81</v>
      </c>
      <c r="M413" s="61">
        <f>VLOOKUP(H413,zdroj!C:F,4,0)</f>
        <v>0</v>
      </c>
      <c r="N413" s="61" t="str">
        <f t="shared" si="12"/>
        <v>-</v>
      </c>
      <c r="P413" s="73" t="str">
        <f t="shared" si="13"/>
        <v/>
      </c>
      <c r="Q413" s="61" t="s">
        <v>86</v>
      </c>
    </row>
    <row r="414" spans="8:17" x14ac:dyDescent="0.25">
      <c r="H414" s="59">
        <v>169722</v>
      </c>
      <c r="I414" s="59" t="s">
        <v>72</v>
      </c>
      <c r="J414" s="59">
        <v>11538406</v>
      </c>
      <c r="K414" s="59" t="s">
        <v>634</v>
      </c>
      <c r="L414" s="61" t="s">
        <v>81</v>
      </c>
      <c r="M414" s="61">
        <f>VLOOKUP(H414,zdroj!C:F,4,0)</f>
        <v>0</v>
      </c>
      <c r="N414" s="61" t="str">
        <f t="shared" si="12"/>
        <v>-</v>
      </c>
      <c r="P414" s="73" t="str">
        <f t="shared" si="13"/>
        <v/>
      </c>
      <c r="Q414" s="61" t="s">
        <v>86</v>
      </c>
    </row>
    <row r="415" spans="8:17" x14ac:dyDescent="0.25">
      <c r="H415" s="59">
        <v>169722</v>
      </c>
      <c r="I415" s="59" t="s">
        <v>72</v>
      </c>
      <c r="J415" s="59">
        <v>11538414</v>
      </c>
      <c r="K415" s="59" t="s">
        <v>635</v>
      </c>
      <c r="L415" s="61" t="s">
        <v>81</v>
      </c>
      <c r="M415" s="61">
        <f>VLOOKUP(H415,zdroj!C:F,4,0)</f>
        <v>0</v>
      </c>
      <c r="N415" s="61" t="str">
        <f t="shared" si="12"/>
        <v>-</v>
      </c>
      <c r="P415" s="73" t="str">
        <f t="shared" si="13"/>
        <v/>
      </c>
      <c r="Q415" s="61" t="s">
        <v>86</v>
      </c>
    </row>
    <row r="416" spans="8:17" x14ac:dyDescent="0.25">
      <c r="H416" s="59">
        <v>169722</v>
      </c>
      <c r="I416" s="59" t="s">
        <v>72</v>
      </c>
      <c r="J416" s="59">
        <v>11538422</v>
      </c>
      <c r="K416" s="59" t="s">
        <v>636</v>
      </c>
      <c r="L416" s="61" t="s">
        <v>81</v>
      </c>
      <c r="M416" s="61">
        <f>VLOOKUP(H416,zdroj!C:F,4,0)</f>
        <v>0</v>
      </c>
      <c r="N416" s="61" t="str">
        <f t="shared" si="12"/>
        <v>-</v>
      </c>
      <c r="P416" s="73" t="str">
        <f t="shared" si="13"/>
        <v/>
      </c>
      <c r="Q416" s="61" t="s">
        <v>86</v>
      </c>
    </row>
    <row r="417" spans="8:17" x14ac:dyDescent="0.25">
      <c r="H417" s="59">
        <v>169722</v>
      </c>
      <c r="I417" s="59" t="s">
        <v>72</v>
      </c>
      <c r="J417" s="59">
        <v>11538431</v>
      </c>
      <c r="K417" s="59" t="s">
        <v>637</v>
      </c>
      <c r="L417" s="61" t="s">
        <v>81</v>
      </c>
      <c r="M417" s="61">
        <f>VLOOKUP(H417,zdroj!C:F,4,0)</f>
        <v>0</v>
      </c>
      <c r="N417" s="61" t="str">
        <f t="shared" si="12"/>
        <v>-</v>
      </c>
      <c r="P417" s="73" t="str">
        <f t="shared" si="13"/>
        <v/>
      </c>
      <c r="Q417" s="61" t="s">
        <v>86</v>
      </c>
    </row>
    <row r="418" spans="8:17" x14ac:dyDescent="0.25">
      <c r="H418" s="59">
        <v>169722</v>
      </c>
      <c r="I418" s="59" t="s">
        <v>72</v>
      </c>
      <c r="J418" s="59">
        <v>11538449</v>
      </c>
      <c r="K418" s="59" t="s">
        <v>638</v>
      </c>
      <c r="L418" s="61" t="s">
        <v>81</v>
      </c>
      <c r="M418" s="61">
        <f>VLOOKUP(H418,zdroj!C:F,4,0)</f>
        <v>0</v>
      </c>
      <c r="N418" s="61" t="str">
        <f t="shared" si="12"/>
        <v>-</v>
      </c>
      <c r="P418" s="73" t="str">
        <f t="shared" si="13"/>
        <v/>
      </c>
      <c r="Q418" s="61" t="s">
        <v>88</v>
      </c>
    </row>
    <row r="419" spans="8:17" x14ac:dyDescent="0.25">
      <c r="H419" s="59">
        <v>169722</v>
      </c>
      <c r="I419" s="59" t="s">
        <v>72</v>
      </c>
      <c r="J419" s="59">
        <v>11538457</v>
      </c>
      <c r="K419" s="59" t="s">
        <v>639</v>
      </c>
      <c r="L419" s="61" t="s">
        <v>81</v>
      </c>
      <c r="M419" s="61">
        <f>VLOOKUP(H419,zdroj!C:F,4,0)</f>
        <v>0</v>
      </c>
      <c r="N419" s="61" t="str">
        <f t="shared" si="12"/>
        <v>-</v>
      </c>
      <c r="P419" s="73" t="str">
        <f t="shared" si="13"/>
        <v/>
      </c>
      <c r="Q419" s="61" t="s">
        <v>86</v>
      </c>
    </row>
    <row r="420" spans="8:17" x14ac:dyDescent="0.25">
      <c r="H420" s="59">
        <v>169722</v>
      </c>
      <c r="I420" s="59" t="s">
        <v>72</v>
      </c>
      <c r="J420" s="59">
        <v>11538465</v>
      </c>
      <c r="K420" s="59" t="s">
        <v>640</v>
      </c>
      <c r="L420" s="61" t="s">
        <v>81</v>
      </c>
      <c r="M420" s="61">
        <f>VLOOKUP(H420,zdroj!C:F,4,0)</f>
        <v>0</v>
      </c>
      <c r="N420" s="61" t="str">
        <f t="shared" si="12"/>
        <v>-</v>
      </c>
      <c r="P420" s="73" t="str">
        <f t="shared" si="13"/>
        <v/>
      </c>
      <c r="Q420" s="61" t="s">
        <v>86</v>
      </c>
    </row>
    <row r="421" spans="8:17" x14ac:dyDescent="0.25">
      <c r="H421" s="59">
        <v>169722</v>
      </c>
      <c r="I421" s="59" t="s">
        <v>72</v>
      </c>
      <c r="J421" s="59">
        <v>11538473</v>
      </c>
      <c r="K421" s="59" t="s">
        <v>641</v>
      </c>
      <c r="L421" s="61" t="s">
        <v>81</v>
      </c>
      <c r="M421" s="61">
        <f>VLOOKUP(H421,zdroj!C:F,4,0)</f>
        <v>0</v>
      </c>
      <c r="N421" s="61" t="str">
        <f t="shared" si="12"/>
        <v>-</v>
      </c>
      <c r="P421" s="73" t="str">
        <f t="shared" si="13"/>
        <v/>
      </c>
      <c r="Q421" s="61" t="s">
        <v>86</v>
      </c>
    </row>
    <row r="422" spans="8:17" x14ac:dyDescent="0.25">
      <c r="H422" s="59">
        <v>169722</v>
      </c>
      <c r="I422" s="59" t="s">
        <v>72</v>
      </c>
      <c r="J422" s="59">
        <v>11538481</v>
      </c>
      <c r="K422" s="59" t="s">
        <v>642</v>
      </c>
      <c r="L422" s="61" t="s">
        <v>81</v>
      </c>
      <c r="M422" s="61">
        <f>VLOOKUP(H422,zdroj!C:F,4,0)</f>
        <v>0</v>
      </c>
      <c r="N422" s="61" t="str">
        <f t="shared" si="12"/>
        <v>-</v>
      </c>
      <c r="P422" s="73" t="str">
        <f t="shared" si="13"/>
        <v/>
      </c>
      <c r="Q422" s="61" t="s">
        <v>86</v>
      </c>
    </row>
    <row r="423" spans="8:17" x14ac:dyDescent="0.25">
      <c r="H423" s="59">
        <v>169722</v>
      </c>
      <c r="I423" s="59" t="s">
        <v>72</v>
      </c>
      <c r="J423" s="59">
        <v>11538490</v>
      </c>
      <c r="K423" s="59" t="s">
        <v>643</v>
      </c>
      <c r="L423" s="61" t="s">
        <v>81</v>
      </c>
      <c r="M423" s="61">
        <f>VLOOKUP(H423,zdroj!C:F,4,0)</f>
        <v>0</v>
      </c>
      <c r="N423" s="61" t="str">
        <f t="shared" si="12"/>
        <v>-</v>
      </c>
      <c r="P423" s="73" t="str">
        <f t="shared" si="13"/>
        <v/>
      </c>
      <c r="Q423" s="61" t="s">
        <v>86</v>
      </c>
    </row>
    <row r="424" spans="8:17" x14ac:dyDescent="0.25">
      <c r="H424" s="59">
        <v>169722</v>
      </c>
      <c r="I424" s="59" t="s">
        <v>72</v>
      </c>
      <c r="J424" s="59">
        <v>11538503</v>
      </c>
      <c r="K424" s="59" t="s">
        <v>644</v>
      </c>
      <c r="L424" s="61" t="s">
        <v>81</v>
      </c>
      <c r="M424" s="61">
        <f>VLOOKUP(H424,zdroj!C:F,4,0)</f>
        <v>0</v>
      </c>
      <c r="N424" s="61" t="str">
        <f t="shared" si="12"/>
        <v>-</v>
      </c>
      <c r="P424" s="73" t="str">
        <f t="shared" si="13"/>
        <v/>
      </c>
      <c r="Q424" s="61" t="s">
        <v>86</v>
      </c>
    </row>
    <row r="425" spans="8:17" x14ac:dyDescent="0.25">
      <c r="H425" s="59">
        <v>169722</v>
      </c>
      <c r="I425" s="59" t="s">
        <v>72</v>
      </c>
      <c r="J425" s="59">
        <v>11538511</v>
      </c>
      <c r="K425" s="59" t="s">
        <v>645</v>
      </c>
      <c r="L425" s="61" t="s">
        <v>81</v>
      </c>
      <c r="M425" s="61">
        <f>VLOOKUP(H425,zdroj!C:F,4,0)</f>
        <v>0</v>
      </c>
      <c r="N425" s="61" t="str">
        <f t="shared" si="12"/>
        <v>-</v>
      </c>
      <c r="P425" s="73" t="str">
        <f t="shared" si="13"/>
        <v/>
      </c>
      <c r="Q425" s="61" t="s">
        <v>86</v>
      </c>
    </row>
    <row r="426" spans="8:17" x14ac:dyDescent="0.25">
      <c r="H426" s="59">
        <v>169722</v>
      </c>
      <c r="I426" s="59" t="s">
        <v>72</v>
      </c>
      <c r="J426" s="59">
        <v>11538520</v>
      </c>
      <c r="K426" s="59" t="s">
        <v>646</v>
      </c>
      <c r="L426" s="61" t="s">
        <v>81</v>
      </c>
      <c r="M426" s="61">
        <f>VLOOKUP(H426,zdroj!C:F,4,0)</f>
        <v>0</v>
      </c>
      <c r="N426" s="61" t="str">
        <f t="shared" si="12"/>
        <v>-</v>
      </c>
      <c r="P426" s="73" t="str">
        <f t="shared" si="13"/>
        <v/>
      </c>
      <c r="Q426" s="61" t="s">
        <v>86</v>
      </c>
    </row>
    <row r="427" spans="8:17" x14ac:dyDescent="0.25">
      <c r="H427" s="59">
        <v>169722</v>
      </c>
      <c r="I427" s="59" t="s">
        <v>72</v>
      </c>
      <c r="J427" s="59">
        <v>11538538</v>
      </c>
      <c r="K427" s="59" t="s">
        <v>647</v>
      </c>
      <c r="L427" s="61" t="s">
        <v>81</v>
      </c>
      <c r="M427" s="61">
        <f>VLOOKUP(H427,zdroj!C:F,4,0)</f>
        <v>0</v>
      </c>
      <c r="N427" s="61" t="str">
        <f t="shared" si="12"/>
        <v>-</v>
      </c>
      <c r="P427" s="73" t="str">
        <f t="shared" si="13"/>
        <v/>
      </c>
      <c r="Q427" s="61" t="s">
        <v>86</v>
      </c>
    </row>
    <row r="428" spans="8:17" x14ac:dyDescent="0.25">
      <c r="H428" s="59">
        <v>169722</v>
      </c>
      <c r="I428" s="59" t="s">
        <v>72</v>
      </c>
      <c r="J428" s="59">
        <v>11538554</v>
      </c>
      <c r="K428" s="59" t="s">
        <v>648</v>
      </c>
      <c r="L428" s="61" t="s">
        <v>81</v>
      </c>
      <c r="M428" s="61">
        <f>VLOOKUP(H428,zdroj!C:F,4,0)</f>
        <v>0</v>
      </c>
      <c r="N428" s="61" t="str">
        <f t="shared" si="12"/>
        <v>-</v>
      </c>
      <c r="P428" s="73" t="str">
        <f t="shared" si="13"/>
        <v/>
      </c>
      <c r="Q428" s="61" t="s">
        <v>86</v>
      </c>
    </row>
    <row r="429" spans="8:17" x14ac:dyDescent="0.25">
      <c r="H429" s="59">
        <v>169722</v>
      </c>
      <c r="I429" s="59" t="s">
        <v>72</v>
      </c>
      <c r="J429" s="59">
        <v>11538562</v>
      </c>
      <c r="K429" s="59" t="s">
        <v>649</v>
      </c>
      <c r="L429" s="61" t="s">
        <v>81</v>
      </c>
      <c r="M429" s="61">
        <f>VLOOKUP(H429,zdroj!C:F,4,0)</f>
        <v>0</v>
      </c>
      <c r="N429" s="61" t="str">
        <f t="shared" si="12"/>
        <v>-</v>
      </c>
      <c r="P429" s="73" t="str">
        <f t="shared" si="13"/>
        <v/>
      </c>
      <c r="Q429" s="61" t="s">
        <v>86</v>
      </c>
    </row>
    <row r="430" spans="8:17" x14ac:dyDescent="0.25">
      <c r="H430" s="59">
        <v>169722</v>
      </c>
      <c r="I430" s="59" t="s">
        <v>72</v>
      </c>
      <c r="J430" s="59">
        <v>11538571</v>
      </c>
      <c r="K430" s="59" t="s">
        <v>650</v>
      </c>
      <c r="L430" s="61" t="s">
        <v>81</v>
      </c>
      <c r="M430" s="61">
        <f>VLOOKUP(H430,zdroj!C:F,4,0)</f>
        <v>0</v>
      </c>
      <c r="N430" s="61" t="str">
        <f t="shared" si="12"/>
        <v>-</v>
      </c>
      <c r="P430" s="73" t="str">
        <f t="shared" si="13"/>
        <v/>
      </c>
      <c r="Q430" s="61" t="s">
        <v>86</v>
      </c>
    </row>
    <row r="431" spans="8:17" x14ac:dyDescent="0.25">
      <c r="H431" s="59">
        <v>169722</v>
      </c>
      <c r="I431" s="59" t="s">
        <v>72</v>
      </c>
      <c r="J431" s="59">
        <v>11538589</v>
      </c>
      <c r="K431" s="59" t="s">
        <v>651</v>
      </c>
      <c r="L431" s="61" t="s">
        <v>114</v>
      </c>
      <c r="M431" s="61">
        <f>VLOOKUP(H431,zdroj!C:F,4,0)</f>
        <v>0</v>
      </c>
      <c r="N431" s="61" t="str">
        <f t="shared" si="12"/>
        <v>katC</v>
      </c>
      <c r="P431" s="73" t="str">
        <f t="shared" si="13"/>
        <v/>
      </c>
      <c r="Q431" s="61" t="s">
        <v>31</v>
      </c>
    </row>
    <row r="432" spans="8:17" x14ac:dyDescent="0.25">
      <c r="H432" s="59">
        <v>169722</v>
      </c>
      <c r="I432" s="59" t="s">
        <v>72</v>
      </c>
      <c r="J432" s="59">
        <v>11538597</v>
      </c>
      <c r="K432" s="59" t="s">
        <v>652</v>
      </c>
      <c r="L432" s="61" t="s">
        <v>81</v>
      </c>
      <c r="M432" s="61">
        <f>VLOOKUP(H432,zdroj!C:F,4,0)</f>
        <v>0</v>
      </c>
      <c r="N432" s="61" t="str">
        <f t="shared" si="12"/>
        <v>-</v>
      </c>
      <c r="P432" s="73" t="str">
        <f t="shared" si="13"/>
        <v/>
      </c>
      <c r="Q432" s="61" t="s">
        <v>86</v>
      </c>
    </row>
    <row r="433" spans="8:17" x14ac:dyDescent="0.25">
      <c r="H433" s="59">
        <v>169722</v>
      </c>
      <c r="I433" s="59" t="s">
        <v>72</v>
      </c>
      <c r="J433" s="59">
        <v>11538619</v>
      </c>
      <c r="K433" s="59" t="s">
        <v>653</v>
      </c>
      <c r="L433" s="61" t="s">
        <v>81</v>
      </c>
      <c r="M433" s="61">
        <f>VLOOKUP(H433,zdroj!C:F,4,0)</f>
        <v>0</v>
      </c>
      <c r="N433" s="61" t="str">
        <f t="shared" si="12"/>
        <v>-</v>
      </c>
      <c r="P433" s="73" t="str">
        <f t="shared" si="13"/>
        <v/>
      </c>
      <c r="Q433" s="61" t="s">
        <v>86</v>
      </c>
    </row>
    <row r="434" spans="8:17" x14ac:dyDescent="0.25">
      <c r="H434" s="59">
        <v>169722</v>
      </c>
      <c r="I434" s="59" t="s">
        <v>72</v>
      </c>
      <c r="J434" s="59">
        <v>11538627</v>
      </c>
      <c r="K434" s="59" t="s">
        <v>654</v>
      </c>
      <c r="L434" s="61" t="s">
        <v>81</v>
      </c>
      <c r="M434" s="61">
        <f>VLOOKUP(H434,zdroj!C:F,4,0)</f>
        <v>0</v>
      </c>
      <c r="N434" s="61" t="str">
        <f t="shared" si="12"/>
        <v>-</v>
      </c>
      <c r="P434" s="73" t="str">
        <f t="shared" si="13"/>
        <v/>
      </c>
      <c r="Q434" s="61" t="s">
        <v>86</v>
      </c>
    </row>
    <row r="435" spans="8:17" x14ac:dyDescent="0.25">
      <c r="H435" s="59">
        <v>169722</v>
      </c>
      <c r="I435" s="59" t="s">
        <v>72</v>
      </c>
      <c r="J435" s="59">
        <v>11538635</v>
      </c>
      <c r="K435" s="59" t="s">
        <v>655</v>
      </c>
      <c r="L435" s="61" t="s">
        <v>81</v>
      </c>
      <c r="M435" s="61">
        <f>VLOOKUP(H435,zdroj!C:F,4,0)</f>
        <v>0</v>
      </c>
      <c r="N435" s="61" t="str">
        <f t="shared" si="12"/>
        <v>-</v>
      </c>
      <c r="P435" s="73" t="str">
        <f t="shared" si="13"/>
        <v/>
      </c>
      <c r="Q435" s="61" t="s">
        <v>88</v>
      </c>
    </row>
    <row r="436" spans="8:17" x14ac:dyDescent="0.25">
      <c r="H436" s="59">
        <v>169722</v>
      </c>
      <c r="I436" s="59" t="s">
        <v>72</v>
      </c>
      <c r="J436" s="59">
        <v>25823086</v>
      </c>
      <c r="K436" s="59" t="s">
        <v>656</v>
      </c>
      <c r="L436" s="61" t="s">
        <v>114</v>
      </c>
      <c r="M436" s="61">
        <f>VLOOKUP(H436,zdroj!C:F,4,0)</f>
        <v>0</v>
      </c>
      <c r="N436" s="61" t="str">
        <f t="shared" si="12"/>
        <v>katC</v>
      </c>
      <c r="P436" s="73" t="str">
        <f t="shared" si="13"/>
        <v/>
      </c>
      <c r="Q436" s="61" t="s">
        <v>33</v>
      </c>
    </row>
    <row r="437" spans="8:17" x14ac:dyDescent="0.25">
      <c r="H437" s="59">
        <v>169722</v>
      </c>
      <c r="I437" s="59" t="s">
        <v>72</v>
      </c>
      <c r="J437" s="59">
        <v>30924758</v>
      </c>
      <c r="K437" s="59" t="s">
        <v>657</v>
      </c>
      <c r="L437" s="61" t="s">
        <v>81</v>
      </c>
      <c r="M437" s="61">
        <f>VLOOKUP(H437,zdroj!C:F,4,0)</f>
        <v>0</v>
      </c>
      <c r="N437" s="61" t="str">
        <f t="shared" si="12"/>
        <v>-</v>
      </c>
      <c r="P437" s="73" t="str">
        <f t="shared" si="13"/>
        <v/>
      </c>
      <c r="Q437" s="61" t="s">
        <v>86</v>
      </c>
    </row>
    <row r="438" spans="8:17" x14ac:dyDescent="0.25">
      <c r="H438" s="59">
        <v>169722</v>
      </c>
      <c r="I438" s="59" t="s">
        <v>72</v>
      </c>
      <c r="J438" s="59">
        <v>30924766</v>
      </c>
      <c r="K438" s="59" t="s">
        <v>658</v>
      </c>
      <c r="L438" s="61" t="s">
        <v>81</v>
      </c>
      <c r="M438" s="61">
        <f>VLOOKUP(H438,zdroj!C:F,4,0)</f>
        <v>0</v>
      </c>
      <c r="N438" s="61" t="str">
        <f t="shared" si="12"/>
        <v>-</v>
      </c>
      <c r="P438" s="73" t="str">
        <f t="shared" si="13"/>
        <v/>
      </c>
      <c r="Q438" s="61" t="s">
        <v>86</v>
      </c>
    </row>
    <row r="439" spans="8:17" x14ac:dyDescent="0.25">
      <c r="H439" s="59">
        <v>169722</v>
      </c>
      <c r="I439" s="59" t="s">
        <v>72</v>
      </c>
      <c r="J439" s="59">
        <v>30924774</v>
      </c>
      <c r="K439" s="59" t="s">
        <v>659</v>
      </c>
      <c r="L439" s="61" t="s">
        <v>81</v>
      </c>
      <c r="M439" s="61">
        <f>VLOOKUP(H439,zdroj!C:F,4,0)</f>
        <v>0</v>
      </c>
      <c r="N439" s="61" t="str">
        <f t="shared" si="12"/>
        <v>-</v>
      </c>
      <c r="P439" s="73" t="str">
        <f t="shared" si="13"/>
        <v/>
      </c>
      <c r="Q439" s="61" t="s">
        <v>86</v>
      </c>
    </row>
    <row r="440" spans="8:17" x14ac:dyDescent="0.25">
      <c r="H440" s="59">
        <v>169722</v>
      </c>
      <c r="I440" s="59" t="s">
        <v>72</v>
      </c>
      <c r="J440" s="59">
        <v>30924782</v>
      </c>
      <c r="K440" s="59" t="s">
        <v>660</v>
      </c>
      <c r="L440" s="61" t="s">
        <v>81</v>
      </c>
      <c r="M440" s="61">
        <f>VLOOKUP(H440,zdroj!C:F,4,0)</f>
        <v>0</v>
      </c>
      <c r="N440" s="61" t="str">
        <f t="shared" si="12"/>
        <v>-</v>
      </c>
      <c r="P440" s="73" t="str">
        <f t="shared" si="13"/>
        <v/>
      </c>
      <c r="Q440" s="61" t="s">
        <v>86</v>
      </c>
    </row>
    <row r="441" spans="8:17" x14ac:dyDescent="0.25">
      <c r="H441" s="59">
        <v>169722</v>
      </c>
      <c r="I441" s="59" t="s">
        <v>72</v>
      </c>
      <c r="J441" s="59">
        <v>40555020</v>
      </c>
      <c r="K441" s="59" t="s">
        <v>661</v>
      </c>
      <c r="L441" s="61" t="s">
        <v>81</v>
      </c>
      <c r="M441" s="61">
        <f>VLOOKUP(H441,zdroj!C:F,4,0)</f>
        <v>0</v>
      </c>
      <c r="N441" s="61" t="str">
        <f t="shared" si="12"/>
        <v>-</v>
      </c>
      <c r="P441" s="73" t="str">
        <f t="shared" si="13"/>
        <v/>
      </c>
      <c r="Q441" s="61" t="s">
        <v>88</v>
      </c>
    </row>
    <row r="442" spans="8:17" x14ac:dyDescent="0.25">
      <c r="H442" s="59">
        <v>169722</v>
      </c>
      <c r="I442" s="59" t="s">
        <v>72</v>
      </c>
      <c r="J442" s="59">
        <v>72642092</v>
      </c>
      <c r="K442" s="59" t="s">
        <v>662</v>
      </c>
      <c r="L442" s="61" t="s">
        <v>81</v>
      </c>
      <c r="M442" s="61">
        <f>VLOOKUP(H442,zdroj!C:F,4,0)</f>
        <v>0</v>
      </c>
      <c r="N442" s="61" t="str">
        <f t="shared" si="12"/>
        <v>-</v>
      </c>
      <c r="P442" s="73" t="str">
        <f t="shared" si="13"/>
        <v/>
      </c>
      <c r="Q442" s="61" t="s">
        <v>86</v>
      </c>
    </row>
    <row r="443" spans="8:17" x14ac:dyDescent="0.25">
      <c r="H443" s="59">
        <v>169722</v>
      </c>
      <c r="I443" s="59" t="s">
        <v>72</v>
      </c>
      <c r="J443" s="59">
        <v>79588026</v>
      </c>
      <c r="K443" s="59" t="s">
        <v>663</v>
      </c>
      <c r="L443" s="61" t="s">
        <v>81</v>
      </c>
      <c r="M443" s="61">
        <f>VLOOKUP(H443,zdroj!C:F,4,0)</f>
        <v>0</v>
      </c>
      <c r="N443" s="61" t="str">
        <f t="shared" si="12"/>
        <v>-</v>
      </c>
      <c r="P443" s="73" t="str">
        <f t="shared" si="13"/>
        <v/>
      </c>
      <c r="Q443" s="61" t="s">
        <v>88</v>
      </c>
    </row>
    <row r="444" spans="8:17" x14ac:dyDescent="0.25">
      <c r="H444" s="59">
        <v>74462</v>
      </c>
      <c r="I444" s="59" t="s">
        <v>72</v>
      </c>
      <c r="J444" s="59">
        <v>11416661</v>
      </c>
      <c r="K444" s="59" t="s">
        <v>664</v>
      </c>
      <c r="L444" s="61" t="s">
        <v>81</v>
      </c>
      <c r="M444" s="61">
        <f>VLOOKUP(H444,zdroj!C:F,4,0)</f>
        <v>0</v>
      </c>
      <c r="N444" s="61" t="str">
        <f t="shared" si="12"/>
        <v>-</v>
      </c>
      <c r="P444" s="73" t="str">
        <f t="shared" si="13"/>
        <v/>
      </c>
      <c r="Q444" s="61" t="s">
        <v>86</v>
      </c>
    </row>
    <row r="445" spans="8:17" x14ac:dyDescent="0.25">
      <c r="H445" s="59">
        <v>74462</v>
      </c>
      <c r="I445" s="59" t="s">
        <v>72</v>
      </c>
      <c r="J445" s="59">
        <v>11416670</v>
      </c>
      <c r="K445" s="59" t="s">
        <v>665</v>
      </c>
      <c r="L445" s="61" t="s">
        <v>81</v>
      </c>
      <c r="M445" s="61">
        <f>VLOOKUP(H445,zdroj!C:F,4,0)</f>
        <v>0</v>
      </c>
      <c r="N445" s="61" t="str">
        <f t="shared" si="12"/>
        <v>-</v>
      </c>
      <c r="P445" s="73" t="str">
        <f t="shared" si="13"/>
        <v/>
      </c>
      <c r="Q445" s="61" t="s">
        <v>86</v>
      </c>
    </row>
    <row r="446" spans="8:17" x14ac:dyDescent="0.25">
      <c r="H446" s="59">
        <v>74462</v>
      </c>
      <c r="I446" s="59" t="s">
        <v>72</v>
      </c>
      <c r="J446" s="59">
        <v>11416688</v>
      </c>
      <c r="K446" s="59" t="s">
        <v>666</v>
      </c>
      <c r="L446" s="61" t="s">
        <v>81</v>
      </c>
      <c r="M446" s="61">
        <f>VLOOKUP(H446,zdroj!C:F,4,0)</f>
        <v>0</v>
      </c>
      <c r="N446" s="61" t="str">
        <f t="shared" si="12"/>
        <v>-</v>
      </c>
      <c r="P446" s="73" t="str">
        <f t="shared" si="13"/>
        <v/>
      </c>
      <c r="Q446" s="61" t="s">
        <v>86</v>
      </c>
    </row>
    <row r="447" spans="8:17" x14ac:dyDescent="0.25">
      <c r="H447" s="59">
        <v>74462</v>
      </c>
      <c r="I447" s="59" t="s">
        <v>72</v>
      </c>
      <c r="J447" s="59">
        <v>11416696</v>
      </c>
      <c r="K447" s="59" t="s">
        <v>667</v>
      </c>
      <c r="L447" s="61" t="s">
        <v>81</v>
      </c>
      <c r="M447" s="61">
        <f>VLOOKUP(H447,zdroj!C:F,4,0)</f>
        <v>0</v>
      </c>
      <c r="N447" s="61" t="str">
        <f t="shared" si="12"/>
        <v>-</v>
      </c>
      <c r="P447" s="73" t="str">
        <f t="shared" si="13"/>
        <v/>
      </c>
      <c r="Q447" s="61" t="s">
        <v>86</v>
      </c>
    </row>
    <row r="448" spans="8:17" x14ac:dyDescent="0.25">
      <c r="H448" s="59">
        <v>74462</v>
      </c>
      <c r="I448" s="59" t="s">
        <v>72</v>
      </c>
      <c r="J448" s="59">
        <v>11416700</v>
      </c>
      <c r="K448" s="59" t="s">
        <v>668</v>
      </c>
      <c r="L448" s="61" t="s">
        <v>81</v>
      </c>
      <c r="M448" s="61">
        <f>VLOOKUP(H448,zdroj!C:F,4,0)</f>
        <v>0</v>
      </c>
      <c r="N448" s="61" t="str">
        <f t="shared" si="12"/>
        <v>-</v>
      </c>
      <c r="P448" s="73" t="str">
        <f t="shared" si="13"/>
        <v/>
      </c>
      <c r="Q448" s="61" t="s">
        <v>86</v>
      </c>
    </row>
    <row r="449" spans="8:17" x14ac:dyDescent="0.25">
      <c r="H449" s="59">
        <v>74462</v>
      </c>
      <c r="I449" s="59" t="s">
        <v>72</v>
      </c>
      <c r="J449" s="59">
        <v>11416718</v>
      </c>
      <c r="K449" s="59" t="s">
        <v>669</v>
      </c>
      <c r="L449" s="61" t="s">
        <v>81</v>
      </c>
      <c r="M449" s="61">
        <f>VLOOKUP(H449,zdroj!C:F,4,0)</f>
        <v>0</v>
      </c>
      <c r="N449" s="61" t="str">
        <f t="shared" si="12"/>
        <v>-</v>
      </c>
      <c r="P449" s="73" t="str">
        <f t="shared" si="13"/>
        <v/>
      </c>
      <c r="Q449" s="61" t="s">
        <v>86</v>
      </c>
    </row>
    <row r="450" spans="8:17" x14ac:dyDescent="0.25">
      <c r="H450" s="59">
        <v>74462</v>
      </c>
      <c r="I450" s="59" t="s">
        <v>72</v>
      </c>
      <c r="J450" s="59">
        <v>11416726</v>
      </c>
      <c r="K450" s="59" t="s">
        <v>670</v>
      </c>
      <c r="L450" s="61" t="s">
        <v>81</v>
      </c>
      <c r="M450" s="61">
        <f>VLOOKUP(H450,zdroj!C:F,4,0)</f>
        <v>0</v>
      </c>
      <c r="N450" s="61" t="str">
        <f t="shared" si="12"/>
        <v>-</v>
      </c>
      <c r="P450" s="73" t="str">
        <f t="shared" si="13"/>
        <v/>
      </c>
      <c r="Q450" s="61" t="s">
        <v>86</v>
      </c>
    </row>
    <row r="451" spans="8:17" x14ac:dyDescent="0.25">
      <c r="H451" s="59">
        <v>74462</v>
      </c>
      <c r="I451" s="59" t="s">
        <v>72</v>
      </c>
      <c r="J451" s="59">
        <v>11416734</v>
      </c>
      <c r="K451" s="59" t="s">
        <v>671</v>
      </c>
      <c r="L451" s="61" t="s">
        <v>81</v>
      </c>
      <c r="M451" s="61">
        <f>VLOOKUP(H451,zdroj!C:F,4,0)</f>
        <v>0</v>
      </c>
      <c r="N451" s="61" t="str">
        <f t="shared" si="12"/>
        <v>-</v>
      </c>
      <c r="P451" s="73" t="str">
        <f t="shared" si="13"/>
        <v/>
      </c>
      <c r="Q451" s="61" t="s">
        <v>86</v>
      </c>
    </row>
    <row r="452" spans="8:17" x14ac:dyDescent="0.25">
      <c r="H452" s="59">
        <v>74462</v>
      </c>
      <c r="I452" s="59" t="s">
        <v>72</v>
      </c>
      <c r="J452" s="59">
        <v>11416742</v>
      </c>
      <c r="K452" s="59" t="s">
        <v>672</v>
      </c>
      <c r="L452" s="61" t="s">
        <v>81</v>
      </c>
      <c r="M452" s="61">
        <f>VLOOKUP(H452,zdroj!C:F,4,0)</f>
        <v>0</v>
      </c>
      <c r="N452" s="61" t="str">
        <f t="shared" si="12"/>
        <v>-</v>
      </c>
      <c r="P452" s="73" t="str">
        <f t="shared" si="13"/>
        <v/>
      </c>
      <c r="Q452" s="61" t="s">
        <v>86</v>
      </c>
    </row>
    <row r="453" spans="8:17" x14ac:dyDescent="0.25">
      <c r="H453" s="59">
        <v>74462</v>
      </c>
      <c r="I453" s="59" t="s">
        <v>72</v>
      </c>
      <c r="J453" s="59">
        <v>11416751</v>
      </c>
      <c r="K453" s="59" t="s">
        <v>673</v>
      </c>
      <c r="L453" s="61" t="s">
        <v>81</v>
      </c>
      <c r="M453" s="61">
        <f>VLOOKUP(H453,zdroj!C:F,4,0)</f>
        <v>0</v>
      </c>
      <c r="N453" s="61" t="str">
        <f t="shared" si="12"/>
        <v>-</v>
      </c>
      <c r="P453" s="73" t="str">
        <f t="shared" si="13"/>
        <v/>
      </c>
      <c r="Q453" s="61" t="s">
        <v>86</v>
      </c>
    </row>
    <row r="454" spans="8:17" x14ac:dyDescent="0.25">
      <c r="H454" s="59">
        <v>74462</v>
      </c>
      <c r="I454" s="59" t="s">
        <v>72</v>
      </c>
      <c r="J454" s="59">
        <v>11416769</v>
      </c>
      <c r="K454" s="59" t="s">
        <v>674</v>
      </c>
      <c r="L454" s="61" t="s">
        <v>81</v>
      </c>
      <c r="M454" s="61">
        <f>VLOOKUP(H454,zdroj!C:F,4,0)</f>
        <v>0</v>
      </c>
      <c r="N454" s="61" t="str">
        <f t="shared" si="12"/>
        <v>-</v>
      </c>
      <c r="P454" s="73" t="str">
        <f t="shared" si="13"/>
        <v/>
      </c>
      <c r="Q454" s="61" t="s">
        <v>86</v>
      </c>
    </row>
    <row r="455" spans="8:17" x14ac:dyDescent="0.25">
      <c r="H455" s="59">
        <v>74462</v>
      </c>
      <c r="I455" s="59" t="s">
        <v>72</v>
      </c>
      <c r="J455" s="59">
        <v>11416777</v>
      </c>
      <c r="K455" s="59" t="s">
        <v>675</v>
      </c>
      <c r="L455" s="61" t="s">
        <v>81</v>
      </c>
      <c r="M455" s="61">
        <f>VLOOKUP(H455,zdroj!C:F,4,0)</f>
        <v>0</v>
      </c>
      <c r="N455" s="61" t="str">
        <f t="shared" ref="N455:N518" si="14">IF(M455="A",IF(L455="katA","katB",L455),L455)</f>
        <v>-</v>
      </c>
      <c r="P455" s="73" t="str">
        <f t="shared" ref="P455:P518" si="15">IF(O455="A",1,"")</f>
        <v/>
      </c>
      <c r="Q455" s="61" t="s">
        <v>86</v>
      </c>
    </row>
    <row r="456" spans="8:17" x14ac:dyDescent="0.25">
      <c r="H456" s="59">
        <v>74462</v>
      </c>
      <c r="I456" s="59" t="s">
        <v>72</v>
      </c>
      <c r="J456" s="59">
        <v>11416785</v>
      </c>
      <c r="K456" s="59" t="s">
        <v>676</v>
      </c>
      <c r="L456" s="61" t="s">
        <v>81</v>
      </c>
      <c r="M456" s="61">
        <f>VLOOKUP(H456,zdroj!C:F,4,0)</f>
        <v>0</v>
      </c>
      <c r="N456" s="61" t="str">
        <f t="shared" si="14"/>
        <v>-</v>
      </c>
      <c r="P456" s="73" t="str">
        <f t="shared" si="15"/>
        <v/>
      </c>
      <c r="Q456" s="61" t="s">
        <v>86</v>
      </c>
    </row>
    <row r="457" spans="8:17" x14ac:dyDescent="0.25">
      <c r="H457" s="59">
        <v>74462</v>
      </c>
      <c r="I457" s="59" t="s">
        <v>72</v>
      </c>
      <c r="J457" s="59">
        <v>11416793</v>
      </c>
      <c r="K457" s="59" t="s">
        <v>677</v>
      </c>
      <c r="L457" s="61" t="s">
        <v>81</v>
      </c>
      <c r="M457" s="61">
        <f>VLOOKUP(H457,zdroj!C:F,4,0)</f>
        <v>0</v>
      </c>
      <c r="N457" s="61" t="str">
        <f t="shared" si="14"/>
        <v>-</v>
      </c>
      <c r="P457" s="73" t="str">
        <f t="shared" si="15"/>
        <v/>
      </c>
      <c r="Q457" s="61" t="s">
        <v>86</v>
      </c>
    </row>
    <row r="458" spans="8:17" x14ac:dyDescent="0.25">
      <c r="H458" s="59">
        <v>74462</v>
      </c>
      <c r="I458" s="59" t="s">
        <v>72</v>
      </c>
      <c r="J458" s="59">
        <v>11416807</v>
      </c>
      <c r="K458" s="59" t="s">
        <v>678</v>
      </c>
      <c r="L458" s="61" t="s">
        <v>81</v>
      </c>
      <c r="M458" s="61">
        <f>VLOOKUP(H458,zdroj!C:F,4,0)</f>
        <v>0</v>
      </c>
      <c r="N458" s="61" t="str">
        <f t="shared" si="14"/>
        <v>-</v>
      </c>
      <c r="P458" s="73" t="str">
        <f t="shared" si="15"/>
        <v/>
      </c>
      <c r="Q458" s="61" t="s">
        <v>86</v>
      </c>
    </row>
    <row r="459" spans="8:17" x14ac:dyDescent="0.25">
      <c r="H459" s="59">
        <v>74462</v>
      </c>
      <c r="I459" s="59" t="s">
        <v>72</v>
      </c>
      <c r="J459" s="59">
        <v>11416815</v>
      </c>
      <c r="K459" s="59" t="s">
        <v>679</v>
      </c>
      <c r="L459" s="61" t="s">
        <v>81</v>
      </c>
      <c r="M459" s="61">
        <f>VLOOKUP(H459,zdroj!C:F,4,0)</f>
        <v>0</v>
      </c>
      <c r="N459" s="61" t="str">
        <f t="shared" si="14"/>
        <v>-</v>
      </c>
      <c r="P459" s="73" t="str">
        <f t="shared" si="15"/>
        <v/>
      </c>
      <c r="Q459" s="61" t="s">
        <v>86</v>
      </c>
    </row>
    <row r="460" spans="8:17" x14ac:dyDescent="0.25">
      <c r="H460" s="59">
        <v>74462</v>
      </c>
      <c r="I460" s="59" t="s">
        <v>72</v>
      </c>
      <c r="J460" s="59">
        <v>11416823</v>
      </c>
      <c r="K460" s="59" t="s">
        <v>680</v>
      </c>
      <c r="L460" s="61" t="s">
        <v>81</v>
      </c>
      <c r="M460" s="61">
        <f>VLOOKUP(H460,zdroj!C:F,4,0)</f>
        <v>0</v>
      </c>
      <c r="N460" s="61" t="str">
        <f t="shared" si="14"/>
        <v>-</v>
      </c>
      <c r="P460" s="73" t="str">
        <f t="shared" si="15"/>
        <v/>
      </c>
      <c r="Q460" s="61" t="s">
        <v>86</v>
      </c>
    </row>
    <row r="461" spans="8:17" x14ac:dyDescent="0.25">
      <c r="H461" s="59">
        <v>74462</v>
      </c>
      <c r="I461" s="59" t="s">
        <v>72</v>
      </c>
      <c r="J461" s="59">
        <v>11416831</v>
      </c>
      <c r="K461" s="59" t="s">
        <v>681</v>
      </c>
      <c r="L461" s="61" t="s">
        <v>81</v>
      </c>
      <c r="M461" s="61">
        <f>VLOOKUP(H461,zdroj!C:F,4,0)</f>
        <v>0</v>
      </c>
      <c r="N461" s="61" t="str">
        <f t="shared" si="14"/>
        <v>-</v>
      </c>
      <c r="P461" s="73" t="str">
        <f t="shared" si="15"/>
        <v/>
      </c>
      <c r="Q461" s="61" t="s">
        <v>86</v>
      </c>
    </row>
    <row r="462" spans="8:17" x14ac:dyDescent="0.25">
      <c r="H462" s="59">
        <v>74462</v>
      </c>
      <c r="I462" s="59" t="s">
        <v>72</v>
      </c>
      <c r="J462" s="59">
        <v>11416840</v>
      </c>
      <c r="K462" s="59" t="s">
        <v>682</v>
      </c>
      <c r="L462" s="61" t="s">
        <v>81</v>
      </c>
      <c r="M462" s="61">
        <f>VLOOKUP(H462,zdroj!C:F,4,0)</f>
        <v>0</v>
      </c>
      <c r="N462" s="61" t="str">
        <f t="shared" si="14"/>
        <v>-</v>
      </c>
      <c r="P462" s="73" t="str">
        <f t="shared" si="15"/>
        <v/>
      </c>
      <c r="Q462" s="61" t="s">
        <v>86</v>
      </c>
    </row>
    <row r="463" spans="8:17" x14ac:dyDescent="0.25">
      <c r="H463" s="59">
        <v>74462</v>
      </c>
      <c r="I463" s="59" t="s">
        <v>72</v>
      </c>
      <c r="J463" s="59">
        <v>11416858</v>
      </c>
      <c r="K463" s="59" t="s">
        <v>683</v>
      </c>
      <c r="L463" s="61" t="s">
        <v>81</v>
      </c>
      <c r="M463" s="61">
        <f>VLOOKUP(H463,zdroj!C:F,4,0)</f>
        <v>0</v>
      </c>
      <c r="N463" s="61" t="str">
        <f t="shared" si="14"/>
        <v>-</v>
      </c>
      <c r="P463" s="73" t="str">
        <f t="shared" si="15"/>
        <v/>
      </c>
      <c r="Q463" s="61" t="s">
        <v>86</v>
      </c>
    </row>
    <row r="464" spans="8:17" x14ac:dyDescent="0.25">
      <c r="H464" s="59">
        <v>74462</v>
      </c>
      <c r="I464" s="59" t="s">
        <v>72</v>
      </c>
      <c r="J464" s="59">
        <v>11416866</v>
      </c>
      <c r="K464" s="59" t="s">
        <v>684</v>
      </c>
      <c r="L464" s="61" t="s">
        <v>81</v>
      </c>
      <c r="M464" s="61">
        <f>VLOOKUP(H464,zdroj!C:F,4,0)</f>
        <v>0</v>
      </c>
      <c r="N464" s="61" t="str">
        <f t="shared" si="14"/>
        <v>-</v>
      </c>
      <c r="P464" s="73" t="str">
        <f t="shared" si="15"/>
        <v/>
      </c>
      <c r="Q464" s="61" t="s">
        <v>86</v>
      </c>
    </row>
    <row r="465" spans="8:17" x14ac:dyDescent="0.25">
      <c r="H465" s="59">
        <v>74462</v>
      </c>
      <c r="I465" s="59" t="s">
        <v>72</v>
      </c>
      <c r="J465" s="59">
        <v>11416874</v>
      </c>
      <c r="K465" s="59" t="s">
        <v>685</v>
      </c>
      <c r="L465" s="61" t="s">
        <v>81</v>
      </c>
      <c r="M465" s="61">
        <f>VLOOKUP(H465,zdroj!C:F,4,0)</f>
        <v>0</v>
      </c>
      <c r="N465" s="61" t="str">
        <f t="shared" si="14"/>
        <v>-</v>
      </c>
      <c r="P465" s="73" t="str">
        <f t="shared" si="15"/>
        <v/>
      </c>
      <c r="Q465" s="61" t="s">
        <v>86</v>
      </c>
    </row>
    <row r="466" spans="8:17" x14ac:dyDescent="0.25">
      <c r="H466" s="59">
        <v>74462</v>
      </c>
      <c r="I466" s="59" t="s">
        <v>72</v>
      </c>
      <c r="J466" s="59">
        <v>11416882</v>
      </c>
      <c r="K466" s="59" t="s">
        <v>686</v>
      </c>
      <c r="L466" s="61" t="s">
        <v>81</v>
      </c>
      <c r="M466" s="61">
        <f>VLOOKUP(H466,zdroj!C:F,4,0)</f>
        <v>0</v>
      </c>
      <c r="N466" s="61" t="str">
        <f t="shared" si="14"/>
        <v>-</v>
      </c>
      <c r="P466" s="73" t="str">
        <f t="shared" si="15"/>
        <v/>
      </c>
      <c r="Q466" s="61" t="s">
        <v>86</v>
      </c>
    </row>
    <row r="467" spans="8:17" x14ac:dyDescent="0.25">
      <c r="H467" s="59">
        <v>74462</v>
      </c>
      <c r="I467" s="59" t="s">
        <v>72</v>
      </c>
      <c r="J467" s="59">
        <v>11416891</v>
      </c>
      <c r="K467" s="59" t="s">
        <v>687</v>
      </c>
      <c r="L467" s="61" t="s">
        <v>81</v>
      </c>
      <c r="M467" s="61">
        <f>VLOOKUP(H467,zdroj!C:F,4,0)</f>
        <v>0</v>
      </c>
      <c r="N467" s="61" t="str">
        <f t="shared" si="14"/>
        <v>-</v>
      </c>
      <c r="P467" s="73" t="str">
        <f t="shared" si="15"/>
        <v/>
      </c>
      <c r="Q467" s="61" t="s">
        <v>86</v>
      </c>
    </row>
    <row r="468" spans="8:17" x14ac:dyDescent="0.25">
      <c r="H468" s="59">
        <v>74462</v>
      </c>
      <c r="I468" s="59" t="s">
        <v>72</v>
      </c>
      <c r="J468" s="59">
        <v>11416904</v>
      </c>
      <c r="K468" s="59" t="s">
        <v>688</v>
      </c>
      <c r="L468" s="61" t="s">
        <v>81</v>
      </c>
      <c r="M468" s="61">
        <f>VLOOKUP(H468,zdroj!C:F,4,0)</f>
        <v>0</v>
      </c>
      <c r="N468" s="61" t="str">
        <f t="shared" si="14"/>
        <v>-</v>
      </c>
      <c r="P468" s="73" t="str">
        <f t="shared" si="15"/>
        <v/>
      </c>
      <c r="Q468" s="61" t="s">
        <v>86</v>
      </c>
    </row>
    <row r="469" spans="8:17" x14ac:dyDescent="0.25">
      <c r="H469" s="59">
        <v>74462</v>
      </c>
      <c r="I469" s="59" t="s">
        <v>72</v>
      </c>
      <c r="J469" s="59">
        <v>11416912</v>
      </c>
      <c r="K469" s="59" t="s">
        <v>689</v>
      </c>
      <c r="L469" s="61" t="s">
        <v>81</v>
      </c>
      <c r="M469" s="61">
        <f>VLOOKUP(H469,zdroj!C:F,4,0)</f>
        <v>0</v>
      </c>
      <c r="N469" s="61" t="str">
        <f t="shared" si="14"/>
        <v>-</v>
      </c>
      <c r="P469" s="73" t="str">
        <f t="shared" si="15"/>
        <v/>
      </c>
      <c r="Q469" s="61" t="s">
        <v>86</v>
      </c>
    </row>
    <row r="470" spans="8:17" x14ac:dyDescent="0.25">
      <c r="H470" s="59">
        <v>74462</v>
      </c>
      <c r="I470" s="59" t="s">
        <v>72</v>
      </c>
      <c r="J470" s="59">
        <v>11416921</v>
      </c>
      <c r="K470" s="59" t="s">
        <v>690</v>
      </c>
      <c r="L470" s="61" t="s">
        <v>81</v>
      </c>
      <c r="M470" s="61">
        <f>VLOOKUP(H470,zdroj!C:F,4,0)</f>
        <v>0</v>
      </c>
      <c r="N470" s="61" t="str">
        <f t="shared" si="14"/>
        <v>-</v>
      </c>
      <c r="P470" s="73" t="str">
        <f t="shared" si="15"/>
        <v/>
      </c>
      <c r="Q470" s="61" t="s">
        <v>86</v>
      </c>
    </row>
    <row r="471" spans="8:17" x14ac:dyDescent="0.25">
      <c r="H471" s="59">
        <v>74462</v>
      </c>
      <c r="I471" s="59" t="s">
        <v>72</v>
      </c>
      <c r="J471" s="59">
        <v>11416939</v>
      </c>
      <c r="K471" s="59" t="s">
        <v>691</v>
      </c>
      <c r="L471" s="61" t="s">
        <v>81</v>
      </c>
      <c r="M471" s="61">
        <f>VLOOKUP(H471,zdroj!C:F,4,0)</f>
        <v>0</v>
      </c>
      <c r="N471" s="61" t="str">
        <f t="shared" si="14"/>
        <v>-</v>
      </c>
      <c r="P471" s="73" t="str">
        <f t="shared" si="15"/>
        <v/>
      </c>
      <c r="Q471" s="61" t="s">
        <v>86</v>
      </c>
    </row>
    <row r="472" spans="8:17" x14ac:dyDescent="0.25">
      <c r="H472" s="59">
        <v>74462</v>
      </c>
      <c r="I472" s="59" t="s">
        <v>72</v>
      </c>
      <c r="J472" s="59">
        <v>11416947</v>
      </c>
      <c r="K472" s="59" t="s">
        <v>692</v>
      </c>
      <c r="L472" s="61" t="s">
        <v>81</v>
      </c>
      <c r="M472" s="61">
        <f>VLOOKUP(H472,zdroj!C:F,4,0)</f>
        <v>0</v>
      </c>
      <c r="N472" s="61" t="str">
        <f t="shared" si="14"/>
        <v>-</v>
      </c>
      <c r="P472" s="73" t="str">
        <f t="shared" si="15"/>
        <v/>
      </c>
      <c r="Q472" s="61" t="s">
        <v>86</v>
      </c>
    </row>
    <row r="473" spans="8:17" x14ac:dyDescent="0.25">
      <c r="H473" s="59">
        <v>74462</v>
      </c>
      <c r="I473" s="59" t="s">
        <v>72</v>
      </c>
      <c r="J473" s="59">
        <v>11416955</v>
      </c>
      <c r="K473" s="59" t="s">
        <v>693</v>
      </c>
      <c r="L473" s="61" t="s">
        <v>81</v>
      </c>
      <c r="M473" s="61">
        <f>VLOOKUP(H473,zdroj!C:F,4,0)</f>
        <v>0</v>
      </c>
      <c r="N473" s="61" t="str">
        <f t="shared" si="14"/>
        <v>-</v>
      </c>
      <c r="P473" s="73" t="str">
        <f t="shared" si="15"/>
        <v/>
      </c>
      <c r="Q473" s="61" t="s">
        <v>86</v>
      </c>
    </row>
    <row r="474" spans="8:17" x14ac:dyDescent="0.25">
      <c r="H474" s="59">
        <v>74462</v>
      </c>
      <c r="I474" s="59" t="s">
        <v>72</v>
      </c>
      <c r="J474" s="59">
        <v>11416963</v>
      </c>
      <c r="K474" s="59" t="s">
        <v>694</v>
      </c>
      <c r="L474" s="61" t="s">
        <v>81</v>
      </c>
      <c r="M474" s="61">
        <f>VLOOKUP(H474,zdroj!C:F,4,0)</f>
        <v>0</v>
      </c>
      <c r="N474" s="61" t="str">
        <f t="shared" si="14"/>
        <v>-</v>
      </c>
      <c r="P474" s="73" t="str">
        <f t="shared" si="15"/>
        <v/>
      </c>
      <c r="Q474" s="61" t="s">
        <v>88</v>
      </c>
    </row>
    <row r="475" spans="8:17" x14ac:dyDescent="0.25">
      <c r="H475" s="59">
        <v>74462</v>
      </c>
      <c r="I475" s="59" t="s">
        <v>72</v>
      </c>
      <c r="J475" s="59">
        <v>11416971</v>
      </c>
      <c r="K475" s="59" t="s">
        <v>695</v>
      </c>
      <c r="L475" s="61" t="s">
        <v>81</v>
      </c>
      <c r="M475" s="61">
        <f>VLOOKUP(H475,zdroj!C:F,4,0)</f>
        <v>0</v>
      </c>
      <c r="N475" s="61" t="str">
        <f t="shared" si="14"/>
        <v>-</v>
      </c>
      <c r="P475" s="73" t="str">
        <f t="shared" si="15"/>
        <v/>
      </c>
      <c r="Q475" s="61" t="s">
        <v>86</v>
      </c>
    </row>
    <row r="476" spans="8:17" x14ac:dyDescent="0.25">
      <c r="H476" s="59">
        <v>74462</v>
      </c>
      <c r="I476" s="59" t="s">
        <v>72</v>
      </c>
      <c r="J476" s="59">
        <v>11416980</v>
      </c>
      <c r="K476" s="59" t="s">
        <v>696</v>
      </c>
      <c r="L476" s="61" t="s">
        <v>81</v>
      </c>
      <c r="M476" s="61">
        <f>VLOOKUP(H476,zdroj!C:F,4,0)</f>
        <v>0</v>
      </c>
      <c r="N476" s="61" t="str">
        <f t="shared" si="14"/>
        <v>-</v>
      </c>
      <c r="P476" s="73" t="str">
        <f t="shared" si="15"/>
        <v/>
      </c>
      <c r="Q476" s="61" t="s">
        <v>86</v>
      </c>
    </row>
    <row r="477" spans="8:17" x14ac:dyDescent="0.25">
      <c r="H477" s="59">
        <v>74462</v>
      </c>
      <c r="I477" s="59" t="s">
        <v>72</v>
      </c>
      <c r="J477" s="59">
        <v>11416998</v>
      </c>
      <c r="K477" s="59" t="s">
        <v>697</v>
      </c>
      <c r="L477" s="61" t="s">
        <v>81</v>
      </c>
      <c r="M477" s="61">
        <f>VLOOKUP(H477,zdroj!C:F,4,0)</f>
        <v>0</v>
      </c>
      <c r="N477" s="61" t="str">
        <f t="shared" si="14"/>
        <v>-</v>
      </c>
      <c r="P477" s="73" t="str">
        <f t="shared" si="15"/>
        <v/>
      </c>
      <c r="Q477" s="61" t="s">
        <v>86</v>
      </c>
    </row>
    <row r="478" spans="8:17" x14ac:dyDescent="0.25">
      <c r="H478" s="59">
        <v>74462</v>
      </c>
      <c r="I478" s="59" t="s">
        <v>72</v>
      </c>
      <c r="J478" s="59">
        <v>11417005</v>
      </c>
      <c r="K478" s="59" t="s">
        <v>698</v>
      </c>
      <c r="L478" s="61" t="s">
        <v>81</v>
      </c>
      <c r="M478" s="61">
        <f>VLOOKUP(H478,zdroj!C:F,4,0)</f>
        <v>0</v>
      </c>
      <c r="N478" s="61" t="str">
        <f t="shared" si="14"/>
        <v>-</v>
      </c>
      <c r="P478" s="73" t="str">
        <f t="shared" si="15"/>
        <v/>
      </c>
      <c r="Q478" s="61" t="s">
        <v>86</v>
      </c>
    </row>
    <row r="479" spans="8:17" x14ac:dyDescent="0.25">
      <c r="H479" s="59">
        <v>74462</v>
      </c>
      <c r="I479" s="59" t="s">
        <v>72</v>
      </c>
      <c r="J479" s="59">
        <v>11417013</v>
      </c>
      <c r="K479" s="59" t="s">
        <v>699</v>
      </c>
      <c r="L479" s="61" t="s">
        <v>81</v>
      </c>
      <c r="M479" s="61">
        <f>VLOOKUP(H479,zdroj!C:F,4,0)</f>
        <v>0</v>
      </c>
      <c r="N479" s="61" t="str">
        <f t="shared" si="14"/>
        <v>-</v>
      </c>
      <c r="P479" s="73" t="str">
        <f t="shared" si="15"/>
        <v/>
      </c>
      <c r="Q479" s="61" t="s">
        <v>86</v>
      </c>
    </row>
    <row r="480" spans="8:17" x14ac:dyDescent="0.25">
      <c r="H480" s="59">
        <v>74462</v>
      </c>
      <c r="I480" s="59" t="s">
        <v>72</v>
      </c>
      <c r="J480" s="59">
        <v>11417021</v>
      </c>
      <c r="K480" s="59" t="s">
        <v>700</v>
      </c>
      <c r="L480" s="61" t="s">
        <v>81</v>
      </c>
      <c r="M480" s="61">
        <f>VLOOKUP(H480,zdroj!C:F,4,0)</f>
        <v>0</v>
      </c>
      <c r="N480" s="61" t="str">
        <f t="shared" si="14"/>
        <v>-</v>
      </c>
      <c r="P480" s="73" t="str">
        <f t="shared" si="15"/>
        <v/>
      </c>
      <c r="Q480" s="61" t="s">
        <v>86</v>
      </c>
    </row>
    <row r="481" spans="8:17" x14ac:dyDescent="0.25">
      <c r="H481" s="59">
        <v>74462</v>
      </c>
      <c r="I481" s="59" t="s">
        <v>72</v>
      </c>
      <c r="J481" s="59">
        <v>11417030</v>
      </c>
      <c r="K481" s="59" t="s">
        <v>701</v>
      </c>
      <c r="L481" s="61" t="s">
        <v>81</v>
      </c>
      <c r="M481" s="61">
        <f>VLOOKUP(H481,zdroj!C:F,4,0)</f>
        <v>0</v>
      </c>
      <c r="N481" s="61" t="str">
        <f t="shared" si="14"/>
        <v>-</v>
      </c>
      <c r="P481" s="73" t="str">
        <f t="shared" si="15"/>
        <v/>
      </c>
      <c r="Q481" s="61" t="s">
        <v>86</v>
      </c>
    </row>
    <row r="482" spans="8:17" x14ac:dyDescent="0.25">
      <c r="H482" s="59">
        <v>74462</v>
      </c>
      <c r="I482" s="59" t="s">
        <v>72</v>
      </c>
      <c r="J482" s="59">
        <v>11417048</v>
      </c>
      <c r="K482" s="59" t="s">
        <v>702</v>
      </c>
      <c r="L482" s="61" t="s">
        <v>81</v>
      </c>
      <c r="M482" s="61">
        <f>VLOOKUP(H482,zdroj!C:F,4,0)</f>
        <v>0</v>
      </c>
      <c r="N482" s="61" t="str">
        <f t="shared" si="14"/>
        <v>-</v>
      </c>
      <c r="P482" s="73" t="str">
        <f t="shared" si="15"/>
        <v/>
      </c>
      <c r="Q482" s="61" t="s">
        <v>86</v>
      </c>
    </row>
    <row r="483" spans="8:17" x14ac:dyDescent="0.25">
      <c r="H483" s="59">
        <v>74462</v>
      </c>
      <c r="I483" s="59" t="s">
        <v>72</v>
      </c>
      <c r="J483" s="59">
        <v>11417056</v>
      </c>
      <c r="K483" s="59" t="s">
        <v>703</v>
      </c>
      <c r="L483" s="61" t="s">
        <v>81</v>
      </c>
      <c r="M483" s="61">
        <f>VLOOKUP(H483,zdroj!C:F,4,0)</f>
        <v>0</v>
      </c>
      <c r="N483" s="61" t="str">
        <f t="shared" si="14"/>
        <v>-</v>
      </c>
      <c r="P483" s="73" t="str">
        <f t="shared" si="15"/>
        <v/>
      </c>
      <c r="Q483" s="61" t="s">
        <v>86</v>
      </c>
    </row>
    <row r="484" spans="8:17" x14ac:dyDescent="0.25">
      <c r="H484" s="59">
        <v>74462</v>
      </c>
      <c r="I484" s="59" t="s">
        <v>72</v>
      </c>
      <c r="J484" s="59">
        <v>11417064</v>
      </c>
      <c r="K484" s="59" t="s">
        <v>704</v>
      </c>
      <c r="L484" s="61" t="s">
        <v>81</v>
      </c>
      <c r="M484" s="61">
        <f>VLOOKUP(H484,zdroj!C:F,4,0)</f>
        <v>0</v>
      </c>
      <c r="N484" s="61" t="str">
        <f t="shared" si="14"/>
        <v>-</v>
      </c>
      <c r="P484" s="73" t="str">
        <f t="shared" si="15"/>
        <v/>
      </c>
      <c r="Q484" s="61" t="s">
        <v>86</v>
      </c>
    </row>
    <row r="485" spans="8:17" x14ac:dyDescent="0.25">
      <c r="H485" s="59">
        <v>74462</v>
      </c>
      <c r="I485" s="59" t="s">
        <v>72</v>
      </c>
      <c r="J485" s="59">
        <v>11417072</v>
      </c>
      <c r="K485" s="59" t="s">
        <v>705</v>
      </c>
      <c r="L485" s="61" t="s">
        <v>81</v>
      </c>
      <c r="M485" s="61">
        <f>VLOOKUP(H485,zdroj!C:F,4,0)</f>
        <v>0</v>
      </c>
      <c r="N485" s="61" t="str">
        <f t="shared" si="14"/>
        <v>-</v>
      </c>
      <c r="P485" s="73" t="str">
        <f t="shared" si="15"/>
        <v/>
      </c>
      <c r="Q485" s="61" t="s">
        <v>86</v>
      </c>
    </row>
    <row r="486" spans="8:17" x14ac:dyDescent="0.25">
      <c r="H486" s="59">
        <v>74462</v>
      </c>
      <c r="I486" s="59" t="s">
        <v>72</v>
      </c>
      <c r="J486" s="59">
        <v>11417081</v>
      </c>
      <c r="K486" s="59" t="s">
        <v>706</v>
      </c>
      <c r="L486" s="61" t="s">
        <v>81</v>
      </c>
      <c r="M486" s="61">
        <f>VLOOKUP(H486,zdroj!C:F,4,0)</f>
        <v>0</v>
      </c>
      <c r="N486" s="61" t="str">
        <f t="shared" si="14"/>
        <v>-</v>
      </c>
      <c r="P486" s="73" t="str">
        <f t="shared" si="15"/>
        <v/>
      </c>
      <c r="Q486" s="61" t="s">
        <v>86</v>
      </c>
    </row>
    <row r="487" spans="8:17" x14ac:dyDescent="0.25">
      <c r="H487" s="59">
        <v>74462</v>
      </c>
      <c r="I487" s="59" t="s">
        <v>72</v>
      </c>
      <c r="J487" s="59">
        <v>11417099</v>
      </c>
      <c r="K487" s="59" t="s">
        <v>707</v>
      </c>
      <c r="L487" s="61" t="s">
        <v>81</v>
      </c>
      <c r="M487" s="61">
        <f>VLOOKUP(H487,zdroj!C:F,4,0)</f>
        <v>0</v>
      </c>
      <c r="N487" s="61" t="str">
        <f t="shared" si="14"/>
        <v>-</v>
      </c>
      <c r="P487" s="73" t="str">
        <f t="shared" si="15"/>
        <v/>
      </c>
      <c r="Q487" s="61" t="s">
        <v>86</v>
      </c>
    </row>
    <row r="488" spans="8:17" x14ac:dyDescent="0.25">
      <c r="H488" s="59">
        <v>74462</v>
      </c>
      <c r="I488" s="59" t="s">
        <v>72</v>
      </c>
      <c r="J488" s="59">
        <v>11417102</v>
      </c>
      <c r="K488" s="59" t="s">
        <v>708</v>
      </c>
      <c r="L488" s="61" t="s">
        <v>81</v>
      </c>
      <c r="M488" s="61">
        <f>VLOOKUP(H488,zdroj!C:F,4,0)</f>
        <v>0</v>
      </c>
      <c r="N488" s="61" t="str">
        <f t="shared" si="14"/>
        <v>-</v>
      </c>
      <c r="P488" s="73" t="str">
        <f t="shared" si="15"/>
        <v/>
      </c>
      <c r="Q488" s="61" t="s">
        <v>86</v>
      </c>
    </row>
    <row r="489" spans="8:17" x14ac:dyDescent="0.25">
      <c r="H489" s="59">
        <v>74462</v>
      </c>
      <c r="I489" s="59" t="s">
        <v>72</v>
      </c>
      <c r="J489" s="59">
        <v>11417111</v>
      </c>
      <c r="K489" s="59" t="s">
        <v>709</v>
      </c>
      <c r="L489" s="61" t="s">
        <v>81</v>
      </c>
      <c r="M489" s="61">
        <f>VLOOKUP(H489,zdroj!C:F,4,0)</f>
        <v>0</v>
      </c>
      <c r="N489" s="61" t="str">
        <f t="shared" si="14"/>
        <v>-</v>
      </c>
      <c r="P489" s="73" t="str">
        <f t="shared" si="15"/>
        <v/>
      </c>
      <c r="Q489" s="61" t="s">
        <v>86</v>
      </c>
    </row>
    <row r="490" spans="8:17" x14ac:dyDescent="0.25">
      <c r="H490" s="59">
        <v>74462</v>
      </c>
      <c r="I490" s="59" t="s">
        <v>72</v>
      </c>
      <c r="J490" s="59">
        <v>11417129</v>
      </c>
      <c r="K490" s="59" t="s">
        <v>710</v>
      </c>
      <c r="L490" s="61" t="s">
        <v>81</v>
      </c>
      <c r="M490" s="61">
        <f>VLOOKUP(H490,zdroj!C:F,4,0)</f>
        <v>0</v>
      </c>
      <c r="N490" s="61" t="str">
        <f t="shared" si="14"/>
        <v>-</v>
      </c>
      <c r="P490" s="73" t="str">
        <f t="shared" si="15"/>
        <v/>
      </c>
      <c r="Q490" s="61" t="s">
        <v>86</v>
      </c>
    </row>
    <row r="491" spans="8:17" x14ac:dyDescent="0.25">
      <c r="H491" s="59">
        <v>74462</v>
      </c>
      <c r="I491" s="59" t="s">
        <v>72</v>
      </c>
      <c r="J491" s="59">
        <v>11417137</v>
      </c>
      <c r="K491" s="59" t="s">
        <v>711</v>
      </c>
      <c r="L491" s="61" t="s">
        <v>81</v>
      </c>
      <c r="M491" s="61">
        <f>VLOOKUP(H491,zdroj!C:F,4,0)</f>
        <v>0</v>
      </c>
      <c r="N491" s="61" t="str">
        <f t="shared" si="14"/>
        <v>-</v>
      </c>
      <c r="P491" s="73" t="str">
        <f t="shared" si="15"/>
        <v/>
      </c>
      <c r="Q491" s="61" t="s">
        <v>86</v>
      </c>
    </row>
    <row r="492" spans="8:17" x14ac:dyDescent="0.25">
      <c r="H492" s="59">
        <v>74462</v>
      </c>
      <c r="I492" s="59" t="s">
        <v>72</v>
      </c>
      <c r="J492" s="59">
        <v>25252674</v>
      </c>
      <c r="K492" s="59" t="s">
        <v>712</v>
      </c>
      <c r="L492" s="61" t="s">
        <v>81</v>
      </c>
      <c r="M492" s="61">
        <f>VLOOKUP(H492,zdroj!C:F,4,0)</f>
        <v>0</v>
      </c>
      <c r="N492" s="61" t="str">
        <f t="shared" si="14"/>
        <v>-</v>
      </c>
      <c r="P492" s="73" t="str">
        <f t="shared" si="15"/>
        <v/>
      </c>
      <c r="Q492" s="61" t="s">
        <v>86</v>
      </c>
    </row>
    <row r="493" spans="8:17" x14ac:dyDescent="0.25">
      <c r="H493" s="59">
        <v>74462</v>
      </c>
      <c r="I493" s="59" t="s">
        <v>72</v>
      </c>
      <c r="J493" s="59">
        <v>30795842</v>
      </c>
      <c r="K493" s="59" t="s">
        <v>713</v>
      </c>
      <c r="L493" s="61" t="s">
        <v>114</v>
      </c>
      <c r="M493" s="61">
        <f>VLOOKUP(H493,zdroj!C:F,4,0)</f>
        <v>0</v>
      </c>
      <c r="N493" s="61" t="str">
        <f t="shared" si="14"/>
        <v>katC</v>
      </c>
      <c r="P493" s="73" t="str">
        <f t="shared" si="15"/>
        <v/>
      </c>
      <c r="Q493" s="61" t="s">
        <v>31</v>
      </c>
    </row>
    <row r="494" spans="8:17" x14ac:dyDescent="0.25">
      <c r="H494" s="59">
        <v>74462</v>
      </c>
      <c r="I494" s="59" t="s">
        <v>72</v>
      </c>
      <c r="J494" s="59">
        <v>31248225</v>
      </c>
      <c r="K494" s="59" t="s">
        <v>714</v>
      </c>
      <c r="L494" s="61" t="s">
        <v>114</v>
      </c>
      <c r="M494" s="61">
        <f>VLOOKUP(H494,zdroj!C:F,4,0)</f>
        <v>0</v>
      </c>
      <c r="N494" s="61" t="str">
        <f t="shared" si="14"/>
        <v>katC</v>
      </c>
      <c r="P494" s="73" t="str">
        <f t="shared" si="15"/>
        <v/>
      </c>
      <c r="Q494" s="61" t="s">
        <v>33</v>
      </c>
    </row>
    <row r="495" spans="8:17" x14ac:dyDescent="0.25">
      <c r="H495" s="59">
        <v>152480</v>
      </c>
      <c r="I495" s="59" t="s">
        <v>69</v>
      </c>
      <c r="J495" s="59">
        <v>11528745</v>
      </c>
      <c r="K495" s="59" t="s">
        <v>715</v>
      </c>
      <c r="L495" s="61" t="s">
        <v>113</v>
      </c>
      <c r="M495" s="61">
        <f>VLOOKUP(H495,zdroj!C:F,4,0)</f>
        <v>0</v>
      </c>
      <c r="N495" s="61" t="str">
        <f t="shared" si="14"/>
        <v>katB</v>
      </c>
      <c r="P495" s="73" t="str">
        <f t="shared" si="15"/>
        <v/>
      </c>
      <c r="Q495" s="61" t="s">
        <v>30</v>
      </c>
    </row>
    <row r="496" spans="8:17" x14ac:dyDescent="0.25">
      <c r="H496" s="59">
        <v>152480</v>
      </c>
      <c r="I496" s="59" t="s">
        <v>69</v>
      </c>
      <c r="J496" s="59">
        <v>11528753</v>
      </c>
      <c r="K496" s="59" t="s">
        <v>716</v>
      </c>
      <c r="L496" s="61" t="s">
        <v>113</v>
      </c>
      <c r="M496" s="61">
        <f>VLOOKUP(H496,zdroj!C:F,4,0)</f>
        <v>0</v>
      </c>
      <c r="N496" s="61" t="str">
        <f t="shared" si="14"/>
        <v>katB</v>
      </c>
      <c r="P496" s="73" t="str">
        <f t="shared" si="15"/>
        <v/>
      </c>
      <c r="Q496" s="61" t="s">
        <v>30</v>
      </c>
    </row>
    <row r="497" spans="8:17" x14ac:dyDescent="0.25">
      <c r="H497" s="59">
        <v>152480</v>
      </c>
      <c r="I497" s="59" t="s">
        <v>69</v>
      </c>
      <c r="J497" s="59">
        <v>11528761</v>
      </c>
      <c r="K497" s="59" t="s">
        <v>717</v>
      </c>
      <c r="L497" s="61" t="s">
        <v>113</v>
      </c>
      <c r="M497" s="61">
        <f>VLOOKUP(H497,zdroj!C:F,4,0)</f>
        <v>0</v>
      </c>
      <c r="N497" s="61" t="str">
        <f t="shared" si="14"/>
        <v>katB</v>
      </c>
      <c r="P497" s="73" t="str">
        <f t="shared" si="15"/>
        <v/>
      </c>
      <c r="Q497" s="61" t="s">
        <v>30</v>
      </c>
    </row>
    <row r="498" spans="8:17" x14ac:dyDescent="0.25">
      <c r="H498" s="59">
        <v>152480</v>
      </c>
      <c r="I498" s="59" t="s">
        <v>69</v>
      </c>
      <c r="J498" s="59">
        <v>11528770</v>
      </c>
      <c r="K498" s="59" t="s">
        <v>718</v>
      </c>
      <c r="L498" s="61" t="s">
        <v>113</v>
      </c>
      <c r="M498" s="61">
        <f>VLOOKUP(H498,zdroj!C:F,4,0)</f>
        <v>0</v>
      </c>
      <c r="N498" s="61" t="str">
        <f t="shared" si="14"/>
        <v>katB</v>
      </c>
      <c r="P498" s="73" t="str">
        <f t="shared" si="15"/>
        <v/>
      </c>
      <c r="Q498" s="61" t="s">
        <v>30</v>
      </c>
    </row>
    <row r="499" spans="8:17" x14ac:dyDescent="0.25">
      <c r="H499" s="59">
        <v>152480</v>
      </c>
      <c r="I499" s="59" t="s">
        <v>69</v>
      </c>
      <c r="J499" s="59">
        <v>11528788</v>
      </c>
      <c r="K499" s="59" t="s">
        <v>719</v>
      </c>
      <c r="L499" s="61" t="s">
        <v>113</v>
      </c>
      <c r="M499" s="61">
        <f>VLOOKUP(H499,zdroj!C:F,4,0)</f>
        <v>0</v>
      </c>
      <c r="N499" s="61" t="str">
        <f t="shared" si="14"/>
        <v>katB</v>
      </c>
      <c r="P499" s="73" t="str">
        <f t="shared" si="15"/>
        <v/>
      </c>
      <c r="Q499" s="61" t="s">
        <v>30</v>
      </c>
    </row>
    <row r="500" spans="8:17" x14ac:dyDescent="0.25">
      <c r="H500" s="59">
        <v>152480</v>
      </c>
      <c r="I500" s="59" t="s">
        <v>69</v>
      </c>
      <c r="J500" s="59">
        <v>11528796</v>
      </c>
      <c r="K500" s="59" t="s">
        <v>720</v>
      </c>
      <c r="L500" s="61" t="s">
        <v>113</v>
      </c>
      <c r="M500" s="61">
        <f>VLOOKUP(H500,zdroj!C:F,4,0)</f>
        <v>0</v>
      </c>
      <c r="N500" s="61" t="str">
        <f t="shared" si="14"/>
        <v>katB</v>
      </c>
      <c r="P500" s="73" t="str">
        <f t="shared" si="15"/>
        <v/>
      </c>
      <c r="Q500" s="61" t="s">
        <v>30</v>
      </c>
    </row>
    <row r="501" spans="8:17" x14ac:dyDescent="0.25">
      <c r="H501" s="59">
        <v>152480</v>
      </c>
      <c r="I501" s="59" t="s">
        <v>69</v>
      </c>
      <c r="J501" s="59">
        <v>11528800</v>
      </c>
      <c r="K501" s="59" t="s">
        <v>721</v>
      </c>
      <c r="L501" s="61" t="s">
        <v>81</v>
      </c>
      <c r="M501" s="61">
        <f>VLOOKUP(H501,zdroj!C:F,4,0)</f>
        <v>0</v>
      </c>
      <c r="N501" s="61" t="str">
        <f t="shared" si="14"/>
        <v>-</v>
      </c>
      <c r="P501" s="73" t="str">
        <f t="shared" si="15"/>
        <v/>
      </c>
      <c r="Q501" s="61" t="s">
        <v>86</v>
      </c>
    </row>
    <row r="502" spans="8:17" x14ac:dyDescent="0.25">
      <c r="H502" s="59">
        <v>152480</v>
      </c>
      <c r="I502" s="59" t="s">
        <v>69</v>
      </c>
      <c r="J502" s="59">
        <v>11528818</v>
      </c>
      <c r="K502" s="59" t="s">
        <v>722</v>
      </c>
      <c r="L502" s="61" t="s">
        <v>113</v>
      </c>
      <c r="M502" s="61">
        <f>VLOOKUP(H502,zdroj!C:F,4,0)</f>
        <v>0</v>
      </c>
      <c r="N502" s="61" t="str">
        <f t="shared" si="14"/>
        <v>katB</v>
      </c>
      <c r="P502" s="73" t="str">
        <f t="shared" si="15"/>
        <v/>
      </c>
      <c r="Q502" s="61" t="s">
        <v>30</v>
      </c>
    </row>
    <row r="503" spans="8:17" x14ac:dyDescent="0.25">
      <c r="H503" s="59">
        <v>152480</v>
      </c>
      <c r="I503" s="59" t="s">
        <v>69</v>
      </c>
      <c r="J503" s="59">
        <v>11528826</v>
      </c>
      <c r="K503" s="59" t="s">
        <v>723</v>
      </c>
      <c r="L503" s="61" t="s">
        <v>113</v>
      </c>
      <c r="M503" s="61">
        <f>VLOOKUP(H503,zdroj!C:F,4,0)</f>
        <v>0</v>
      </c>
      <c r="N503" s="61" t="str">
        <f t="shared" si="14"/>
        <v>katB</v>
      </c>
      <c r="P503" s="73" t="str">
        <f t="shared" si="15"/>
        <v/>
      </c>
      <c r="Q503" s="61" t="s">
        <v>30</v>
      </c>
    </row>
    <row r="504" spans="8:17" x14ac:dyDescent="0.25">
      <c r="H504" s="59">
        <v>152480</v>
      </c>
      <c r="I504" s="59" t="s">
        <v>69</v>
      </c>
      <c r="J504" s="59">
        <v>11528834</v>
      </c>
      <c r="K504" s="59" t="s">
        <v>724</v>
      </c>
      <c r="L504" s="61" t="s">
        <v>113</v>
      </c>
      <c r="M504" s="61">
        <f>VLOOKUP(H504,zdroj!C:F,4,0)</f>
        <v>0</v>
      </c>
      <c r="N504" s="61" t="str">
        <f t="shared" si="14"/>
        <v>katB</v>
      </c>
      <c r="P504" s="73" t="str">
        <f t="shared" si="15"/>
        <v/>
      </c>
      <c r="Q504" s="61" t="s">
        <v>30</v>
      </c>
    </row>
    <row r="505" spans="8:17" x14ac:dyDescent="0.25">
      <c r="H505" s="59">
        <v>152480</v>
      </c>
      <c r="I505" s="59" t="s">
        <v>69</v>
      </c>
      <c r="J505" s="59">
        <v>11528842</v>
      </c>
      <c r="K505" s="59" t="s">
        <v>725</v>
      </c>
      <c r="L505" s="61" t="s">
        <v>113</v>
      </c>
      <c r="M505" s="61">
        <f>VLOOKUP(H505,zdroj!C:F,4,0)</f>
        <v>0</v>
      </c>
      <c r="N505" s="61" t="str">
        <f t="shared" si="14"/>
        <v>katB</v>
      </c>
      <c r="P505" s="73" t="str">
        <f t="shared" si="15"/>
        <v/>
      </c>
      <c r="Q505" s="61" t="s">
        <v>30</v>
      </c>
    </row>
    <row r="506" spans="8:17" x14ac:dyDescent="0.25">
      <c r="H506" s="59">
        <v>152480</v>
      </c>
      <c r="I506" s="59" t="s">
        <v>69</v>
      </c>
      <c r="J506" s="59">
        <v>11528851</v>
      </c>
      <c r="K506" s="59" t="s">
        <v>726</v>
      </c>
      <c r="L506" s="61" t="s">
        <v>113</v>
      </c>
      <c r="M506" s="61">
        <f>VLOOKUP(H506,zdroj!C:F,4,0)</f>
        <v>0</v>
      </c>
      <c r="N506" s="61" t="str">
        <f t="shared" si="14"/>
        <v>katB</v>
      </c>
      <c r="P506" s="73" t="str">
        <f t="shared" si="15"/>
        <v/>
      </c>
      <c r="Q506" s="61" t="s">
        <v>30</v>
      </c>
    </row>
    <row r="507" spans="8:17" x14ac:dyDescent="0.25">
      <c r="H507" s="59">
        <v>152480</v>
      </c>
      <c r="I507" s="59" t="s">
        <v>69</v>
      </c>
      <c r="J507" s="59">
        <v>11528869</v>
      </c>
      <c r="K507" s="59" t="s">
        <v>727</v>
      </c>
      <c r="L507" s="61" t="s">
        <v>113</v>
      </c>
      <c r="M507" s="61">
        <f>VLOOKUP(H507,zdroj!C:F,4,0)</f>
        <v>0</v>
      </c>
      <c r="N507" s="61" t="str">
        <f t="shared" si="14"/>
        <v>katB</v>
      </c>
      <c r="P507" s="73" t="str">
        <f t="shared" si="15"/>
        <v/>
      </c>
      <c r="Q507" s="61" t="s">
        <v>33</v>
      </c>
    </row>
    <row r="508" spans="8:17" x14ac:dyDescent="0.25">
      <c r="H508" s="59">
        <v>152480</v>
      </c>
      <c r="I508" s="59" t="s">
        <v>69</v>
      </c>
      <c r="J508" s="59">
        <v>11528877</v>
      </c>
      <c r="K508" s="59" t="s">
        <v>728</v>
      </c>
      <c r="L508" s="61" t="s">
        <v>113</v>
      </c>
      <c r="M508" s="61">
        <f>VLOOKUP(H508,zdroj!C:F,4,0)</f>
        <v>0</v>
      </c>
      <c r="N508" s="61" t="str">
        <f t="shared" si="14"/>
        <v>katB</v>
      </c>
      <c r="P508" s="73" t="str">
        <f t="shared" si="15"/>
        <v/>
      </c>
      <c r="Q508" s="61" t="s">
        <v>30</v>
      </c>
    </row>
    <row r="509" spans="8:17" x14ac:dyDescent="0.25">
      <c r="H509" s="59">
        <v>152480</v>
      </c>
      <c r="I509" s="59" t="s">
        <v>69</v>
      </c>
      <c r="J509" s="59">
        <v>11528885</v>
      </c>
      <c r="K509" s="59" t="s">
        <v>729</v>
      </c>
      <c r="L509" s="61" t="s">
        <v>113</v>
      </c>
      <c r="M509" s="61">
        <f>VLOOKUP(H509,zdroj!C:F,4,0)</f>
        <v>0</v>
      </c>
      <c r="N509" s="61" t="str">
        <f t="shared" si="14"/>
        <v>katB</v>
      </c>
      <c r="P509" s="73" t="str">
        <f t="shared" si="15"/>
        <v/>
      </c>
      <c r="Q509" s="61" t="s">
        <v>30</v>
      </c>
    </row>
    <row r="510" spans="8:17" x14ac:dyDescent="0.25">
      <c r="H510" s="59">
        <v>152480</v>
      </c>
      <c r="I510" s="59" t="s">
        <v>69</v>
      </c>
      <c r="J510" s="59">
        <v>11528893</v>
      </c>
      <c r="K510" s="59" t="s">
        <v>730</v>
      </c>
      <c r="L510" s="61" t="s">
        <v>113</v>
      </c>
      <c r="M510" s="61">
        <f>VLOOKUP(H510,zdroj!C:F,4,0)</f>
        <v>0</v>
      </c>
      <c r="N510" s="61" t="str">
        <f t="shared" si="14"/>
        <v>katB</v>
      </c>
      <c r="P510" s="73" t="str">
        <f t="shared" si="15"/>
        <v/>
      </c>
      <c r="Q510" s="61" t="s">
        <v>30</v>
      </c>
    </row>
    <row r="511" spans="8:17" x14ac:dyDescent="0.25">
      <c r="H511" s="59">
        <v>152480</v>
      </c>
      <c r="I511" s="59" t="s">
        <v>69</v>
      </c>
      <c r="J511" s="59">
        <v>11528907</v>
      </c>
      <c r="K511" s="59" t="s">
        <v>731</v>
      </c>
      <c r="L511" s="61" t="s">
        <v>81</v>
      </c>
      <c r="M511" s="61">
        <f>VLOOKUP(H511,zdroj!C:F,4,0)</f>
        <v>0</v>
      </c>
      <c r="N511" s="61" t="str">
        <f t="shared" si="14"/>
        <v>-</v>
      </c>
      <c r="P511" s="73" t="str">
        <f t="shared" si="15"/>
        <v/>
      </c>
      <c r="Q511" s="61" t="s">
        <v>86</v>
      </c>
    </row>
    <row r="512" spans="8:17" x14ac:dyDescent="0.25">
      <c r="H512" s="59">
        <v>152480</v>
      </c>
      <c r="I512" s="59" t="s">
        <v>69</v>
      </c>
      <c r="J512" s="59">
        <v>11528915</v>
      </c>
      <c r="K512" s="59" t="s">
        <v>732</v>
      </c>
      <c r="L512" s="61" t="s">
        <v>113</v>
      </c>
      <c r="M512" s="61">
        <f>VLOOKUP(H512,zdroj!C:F,4,0)</f>
        <v>0</v>
      </c>
      <c r="N512" s="61" t="str">
        <f t="shared" si="14"/>
        <v>katB</v>
      </c>
      <c r="P512" s="73" t="str">
        <f t="shared" si="15"/>
        <v/>
      </c>
      <c r="Q512" s="61" t="s">
        <v>30</v>
      </c>
    </row>
    <row r="513" spans="8:17" x14ac:dyDescent="0.25">
      <c r="H513" s="59">
        <v>152480</v>
      </c>
      <c r="I513" s="59" t="s">
        <v>69</v>
      </c>
      <c r="J513" s="59">
        <v>11528923</v>
      </c>
      <c r="K513" s="59" t="s">
        <v>733</v>
      </c>
      <c r="L513" s="61" t="s">
        <v>113</v>
      </c>
      <c r="M513" s="61">
        <f>VLOOKUP(H513,zdroj!C:F,4,0)</f>
        <v>0</v>
      </c>
      <c r="N513" s="61" t="str">
        <f t="shared" si="14"/>
        <v>katB</v>
      </c>
      <c r="P513" s="73" t="str">
        <f t="shared" si="15"/>
        <v/>
      </c>
      <c r="Q513" s="61" t="s">
        <v>30</v>
      </c>
    </row>
    <row r="514" spans="8:17" x14ac:dyDescent="0.25">
      <c r="H514" s="59">
        <v>152480</v>
      </c>
      <c r="I514" s="59" t="s">
        <v>69</v>
      </c>
      <c r="J514" s="59">
        <v>11528931</v>
      </c>
      <c r="K514" s="59" t="s">
        <v>734</v>
      </c>
      <c r="L514" s="61" t="s">
        <v>113</v>
      </c>
      <c r="M514" s="61">
        <f>VLOOKUP(H514,zdroj!C:F,4,0)</f>
        <v>0</v>
      </c>
      <c r="N514" s="61" t="str">
        <f t="shared" si="14"/>
        <v>katB</v>
      </c>
      <c r="P514" s="73" t="str">
        <f t="shared" si="15"/>
        <v/>
      </c>
      <c r="Q514" s="61" t="s">
        <v>30</v>
      </c>
    </row>
    <row r="515" spans="8:17" x14ac:dyDescent="0.25">
      <c r="H515" s="59">
        <v>152480</v>
      </c>
      <c r="I515" s="59" t="s">
        <v>69</v>
      </c>
      <c r="J515" s="59">
        <v>11528940</v>
      </c>
      <c r="K515" s="59" t="s">
        <v>735</v>
      </c>
      <c r="L515" s="61" t="s">
        <v>113</v>
      </c>
      <c r="M515" s="61">
        <f>VLOOKUP(H515,zdroj!C:F,4,0)</f>
        <v>0</v>
      </c>
      <c r="N515" s="61" t="str">
        <f t="shared" si="14"/>
        <v>katB</v>
      </c>
      <c r="P515" s="73" t="str">
        <f t="shared" si="15"/>
        <v/>
      </c>
      <c r="Q515" s="61" t="s">
        <v>30</v>
      </c>
    </row>
    <row r="516" spans="8:17" x14ac:dyDescent="0.25">
      <c r="H516" s="59">
        <v>152480</v>
      </c>
      <c r="I516" s="59" t="s">
        <v>69</v>
      </c>
      <c r="J516" s="59">
        <v>11528958</v>
      </c>
      <c r="K516" s="59" t="s">
        <v>736</v>
      </c>
      <c r="L516" s="61" t="s">
        <v>113</v>
      </c>
      <c r="M516" s="61">
        <f>VLOOKUP(H516,zdroj!C:F,4,0)</f>
        <v>0</v>
      </c>
      <c r="N516" s="61" t="str">
        <f t="shared" si="14"/>
        <v>katB</v>
      </c>
      <c r="P516" s="73" t="str">
        <f t="shared" si="15"/>
        <v/>
      </c>
      <c r="Q516" s="61" t="s">
        <v>30</v>
      </c>
    </row>
    <row r="517" spans="8:17" x14ac:dyDescent="0.25">
      <c r="H517" s="59">
        <v>152480</v>
      </c>
      <c r="I517" s="59" t="s">
        <v>69</v>
      </c>
      <c r="J517" s="59">
        <v>11528966</v>
      </c>
      <c r="K517" s="59" t="s">
        <v>737</v>
      </c>
      <c r="L517" s="61" t="s">
        <v>113</v>
      </c>
      <c r="M517" s="61">
        <f>VLOOKUP(H517,zdroj!C:F,4,0)</f>
        <v>0</v>
      </c>
      <c r="N517" s="61" t="str">
        <f t="shared" si="14"/>
        <v>katB</v>
      </c>
      <c r="P517" s="73" t="str">
        <f t="shared" si="15"/>
        <v/>
      </c>
      <c r="Q517" s="61" t="s">
        <v>30</v>
      </c>
    </row>
    <row r="518" spans="8:17" x14ac:dyDescent="0.25">
      <c r="H518" s="59">
        <v>152480</v>
      </c>
      <c r="I518" s="59" t="s">
        <v>69</v>
      </c>
      <c r="J518" s="59">
        <v>11528974</v>
      </c>
      <c r="K518" s="59" t="s">
        <v>738</v>
      </c>
      <c r="L518" s="61" t="s">
        <v>113</v>
      </c>
      <c r="M518" s="61">
        <f>VLOOKUP(H518,zdroj!C:F,4,0)</f>
        <v>0</v>
      </c>
      <c r="N518" s="61" t="str">
        <f t="shared" si="14"/>
        <v>katB</v>
      </c>
      <c r="P518" s="73" t="str">
        <f t="shared" si="15"/>
        <v/>
      </c>
      <c r="Q518" s="61" t="s">
        <v>30</v>
      </c>
    </row>
    <row r="519" spans="8:17" x14ac:dyDescent="0.25">
      <c r="H519" s="59">
        <v>152480</v>
      </c>
      <c r="I519" s="59" t="s">
        <v>69</v>
      </c>
      <c r="J519" s="59">
        <v>11528982</v>
      </c>
      <c r="K519" s="59" t="s">
        <v>739</v>
      </c>
      <c r="L519" s="61" t="s">
        <v>113</v>
      </c>
      <c r="M519" s="61">
        <f>VLOOKUP(H519,zdroj!C:F,4,0)</f>
        <v>0</v>
      </c>
      <c r="N519" s="61" t="str">
        <f t="shared" ref="N519:N582" si="16">IF(M519="A",IF(L519="katA","katB",L519),L519)</f>
        <v>katB</v>
      </c>
      <c r="P519" s="73" t="str">
        <f t="shared" ref="P519:P582" si="17">IF(O519="A",1,"")</f>
        <v/>
      </c>
      <c r="Q519" s="61" t="s">
        <v>30</v>
      </c>
    </row>
    <row r="520" spans="8:17" x14ac:dyDescent="0.25">
      <c r="H520" s="59">
        <v>152480</v>
      </c>
      <c r="I520" s="59" t="s">
        <v>69</v>
      </c>
      <c r="J520" s="59">
        <v>11528991</v>
      </c>
      <c r="K520" s="59" t="s">
        <v>740</v>
      </c>
      <c r="L520" s="61" t="s">
        <v>113</v>
      </c>
      <c r="M520" s="61">
        <f>VLOOKUP(H520,zdroj!C:F,4,0)</f>
        <v>0</v>
      </c>
      <c r="N520" s="61" t="str">
        <f t="shared" si="16"/>
        <v>katB</v>
      </c>
      <c r="P520" s="73" t="str">
        <f t="shared" si="17"/>
        <v/>
      </c>
      <c r="Q520" s="61" t="s">
        <v>30</v>
      </c>
    </row>
    <row r="521" spans="8:17" x14ac:dyDescent="0.25">
      <c r="H521" s="59">
        <v>152480</v>
      </c>
      <c r="I521" s="59" t="s">
        <v>69</v>
      </c>
      <c r="J521" s="59">
        <v>11529008</v>
      </c>
      <c r="K521" s="59" t="s">
        <v>741</v>
      </c>
      <c r="L521" s="61" t="s">
        <v>113</v>
      </c>
      <c r="M521" s="61">
        <f>VLOOKUP(H521,zdroj!C:F,4,0)</f>
        <v>0</v>
      </c>
      <c r="N521" s="61" t="str">
        <f t="shared" si="16"/>
        <v>katB</v>
      </c>
      <c r="P521" s="73" t="str">
        <f t="shared" si="17"/>
        <v/>
      </c>
      <c r="Q521" s="61" t="s">
        <v>30</v>
      </c>
    </row>
    <row r="522" spans="8:17" x14ac:dyDescent="0.25">
      <c r="H522" s="59">
        <v>152480</v>
      </c>
      <c r="I522" s="59" t="s">
        <v>69</v>
      </c>
      <c r="J522" s="59">
        <v>11529016</v>
      </c>
      <c r="K522" s="59" t="s">
        <v>742</v>
      </c>
      <c r="L522" s="61" t="s">
        <v>113</v>
      </c>
      <c r="M522" s="61">
        <f>VLOOKUP(H522,zdroj!C:F,4,0)</f>
        <v>0</v>
      </c>
      <c r="N522" s="61" t="str">
        <f t="shared" si="16"/>
        <v>katB</v>
      </c>
      <c r="P522" s="73" t="str">
        <f t="shared" si="17"/>
        <v/>
      </c>
      <c r="Q522" s="61" t="s">
        <v>30</v>
      </c>
    </row>
    <row r="523" spans="8:17" x14ac:dyDescent="0.25">
      <c r="H523" s="59">
        <v>152480</v>
      </c>
      <c r="I523" s="59" t="s">
        <v>69</v>
      </c>
      <c r="J523" s="59">
        <v>11529024</v>
      </c>
      <c r="K523" s="59" t="s">
        <v>743</v>
      </c>
      <c r="L523" s="61" t="s">
        <v>113</v>
      </c>
      <c r="M523" s="61">
        <f>VLOOKUP(H523,zdroj!C:F,4,0)</f>
        <v>0</v>
      </c>
      <c r="N523" s="61" t="str">
        <f t="shared" si="16"/>
        <v>katB</v>
      </c>
      <c r="P523" s="73" t="str">
        <f t="shared" si="17"/>
        <v/>
      </c>
      <c r="Q523" s="61" t="s">
        <v>30</v>
      </c>
    </row>
    <row r="524" spans="8:17" x14ac:dyDescent="0.25">
      <c r="H524" s="59">
        <v>152480</v>
      </c>
      <c r="I524" s="59" t="s">
        <v>69</v>
      </c>
      <c r="J524" s="59">
        <v>11529032</v>
      </c>
      <c r="K524" s="59" t="s">
        <v>744</v>
      </c>
      <c r="L524" s="61" t="s">
        <v>113</v>
      </c>
      <c r="M524" s="61">
        <f>VLOOKUP(H524,zdroj!C:F,4,0)</f>
        <v>0</v>
      </c>
      <c r="N524" s="61" t="str">
        <f t="shared" si="16"/>
        <v>katB</v>
      </c>
      <c r="P524" s="73" t="str">
        <f t="shared" si="17"/>
        <v/>
      </c>
      <c r="Q524" s="61" t="s">
        <v>30</v>
      </c>
    </row>
    <row r="525" spans="8:17" x14ac:dyDescent="0.25">
      <c r="H525" s="59">
        <v>152480</v>
      </c>
      <c r="I525" s="59" t="s">
        <v>69</v>
      </c>
      <c r="J525" s="59">
        <v>11529041</v>
      </c>
      <c r="K525" s="59" t="s">
        <v>745</v>
      </c>
      <c r="L525" s="61" t="s">
        <v>113</v>
      </c>
      <c r="M525" s="61">
        <f>VLOOKUP(H525,zdroj!C:F,4,0)</f>
        <v>0</v>
      </c>
      <c r="N525" s="61" t="str">
        <f t="shared" si="16"/>
        <v>katB</v>
      </c>
      <c r="P525" s="73" t="str">
        <f t="shared" si="17"/>
        <v/>
      </c>
      <c r="Q525" s="61" t="s">
        <v>30</v>
      </c>
    </row>
    <row r="526" spans="8:17" x14ac:dyDescent="0.25">
      <c r="H526" s="59">
        <v>152480</v>
      </c>
      <c r="I526" s="59" t="s">
        <v>69</v>
      </c>
      <c r="J526" s="59">
        <v>11529059</v>
      </c>
      <c r="K526" s="59" t="s">
        <v>746</v>
      </c>
      <c r="L526" s="61" t="s">
        <v>113</v>
      </c>
      <c r="M526" s="61">
        <f>VLOOKUP(H526,zdroj!C:F,4,0)</f>
        <v>0</v>
      </c>
      <c r="N526" s="61" t="str">
        <f t="shared" si="16"/>
        <v>katB</v>
      </c>
      <c r="P526" s="73" t="str">
        <f t="shared" si="17"/>
        <v/>
      </c>
      <c r="Q526" s="61" t="s">
        <v>30</v>
      </c>
    </row>
    <row r="527" spans="8:17" x14ac:dyDescent="0.25">
      <c r="H527" s="59">
        <v>152480</v>
      </c>
      <c r="I527" s="59" t="s">
        <v>69</v>
      </c>
      <c r="J527" s="59">
        <v>11529067</v>
      </c>
      <c r="K527" s="59" t="s">
        <v>747</v>
      </c>
      <c r="L527" s="61" t="s">
        <v>113</v>
      </c>
      <c r="M527" s="61">
        <f>VLOOKUP(H527,zdroj!C:F,4,0)</f>
        <v>0</v>
      </c>
      <c r="N527" s="61" t="str">
        <f t="shared" si="16"/>
        <v>katB</v>
      </c>
      <c r="P527" s="73" t="str">
        <f t="shared" si="17"/>
        <v/>
      </c>
      <c r="Q527" s="61" t="s">
        <v>30</v>
      </c>
    </row>
    <row r="528" spans="8:17" x14ac:dyDescent="0.25">
      <c r="H528" s="59">
        <v>152480</v>
      </c>
      <c r="I528" s="59" t="s">
        <v>69</v>
      </c>
      <c r="J528" s="59">
        <v>11529075</v>
      </c>
      <c r="K528" s="59" t="s">
        <v>748</v>
      </c>
      <c r="L528" s="61" t="s">
        <v>113</v>
      </c>
      <c r="M528" s="61">
        <f>VLOOKUP(H528,zdroj!C:F,4,0)</f>
        <v>0</v>
      </c>
      <c r="N528" s="61" t="str">
        <f t="shared" si="16"/>
        <v>katB</v>
      </c>
      <c r="P528" s="73" t="str">
        <f t="shared" si="17"/>
        <v/>
      </c>
      <c r="Q528" s="61" t="s">
        <v>30</v>
      </c>
    </row>
    <row r="529" spans="8:17" x14ac:dyDescent="0.25">
      <c r="H529" s="59">
        <v>152480</v>
      </c>
      <c r="I529" s="59" t="s">
        <v>69</v>
      </c>
      <c r="J529" s="59">
        <v>11529083</v>
      </c>
      <c r="K529" s="59" t="s">
        <v>749</v>
      </c>
      <c r="L529" s="61" t="s">
        <v>113</v>
      </c>
      <c r="M529" s="61">
        <f>VLOOKUP(H529,zdroj!C:F,4,0)</f>
        <v>0</v>
      </c>
      <c r="N529" s="61" t="str">
        <f t="shared" si="16"/>
        <v>katB</v>
      </c>
      <c r="P529" s="73" t="str">
        <f t="shared" si="17"/>
        <v/>
      </c>
      <c r="Q529" s="61" t="s">
        <v>30</v>
      </c>
    </row>
    <row r="530" spans="8:17" x14ac:dyDescent="0.25">
      <c r="H530" s="59">
        <v>152480</v>
      </c>
      <c r="I530" s="59" t="s">
        <v>69</v>
      </c>
      <c r="J530" s="59">
        <v>11529091</v>
      </c>
      <c r="K530" s="59" t="s">
        <v>750</v>
      </c>
      <c r="L530" s="61" t="s">
        <v>113</v>
      </c>
      <c r="M530" s="61">
        <f>VLOOKUP(H530,zdroj!C:F,4,0)</f>
        <v>0</v>
      </c>
      <c r="N530" s="61" t="str">
        <f t="shared" si="16"/>
        <v>katB</v>
      </c>
      <c r="P530" s="73" t="str">
        <f t="shared" si="17"/>
        <v/>
      </c>
      <c r="Q530" s="61" t="s">
        <v>30</v>
      </c>
    </row>
    <row r="531" spans="8:17" x14ac:dyDescent="0.25">
      <c r="H531" s="59">
        <v>152480</v>
      </c>
      <c r="I531" s="59" t="s">
        <v>69</v>
      </c>
      <c r="J531" s="59">
        <v>11529105</v>
      </c>
      <c r="K531" s="59" t="s">
        <v>751</v>
      </c>
      <c r="L531" s="61" t="s">
        <v>113</v>
      </c>
      <c r="M531" s="61">
        <f>VLOOKUP(H531,zdroj!C:F,4,0)</f>
        <v>0</v>
      </c>
      <c r="N531" s="61" t="str">
        <f t="shared" si="16"/>
        <v>katB</v>
      </c>
      <c r="P531" s="73" t="str">
        <f t="shared" si="17"/>
        <v/>
      </c>
      <c r="Q531" s="61" t="s">
        <v>30</v>
      </c>
    </row>
    <row r="532" spans="8:17" x14ac:dyDescent="0.25">
      <c r="H532" s="59">
        <v>152480</v>
      </c>
      <c r="I532" s="59" t="s">
        <v>69</v>
      </c>
      <c r="J532" s="59">
        <v>11529113</v>
      </c>
      <c r="K532" s="59" t="s">
        <v>752</v>
      </c>
      <c r="L532" s="61" t="s">
        <v>113</v>
      </c>
      <c r="M532" s="61">
        <f>VLOOKUP(H532,zdroj!C:F,4,0)</f>
        <v>0</v>
      </c>
      <c r="N532" s="61" t="str">
        <f t="shared" si="16"/>
        <v>katB</v>
      </c>
      <c r="P532" s="73" t="str">
        <f t="shared" si="17"/>
        <v/>
      </c>
      <c r="Q532" s="61" t="s">
        <v>30</v>
      </c>
    </row>
    <row r="533" spans="8:17" x14ac:dyDescent="0.25">
      <c r="H533" s="59">
        <v>152480</v>
      </c>
      <c r="I533" s="59" t="s">
        <v>69</v>
      </c>
      <c r="J533" s="59">
        <v>11529121</v>
      </c>
      <c r="K533" s="59" t="s">
        <v>753</v>
      </c>
      <c r="L533" s="61" t="s">
        <v>113</v>
      </c>
      <c r="M533" s="61">
        <f>VLOOKUP(H533,zdroj!C:F,4,0)</f>
        <v>0</v>
      </c>
      <c r="N533" s="61" t="str">
        <f t="shared" si="16"/>
        <v>katB</v>
      </c>
      <c r="P533" s="73" t="str">
        <f t="shared" si="17"/>
        <v/>
      </c>
      <c r="Q533" s="61" t="s">
        <v>30</v>
      </c>
    </row>
    <row r="534" spans="8:17" x14ac:dyDescent="0.25">
      <c r="H534" s="59">
        <v>152480</v>
      </c>
      <c r="I534" s="59" t="s">
        <v>69</v>
      </c>
      <c r="J534" s="59">
        <v>11529130</v>
      </c>
      <c r="K534" s="59" t="s">
        <v>754</v>
      </c>
      <c r="L534" s="61" t="s">
        <v>113</v>
      </c>
      <c r="M534" s="61">
        <f>VLOOKUP(H534,zdroj!C:F,4,0)</f>
        <v>0</v>
      </c>
      <c r="N534" s="61" t="str">
        <f t="shared" si="16"/>
        <v>katB</v>
      </c>
      <c r="P534" s="73" t="str">
        <f t="shared" si="17"/>
        <v/>
      </c>
      <c r="Q534" s="61" t="s">
        <v>30</v>
      </c>
    </row>
    <row r="535" spans="8:17" x14ac:dyDescent="0.25">
      <c r="H535" s="59">
        <v>152480</v>
      </c>
      <c r="I535" s="59" t="s">
        <v>69</v>
      </c>
      <c r="J535" s="59">
        <v>11529148</v>
      </c>
      <c r="K535" s="59" t="s">
        <v>755</v>
      </c>
      <c r="L535" s="61" t="s">
        <v>113</v>
      </c>
      <c r="M535" s="61">
        <f>VLOOKUP(H535,zdroj!C:F,4,0)</f>
        <v>0</v>
      </c>
      <c r="N535" s="61" t="str">
        <f t="shared" si="16"/>
        <v>katB</v>
      </c>
      <c r="P535" s="73" t="str">
        <f t="shared" si="17"/>
        <v/>
      </c>
      <c r="Q535" s="61" t="s">
        <v>30</v>
      </c>
    </row>
    <row r="536" spans="8:17" x14ac:dyDescent="0.25">
      <c r="H536" s="59">
        <v>152480</v>
      </c>
      <c r="I536" s="59" t="s">
        <v>69</v>
      </c>
      <c r="J536" s="59">
        <v>11529156</v>
      </c>
      <c r="K536" s="59" t="s">
        <v>756</v>
      </c>
      <c r="L536" s="61" t="s">
        <v>113</v>
      </c>
      <c r="M536" s="61">
        <f>VLOOKUP(H536,zdroj!C:F,4,0)</f>
        <v>0</v>
      </c>
      <c r="N536" s="61" t="str">
        <f t="shared" si="16"/>
        <v>katB</v>
      </c>
      <c r="P536" s="73" t="str">
        <f t="shared" si="17"/>
        <v/>
      </c>
      <c r="Q536" s="61" t="s">
        <v>30</v>
      </c>
    </row>
    <row r="537" spans="8:17" x14ac:dyDescent="0.25">
      <c r="H537" s="59">
        <v>152480</v>
      </c>
      <c r="I537" s="59" t="s">
        <v>69</v>
      </c>
      <c r="J537" s="59">
        <v>11529164</v>
      </c>
      <c r="K537" s="59" t="s">
        <v>757</v>
      </c>
      <c r="L537" s="61" t="s">
        <v>113</v>
      </c>
      <c r="M537" s="61">
        <f>VLOOKUP(H537,zdroj!C:F,4,0)</f>
        <v>0</v>
      </c>
      <c r="N537" s="61" t="str">
        <f t="shared" si="16"/>
        <v>katB</v>
      </c>
      <c r="P537" s="73" t="str">
        <f t="shared" si="17"/>
        <v/>
      </c>
      <c r="Q537" s="61" t="s">
        <v>30</v>
      </c>
    </row>
    <row r="538" spans="8:17" x14ac:dyDescent="0.25">
      <c r="H538" s="59">
        <v>152480</v>
      </c>
      <c r="I538" s="59" t="s">
        <v>69</v>
      </c>
      <c r="J538" s="59">
        <v>11529172</v>
      </c>
      <c r="K538" s="59" t="s">
        <v>758</v>
      </c>
      <c r="L538" s="61" t="s">
        <v>113</v>
      </c>
      <c r="M538" s="61">
        <f>VLOOKUP(H538,zdroj!C:F,4,0)</f>
        <v>0</v>
      </c>
      <c r="N538" s="61" t="str">
        <f t="shared" si="16"/>
        <v>katB</v>
      </c>
      <c r="P538" s="73" t="str">
        <f t="shared" si="17"/>
        <v/>
      </c>
      <c r="Q538" s="61" t="s">
        <v>30</v>
      </c>
    </row>
    <row r="539" spans="8:17" x14ac:dyDescent="0.25">
      <c r="H539" s="59">
        <v>152480</v>
      </c>
      <c r="I539" s="59" t="s">
        <v>69</v>
      </c>
      <c r="J539" s="59">
        <v>11529181</v>
      </c>
      <c r="K539" s="59" t="s">
        <v>759</v>
      </c>
      <c r="L539" s="61" t="s">
        <v>113</v>
      </c>
      <c r="M539" s="61">
        <f>VLOOKUP(H539,zdroj!C:F,4,0)</f>
        <v>0</v>
      </c>
      <c r="N539" s="61" t="str">
        <f t="shared" si="16"/>
        <v>katB</v>
      </c>
      <c r="P539" s="73" t="str">
        <f t="shared" si="17"/>
        <v/>
      </c>
      <c r="Q539" s="61" t="s">
        <v>30</v>
      </c>
    </row>
    <row r="540" spans="8:17" x14ac:dyDescent="0.25">
      <c r="H540" s="59">
        <v>152480</v>
      </c>
      <c r="I540" s="59" t="s">
        <v>69</v>
      </c>
      <c r="J540" s="59">
        <v>11529199</v>
      </c>
      <c r="K540" s="59" t="s">
        <v>760</v>
      </c>
      <c r="L540" s="61" t="s">
        <v>81</v>
      </c>
      <c r="M540" s="61">
        <f>VLOOKUP(H540,zdroj!C:F,4,0)</f>
        <v>0</v>
      </c>
      <c r="N540" s="61" t="str">
        <f t="shared" si="16"/>
        <v>-</v>
      </c>
      <c r="P540" s="73" t="str">
        <f t="shared" si="17"/>
        <v/>
      </c>
      <c r="Q540" s="61" t="s">
        <v>86</v>
      </c>
    </row>
    <row r="541" spans="8:17" x14ac:dyDescent="0.25">
      <c r="H541" s="59">
        <v>152480</v>
      </c>
      <c r="I541" s="59" t="s">
        <v>69</v>
      </c>
      <c r="J541" s="59">
        <v>11529202</v>
      </c>
      <c r="K541" s="59" t="s">
        <v>761</v>
      </c>
      <c r="L541" s="61" t="s">
        <v>113</v>
      </c>
      <c r="M541" s="61">
        <f>VLOOKUP(H541,zdroj!C:F,4,0)</f>
        <v>0</v>
      </c>
      <c r="N541" s="61" t="str">
        <f t="shared" si="16"/>
        <v>katB</v>
      </c>
      <c r="P541" s="73" t="str">
        <f t="shared" si="17"/>
        <v/>
      </c>
      <c r="Q541" s="61" t="s">
        <v>30</v>
      </c>
    </row>
    <row r="542" spans="8:17" x14ac:dyDescent="0.25">
      <c r="H542" s="59">
        <v>152480</v>
      </c>
      <c r="I542" s="59" t="s">
        <v>69</v>
      </c>
      <c r="J542" s="59">
        <v>11529211</v>
      </c>
      <c r="K542" s="59" t="s">
        <v>762</v>
      </c>
      <c r="L542" s="61" t="s">
        <v>113</v>
      </c>
      <c r="M542" s="61">
        <f>VLOOKUP(H542,zdroj!C:F,4,0)</f>
        <v>0</v>
      </c>
      <c r="N542" s="61" t="str">
        <f t="shared" si="16"/>
        <v>katB</v>
      </c>
      <c r="P542" s="73" t="str">
        <f t="shared" si="17"/>
        <v/>
      </c>
      <c r="Q542" s="61" t="s">
        <v>30</v>
      </c>
    </row>
    <row r="543" spans="8:17" x14ac:dyDescent="0.25">
      <c r="H543" s="59">
        <v>152480</v>
      </c>
      <c r="I543" s="59" t="s">
        <v>69</v>
      </c>
      <c r="J543" s="59">
        <v>11529229</v>
      </c>
      <c r="K543" s="59" t="s">
        <v>763</v>
      </c>
      <c r="L543" s="61" t="s">
        <v>113</v>
      </c>
      <c r="M543" s="61">
        <f>VLOOKUP(H543,zdroj!C:F,4,0)</f>
        <v>0</v>
      </c>
      <c r="N543" s="61" t="str">
        <f t="shared" si="16"/>
        <v>katB</v>
      </c>
      <c r="P543" s="73" t="str">
        <f t="shared" si="17"/>
        <v/>
      </c>
      <c r="Q543" s="61" t="s">
        <v>30</v>
      </c>
    </row>
    <row r="544" spans="8:17" x14ac:dyDescent="0.25">
      <c r="H544" s="59">
        <v>152480</v>
      </c>
      <c r="I544" s="59" t="s">
        <v>69</v>
      </c>
      <c r="J544" s="59">
        <v>11529237</v>
      </c>
      <c r="K544" s="59" t="s">
        <v>764</v>
      </c>
      <c r="L544" s="61" t="s">
        <v>113</v>
      </c>
      <c r="M544" s="61">
        <f>VLOOKUP(H544,zdroj!C:F,4,0)</f>
        <v>0</v>
      </c>
      <c r="N544" s="61" t="str">
        <f t="shared" si="16"/>
        <v>katB</v>
      </c>
      <c r="P544" s="73" t="str">
        <f t="shared" si="17"/>
        <v/>
      </c>
      <c r="Q544" s="61" t="s">
        <v>30</v>
      </c>
    </row>
    <row r="545" spans="8:17" x14ac:dyDescent="0.25">
      <c r="H545" s="59">
        <v>152480</v>
      </c>
      <c r="I545" s="59" t="s">
        <v>69</v>
      </c>
      <c r="J545" s="59">
        <v>11529245</v>
      </c>
      <c r="K545" s="59" t="s">
        <v>765</v>
      </c>
      <c r="L545" s="61" t="s">
        <v>113</v>
      </c>
      <c r="M545" s="61">
        <f>VLOOKUP(H545,zdroj!C:F,4,0)</f>
        <v>0</v>
      </c>
      <c r="N545" s="61" t="str">
        <f t="shared" si="16"/>
        <v>katB</v>
      </c>
      <c r="P545" s="73" t="str">
        <f t="shared" si="17"/>
        <v/>
      </c>
      <c r="Q545" s="61" t="s">
        <v>30</v>
      </c>
    </row>
    <row r="546" spans="8:17" x14ac:dyDescent="0.25">
      <c r="H546" s="59">
        <v>152480</v>
      </c>
      <c r="I546" s="59" t="s">
        <v>69</v>
      </c>
      <c r="J546" s="59">
        <v>11529253</v>
      </c>
      <c r="K546" s="59" t="s">
        <v>766</v>
      </c>
      <c r="L546" s="61" t="s">
        <v>113</v>
      </c>
      <c r="M546" s="61">
        <f>VLOOKUP(H546,zdroj!C:F,4,0)</f>
        <v>0</v>
      </c>
      <c r="N546" s="61" t="str">
        <f t="shared" si="16"/>
        <v>katB</v>
      </c>
      <c r="P546" s="73" t="str">
        <f t="shared" si="17"/>
        <v/>
      </c>
      <c r="Q546" s="61" t="s">
        <v>30</v>
      </c>
    </row>
    <row r="547" spans="8:17" x14ac:dyDescent="0.25">
      <c r="H547" s="59">
        <v>152480</v>
      </c>
      <c r="I547" s="59" t="s">
        <v>69</v>
      </c>
      <c r="J547" s="59">
        <v>11529261</v>
      </c>
      <c r="K547" s="59" t="s">
        <v>767</v>
      </c>
      <c r="L547" s="61" t="s">
        <v>113</v>
      </c>
      <c r="M547" s="61">
        <f>VLOOKUP(H547,zdroj!C:F,4,0)</f>
        <v>0</v>
      </c>
      <c r="N547" s="61" t="str">
        <f t="shared" si="16"/>
        <v>katB</v>
      </c>
      <c r="P547" s="73" t="str">
        <f t="shared" si="17"/>
        <v/>
      </c>
      <c r="Q547" s="61" t="s">
        <v>30</v>
      </c>
    </row>
    <row r="548" spans="8:17" x14ac:dyDescent="0.25">
      <c r="H548" s="59">
        <v>152480</v>
      </c>
      <c r="I548" s="59" t="s">
        <v>69</v>
      </c>
      <c r="J548" s="59">
        <v>11529270</v>
      </c>
      <c r="K548" s="59" t="s">
        <v>768</v>
      </c>
      <c r="L548" s="61" t="s">
        <v>81</v>
      </c>
      <c r="M548" s="61">
        <f>VLOOKUP(H548,zdroj!C:F,4,0)</f>
        <v>0</v>
      </c>
      <c r="N548" s="61" t="str">
        <f t="shared" si="16"/>
        <v>-</v>
      </c>
      <c r="P548" s="73" t="str">
        <f t="shared" si="17"/>
        <v/>
      </c>
      <c r="Q548" s="61" t="s">
        <v>86</v>
      </c>
    </row>
    <row r="549" spans="8:17" x14ac:dyDescent="0.25">
      <c r="H549" s="59">
        <v>152480</v>
      </c>
      <c r="I549" s="59" t="s">
        <v>69</v>
      </c>
      <c r="J549" s="59">
        <v>11529288</v>
      </c>
      <c r="K549" s="59" t="s">
        <v>769</v>
      </c>
      <c r="L549" s="61" t="s">
        <v>113</v>
      </c>
      <c r="M549" s="61">
        <f>VLOOKUP(H549,zdroj!C:F,4,0)</f>
        <v>0</v>
      </c>
      <c r="N549" s="61" t="str">
        <f t="shared" si="16"/>
        <v>katB</v>
      </c>
      <c r="P549" s="73" t="str">
        <f t="shared" si="17"/>
        <v/>
      </c>
      <c r="Q549" s="61" t="s">
        <v>30</v>
      </c>
    </row>
    <row r="550" spans="8:17" x14ac:dyDescent="0.25">
      <c r="H550" s="59">
        <v>152480</v>
      </c>
      <c r="I550" s="59" t="s">
        <v>69</v>
      </c>
      <c r="J550" s="59">
        <v>25964330</v>
      </c>
      <c r="K550" s="59" t="s">
        <v>770</v>
      </c>
      <c r="L550" s="61" t="s">
        <v>113</v>
      </c>
      <c r="M550" s="61">
        <f>VLOOKUP(H550,zdroj!C:F,4,0)</f>
        <v>0</v>
      </c>
      <c r="N550" s="61" t="str">
        <f t="shared" si="16"/>
        <v>katB</v>
      </c>
      <c r="P550" s="73" t="str">
        <f t="shared" si="17"/>
        <v/>
      </c>
      <c r="Q550" s="61" t="s">
        <v>30</v>
      </c>
    </row>
    <row r="551" spans="8:17" x14ac:dyDescent="0.25">
      <c r="H551" s="59">
        <v>152480</v>
      </c>
      <c r="I551" s="59" t="s">
        <v>69</v>
      </c>
      <c r="J551" s="59">
        <v>27039307</v>
      </c>
      <c r="K551" s="59" t="s">
        <v>771</v>
      </c>
      <c r="L551" s="61" t="s">
        <v>113</v>
      </c>
      <c r="M551" s="61">
        <f>VLOOKUP(H551,zdroj!C:F,4,0)</f>
        <v>0</v>
      </c>
      <c r="N551" s="61" t="str">
        <f t="shared" si="16"/>
        <v>katB</v>
      </c>
      <c r="P551" s="73" t="str">
        <f t="shared" si="17"/>
        <v/>
      </c>
      <c r="Q551" s="61" t="s">
        <v>30</v>
      </c>
    </row>
    <row r="552" spans="8:17" x14ac:dyDescent="0.25">
      <c r="H552" s="59">
        <v>152480</v>
      </c>
      <c r="I552" s="59" t="s">
        <v>69</v>
      </c>
      <c r="J552" s="59">
        <v>27105016</v>
      </c>
      <c r="K552" s="59" t="s">
        <v>772</v>
      </c>
      <c r="L552" s="61" t="s">
        <v>113</v>
      </c>
      <c r="M552" s="61">
        <f>VLOOKUP(H552,zdroj!C:F,4,0)</f>
        <v>0</v>
      </c>
      <c r="N552" s="61" t="str">
        <f t="shared" si="16"/>
        <v>katB</v>
      </c>
      <c r="P552" s="73" t="str">
        <f t="shared" si="17"/>
        <v/>
      </c>
      <c r="Q552" s="61" t="s">
        <v>30</v>
      </c>
    </row>
    <row r="553" spans="8:17" x14ac:dyDescent="0.25">
      <c r="H553" s="59">
        <v>152480</v>
      </c>
      <c r="I553" s="59" t="s">
        <v>69</v>
      </c>
      <c r="J553" s="59">
        <v>27996964</v>
      </c>
      <c r="K553" s="59" t="s">
        <v>773</v>
      </c>
      <c r="L553" s="61" t="s">
        <v>113</v>
      </c>
      <c r="M553" s="61">
        <f>VLOOKUP(H553,zdroj!C:F,4,0)</f>
        <v>0</v>
      </c>
      <c r="N553" s="61" t="str">
        <f t="shared" si="16"/>
        <v>katB</v>
      </c>
      <c r="P553" s="73" t="str">
        <f t="shared" si="17"/>
        <v/>
      </c>
      <c r="Q553" s="61" t="s">
        <v>30</v>
      </c>
    </row>
    <row r="554" spans="8:17" x14ac:dyDescent="0.25">
      <c r="H554" s="59">
        <v>152480</v>
      </c>
      <c r="I554" s="59" t="s">
        <v>69</v>
      </c>
      <c r="J554" s="59">
        <v>27996972</v>
      </c>
      <c r="K554" s="59" t="s">
        <v>774</v>
      </c>
      <c r="L554" s="61" t="s">
        <v>113</v>
      </c>
      <c r="M554" s="61">
        <f>VLOOKUP(H554,zdroj!C:F,4,0)</f>
        <v>0</v>
      </c>
      <c r="N554" s="61" t="str">
        <f t="shared" si="16"/>
        <v>katB</v>
      </c>
      <c r="P554" s="73" t="str">
        <f t="shared" si="17"/>
        <v/>
      </c>
      <c r="Q554" s="61" t="s">
        <v>30</v>
      </c>
    </row>
    <row r="555" spans="8:17" x14ac:dyDescent="0.25">
      <c r="H555" s="59">
        <v>152480</v>
      </c>
      <c r="I555" s="59" t="s">
        <v>69</v>
      </c>
      <c r="J555" s="59">
        <v>31301088</v>
      </c>
      <c r="K555" s="59" t="s">
        <v>775</v>
      </c>
      <c r="L555" s="61" t="s">
        <v>81</v>
      </c>
      <c r="M555" s="61">
        <f>VLOOKUP(H555,zdroj!C:F,4,0)</f>
        <v>0</v>
      </c>
      <c r="N555" s="61" t="str">
        <f t="shared" si="16"/>
        <v>-</v>
      </c>
      <c r="P555" s="73" t="str">
        <f t="shared" si="17"/>
        <v/>
      </c>
      <c r="Q555" s="61" t="s">
        <v>86</v>
      </c>
    </row>
    <row r="556" spans="8:17" x14ac:dyDescent="0.25">
      <c r="H556" s="59">
        <v>152480</v>
      </c>
      <c r="I556" s="59" t="s">
        <v>69</v>
      </c>
      <c r="J556" s="59">
        <v>40998789</v>
      </c>
      <c r="K556" s="59" t="s">
        <v>776</v>
      </c>
      <c r="L556" s="61" t="s">
        <v>113</v>
      </c>
      <c r="M556" s="61">
        <f>VLOOKUP(H556,zdroj!C:F,4,0)</f>
        <v>0</v>
      </c>
      <c r="N556" s="61" t="str">
        <f t="shared" si="16"/>
        <v>katB</v>
      </c>
      <c r="P556" s="73" t="str">
        <f t="shared" si="17"/>
        <v/>
      </c>
      <c r="Q556" s="61" t="s">
        <v>30</v>
      </c>
    </row>
    <row r="557" spans="8:17" x14ac:dyDescent="0.25">
      <c r="H557" s="59">
        <v>152480</v>
      </c>
      <c r="I557" s="59" t="s">
        <v>69</v>
      </c>
      <c r="J557" s="59">
        <v>74001787</v>
      </c>
      <c r="K557" s="59" t="s">
        <v>777</v>
      </c>
      <c r="L557" s="61" t="s">
        <v>113</v>
      </c>
      <c r="M557" s="61">
        <f>VLOOKUP(H557,zdroj!C:F,4,0)</f>
        <v>0</v>
      </c>
      <c r="N557" s="61" t="str">
        <f t="shared" si="16"/>
        <v>katB</v>
      </c>
      <c r="P557" s="73" t="str">
        <f t="shared" si="17"/>
        <v/>
      </c>
      <c r="Q557" s="61" t="s">
        <v>30</v>
      </c>
    </row>
    <row r="558" spans="8:17" x14ac:dyDescent="0.25">
      <c r="H558" s="59">
        <v>152480</v>
      </c>
      <c r="I558" s="59" t="s">
        <v>69</v>
      </c>
      <c r="J558" s="59">
        <v>74553259</v>
      </c>
      <c r="K558" s="59" t="s">
        <v>778</v>
      </c>
      <c r="L558" s="61" t="s">
        <v>113</v>
      </c>
      <c r="M558" s="61">
        <f>VLOOKUP(H558,zdroj!C:F,4,0)</f>
        <v>0</v>
      </c>
      <c r="N558" s="61" t="str">
        <f t="shared" si="16"/>
        <v>katB</v>
      </c>
      <c r="P558" s="73" t="str">
        <f t="shared" si="17"/>
        <v/>
      </c>
      <c r="Q558" s="61" t="s">
        <v>30</v>
      </c>
    </row>
    <row r="559" spans="8:17" x14ac:dyDescent="0.25">
      <c r="H559" s="59">
        <v>152480</v>
      </c>
      <c r="I559" s="59" t="s">
        <v>69</v>
      </c>
      <c r="J559" s="59">
        <v>75832500</v>
      </c>
      <c r="K559" s="59" t="s">
        <v>779</v>
      </c>
      <c r="L559" s="61" t="s">
        <v>113</v>
      </c>
      <c r="M559" s="61">
        <f>VLOOKUP(H559,zdroj!C:F,4,0)</f>
        <v>0</v>
      </c>
      <c r="N559" s="61" t="str">
        <f t="shared" si="16"/>
        <v>katB</v>
      </c>
      <c r="P559" s="73" t="str">
        <f t="shared" si="17"/>
        <v/>
      </c>
      <c r="Q559" s="61" t="s">
        <v>30</v>
      </c>
    </row>
    <row r="560" spans="8:17" x14ac:dyDescent="0.25">
      <c r="H560" s="59">
        <v>152480</v>
      </c>
      <c r="I560" s="59" t="s">
        <v>69</v>
      </c>
      <c r="J560" s="59">
        <v>78007496</v>
      </c>
      <c r="K560" s="59" t="s">
        <v>780</v>
      </c>
      <c r="L560" s="61" t="s">
        <v>113</v>
      </c>
      <c r="M560" s="61">
        <f>VLOOKUP(H560,zdroj!C:F,4,0)</f>
        <v>0</v>
      </c>
      <c r="N560" s="61" t="str">
        <f t="shared" si="16"/>
        <v>katB</v>
      </c>
      <c r="P560" s="73" t="str">
        <f t="shared" si="17"/>
        <v/>
      </c>
      <c r="Q560" s="61" t="s">
        <v>30</v>
      </c>
    </row>
    <row r="561" spans="8:17" x14ac:dyDescent="0.25">
      <c r="H561" s="59">
        <v>152480</v>
      </c>
      <c r="I561" s="59" t="s">
        <v>69</v>
      </c>
      <c r="J561" s="59">
        <v>78321522</v>
      </c>
      <c r="K561" s="59" t="s">
        <v>781</v>
      </c>
      <c r="L561" s="61" t="s">
        <v>113</v>
      </c>
      <c r="M561" s="61">
        <f>VLOOKUP(H561,zdroj!C:F,4,0)</f>
        <v>0</v>
      </c>
      <c r="N561" s="61" t="str">
        <f t="shared" si="16"/>
        <v>katB</v>
      </c>
      <c r="P561" s="73" t="str">
        <f t="shared" si="17"/>
        <v/>
      </c>
      <c r="Q561" s="61" t="s">
        <v>30</v>
      </c>
    </row>
    <row r="562" spans="8:17" x14ac:dyDescent="0.25">
      <c r="H562" s="59">
        <v>152480</v>
      </c>
      <c r="I562" s="59" t="s">
        <v>69</v>
      </c>
      <c r="J562" s="59">
        <v>79480357</v>
      </c>
      <c r="K562" s="59" t="s">
        <v>782</v>
      </c>
      <c r="L562" s="61" t="s">
        <v>113</v>
      </c>
      <c r="M562" s="61">
        <f>VLOOKUP(H562,zdroj!C:F,4,0)</f>
        <v>0</v>
      </c>
      <c r="N562" s="61" t="str">
        <f t="shared" si="16"/>
        <v>katB</v>
      </c>
      <c r="P562" s="73" t="str">
        <f t="shared" si="17"/>
        <v/>
      </c>
      <c r="Q562" s="61" t="s">
        <v>30</v>
      </c>
    </row>
    <row r="563" spans="8:17" x14ac:dyDescent="0.25">
      <c r="H563" s="59">
        <v>152480</v>
      </c>
      <c r="I563" s="59" t="s">
        <v>69</v>
      </c>
      <c r="J563" s="59">
        <v>79480667</v>
      </c>
      <c r="K563" s="59" t="s">
        <v>783</v>
      </c>
      <c r="L563" s="61" t="s">
        <v>113</v>
      </c>
      <c r="M563" s="61">
        <f>VLOOKUP(H563,zdroj!C:F,4,0)</f>
        <v>0</v>
      </c>
      <c r="N563" s="61" t="str">
        <f t="shared" si="16"/>
        <v>katB</v>
      </c>
      <c r="P563" s="73" t="str">
        <f t="shared" si="17"/>
        <v/>
      </c>
      <c r="Q563" s="61" t="s">
        <v>30</v>
      </c>
    </row>
    <row r="564" spans="8:17" x14ac:dyDescent="0.25">
      <c r="H564" s="59">
        <v>120219</v>
      </c>
      <c r="I564" s="59" t="s">
        <v>69</v>
      </c>
      <c r="J564" s="59">
        <v>11481960</v>
      </c>
      <c r="K564" s="59" t="s">
        <v>784</v>
      </c>
      <c r="L564" s="61" t="s">
        <v>113</v>
      </c>
      <c r="M564" s="61">
        <f>VLOOKUP(H564,zdroj!C:F,4,0)</f>
        <v>0</v>
      </c>
      <c r="N564" s="61" t="str">
        <f t="shared" si="16"/>
        <v>katB</v>
      </c>
      <c r="P564" s="73" t="str">
        <f t="shared" si="17"/>
        <v/>
      </c>
      <c r="Q564" s="61" t="s">
        <v>30</v>
      </c>
    </row>
    <row r="565" spans="8:17" x14ac:dyDescent="0.25">
      <c r="H565" s="59">
        <v>120219</v>
      </c>
      <c r="I565" s="59" t="s">
        <v>69</v>
      </c>
      <c r="J565" s="59">
        <v>11481978</v>
      </c>
      <c r="K565" s="59" t="s">
        <v>785</v>
      </c>
      <c r="L565" s="61" t="s">
        <v>113</v>
      </c>
      <c r="M565" s="61">
        <f>VLOOKUP(H565,zdroj!C:F,4,0)</f>
        <v>0</v>
      </c>
      <c r="N565" s="61" t="str">
        <f t="shared" si="16"/>
        <v>katB</v>
      </c>
      <c r="P565" s="73" t="str">
        <f t="shared" si="17"/>
        <v/>
      </c>
      <c r="Q565" s="61" t="s">
        <v>30</v>
      </c>
    </row>
    <row r="566" spans="8:17" x14ac:dyDescent="0.25">
      <c r="H566" s="59">
        <v>120219</v>
      </c>
      <c r="I566" s="59" t="s">
        <v>69</v>
      </c>
      <c r="J566" s="59">
        <v>11481986</v>
      </c>
      <c r="K566" s="59" t="s">
        <v>786</v>
      </c>
      <c r="L566" s="61" t="s">
        <v>113</v>
      </c>
      <c r="M566" s="61">
        <f>VLOOKUP(H566,zdroj!C:F,4,0)</f>
        <v>0</v>
      </c>
      <c r="N566" s="61" t="str">
        <f t="shared" si="16"/>
        <v>katB</v>
      </c>
      <c r="P566" s="73" t="str">
        <f t="shared" si="17"/>
        <v/>
      </c>
      <c r="Q566" s="61" t="s">
        <v>30</v>
      </c>
    </row>
    <row r="567" spans="8:17" x14ac:dyDescent="0.25">
      <c r="H567" s="59">
        <v>120219</v>
      </c>
      <c r="I567" s="59" t="s">
        <v>69</v>
      </c>
      <c r="J567" s="59">
        <v>11481994</v>
      </c>
      <c r="K567" s="59" t="s">
        <v>787</v>
      </c>
      <c r="L567" s="61" t="s">
        <v>113</v>
      </c>
      <c r="M567" s="61">
        <f>VLOOKUP(H567,zdroj!C:F,4,0)</f>
        <v>0</v>
      </c>
      <c r="N567" s="61" t="str">
        <f t="shared" si="16"/>
        <v>katB</v>
      </c>
      <c r="P567" s="73" t="str">
        <f t="shared" si="17"/>
        <v/>
      </c>
      <c r="Q567" s="61" t="s">
        <v>30</v>
      </c>
    </row>
    <row r="568" spans="8:17" x14ac:dyDescent="0.25">
      <c r="H568" s="59">
        <v>120219</v>
      </c>
      <c r="I568" s="59" t="s">
        <v>69</v>
      </c>
      <c r="J568" s="59">
        <v>11482001</v>
      </c>
      <c r="K568" s="59" t="s">
        <v>788</v>
      </c>
      <c r="L568" s="61" t="s">
        <v>113</v>
      </c>
      <c r="M568" s="61">
        <f>VLOOKUP(H568,zdroj!C:F,4,0)</f>
        <v>0</v>
      </c>
      <c r="N568" s="61" t="str">
        <f t="shared" si="16"/>
        <v>katB</v>
      </c>
      <c r="P568" s="73" t="str">
        <f t="shared" si="17"/>
        <v/>
      </c>
      <c r="Q568" s="61" t="s">
        <v>30</v>
      </c>
    </row>
    <row r="569" spans="8:17" x14ac:dyDescent="0.25">
      <c r="H569" s="59">
        <v>120219</v>
      </c>
      <c r="I569" s="59" t="s">
        <v>69</v>
      </c>
      <c r="J569" s="59">
        <v>11482010</v>
      </c>
      <c r="K569" s="59" t="s">
        <v>789</v>
      </c>
      <c r="L569" s="61" t="s">
        <v>113</v>
      </c>
      <c r="M569" s="61">
        <f>VLOOKUP(H569,zdroj!C:F,4,0)</f>
        <v>0</v>
      </c>
      <c r="N569" s="61" t="str">
        <f t="shared" si="16"/>
        <v>katB</v>
      </c>
      <c r="P569" s="73" t="str">
        <f t="shared" si="17"/>
        <v/>
      </c>
      <c r="Q569" s="61" t="s">
        <v>30</v>
      </c>
    </row>
    <row r="570" spans="8:17" x14ac:dyDescent="0.25">
      <c r="H570" s="59">
        <v>120219</v>
      </c>
      <c r="I570" s="59" t="s">
        <v>69</v>
      </c>
      <c r="J570" s="59">
        <v>11482028</v>
      </c>
      <c r="K570" s="59" t="s">
        <v>790</v>
      </c>
      <c r="L570" s="61" t="s">
        <v>113</v>
      </c>
      <c r="M570" s="61">
        <f>VLOOKUP(H570,zdroj!C:F,4,0)</f>
        <v>0</v>
      </c>
      <c r="N570" s="61" t="str">
        <f t="shared" si="16"/>
        <v>katB</v>
      </c>
      <c r="P570" s="73" t="str">
        <f t="shared" si="17"/>
        <v/>
      </c>
      <c r="Q570" s="61" t="s">
        <v>30</v>
      </c>
    </row>
    <row r="571" spans="8:17" x14ac:dyDescent="0.25">
      <c r="H571" s="59">
        <v>120219</v>
      </c>
      <c r="I571" s="59" t="s">
        <v>69</v>
      </c>
      <c r="J571" s="59">
        <v>11482036</v>
      </c>
      <c r="K571" s="59" t="s">
        <v>791</v>
      </c>
      <c r="L571" s="61" t="s">
        <v>113</v>
      </c>
      <c r="M571" s="61">
        <f>VLOOKUP(H571,zdroj!C:F,4,0)</f>
        <v>0</v>
      </c>
      <c r="N571" s="61" t="str">
        <f t="shared" si="16"/>
        <v>katB</v>
      </c>
      <c r="P571" s="73" t="str">
        <f t="shared" si="17"/>
        <v/>
      </c>
      <c r="Q571" s="61" t="s">
        <v>30</v>
      </c>
    </row>
    <row r="572" spans="8:17" x14ac:dyDescent="0.25">
      <c r="H572" s="59">
        <v>120219</v>
      </c>
      <c r="I572" s="59" t="s">
        <v>69</v>
      </c>
      <c r="J572" s="59">
        <v>11482044</v>
      </c>
      <c r="K572" s="59" t="s">
        <v>792</v>
      </c>
      <c r="L572" s="61" t="s">
        <v>113</v>
      </c>
      <c r="M572" s="61">
        <f>VLOOKUP(H572,zdroj!C:F,4,0)</f>
        <v>0</v>
      </c>
      <c r="N572" s="61" t="str">
        <f t="shared" si="16"/>
        <v>katB</v>
      </c>
      <c r="P572" s="73" t="str">
        <f t="shared" si="17"/>
        <v/>
      </c>
      <c r="Q572" s="61" t="s">
        <v>30</v>
      </c>
    </row>
    <row r="573" spans="8:17" x14ac:dyDescent="0.25">
      <c r="H573" s="59">
        <v>120219</v>
      </c>
      <c r="I573" s="59" t="s">
        <v>69</v>
      </c>
      <c r="J573" s="59">
        <v>11482052</v>
      </c>
      <c r="K573" s="59" t="s">
        <v>793</v>
      </c>
      <c r="L573" s="61" t="s">
        <v>113</v>
      </c>
      <c r="M573" s="61">
        <f>VLOOKUP(H573,zdroj!C:F,4,0)</f>
        <v>0</v>
      </c>
      <c r="N573" s="61" t="str">
        <f t="shared" si="16"/>
        <v>katB</v>
      </c>
      <c r="P573" s="73" t="str">
        <f t="shared" si="17"/>
        <v/>
      </c>
      <c r="Q573" s="61" t="s">
        <v>30</v>
      </c>
    </row>
    <row r="574" spans="8:17" x14ac:dyDescent="0.25">
      <c r="H574" s="59">
        <v>120219</v>
      </c>
      <c r="I574" s="59" t="s">
        <v>69</v>
      </c>
      <c r="J574" s="59">
        <v>11482061</v>
      </c>
      <c r="K574" s="59" t="s">
        <v>794</v>
      </c>
      <c r="L574" s="61" t="s">
        <v>113</v>
      </c>
      <c r="M574" s="61">
        <f>VLOOKUP(H574,zdroj!C:F,4,0)</f>
        <v>0</v>
      </c>
      <c r="N574" s="61" t="str">
        <f t="shared" si="16"/>
        <v>katB</v>
      </c>
      <c r="P574" s="73" t="str">
        <f t="shared" si="17"/>
        <v/>
      </c>
      <c r="Q574" s="61" t="s">
        <v>30</v>
      </c>
    </row>
    <row r="575" spans="8:17" x14ac:dyDescent="0.25">
      <c r="H575" s="59">
        <v>120219</v>
      </c>
      <c r="I575" s="59" t="s">
        <v>69</v>
      </c>
      <c r="J575" s="59">
        <v>11482079</v>
      </c>
      <c r="K575" s="59" t="s">
        <v>795</v>
      </c>
      <c r="L575" s="61" t="s">
        <v>113</v>
      </c>
      <c r="M575" s="61">
        <f>VLOOKUP(H575,zdroj!C:F,4,0)</f>
        <v>0</v>
      </c>
      <c r="N575" s="61" t="str">
        <f t="shared" si="16"/>
        <v>katB</v>
      </c>
      <c r="P575" s="73" t="str">
        <f t="shared" si="17"/>
        <v/>
      </c>
      <c r="Q575" s="61" t="s">
        <v>30</v>
      </c>
    </row>
    <row r="576" spans="8:17" x14ac:dyDescent="0.25">
      <c r="H576" s="59">
        <v>120219</v>
      </c>
      <c r="I576" s="59" t="s">
        <v>69</v>
      </c>
      <c r="J576" s="59">
        <v>11482087</v>
      </c>
      <c r="K576" s="59" t="s">
        <v>796</v>
      </c>
      <c r="L576" s="61" t="s">
        <v>113</v>
      </c>
      <c r="M576" s="61">
        <f>VLOOKUP(H576,zdroj!C:F,4,0)</f>
        <v>0</v>
      </c>
      <c r="N576" s="61" t="str">
        <f t="shared" si="16"/>
        <v>katB</v>
      </c>
      <c r="P576" s="73" t="str">
        <f t="shared" si="17"/>
        <v/>
      </c>
      <c r="Q576" s="61" t="s">
        <v>30</v>
      </c>
    </row>
    <row r="577" spans="8:17" x14ac:dyDescent="0.25">
      <c r="H577" s="59">
        <v>120219</v>
      </c>
      <c r="I577" s="59" t="s">
        <v>69</v>
      </c>
      <c r="J577" s="59">
        <v>11482095</v>
      </c>
      <c r="K577" s="59" t="s">
        <v>797</v>
      </c>
      <c r="L577" s="61" t="s">
        <v>113</v>
      </c>
      <c r="M577" s="61">
        <f>VLOOKUP(H577,zdroj!C:F,4,0)</f>
        <v>0</v>
      </c>
      <c r="N577" s="61" t="str">
        <f t="shared" si="16"/>
        <v>katB</v>
      </c>
      <c r="P577" s="73" t="str">
        <f t="shared" si="17"/>
        <v/>
      </c>
      <c r="Q577" s="61" t="s">
        <v>30</v>
      </c>
    </row>
    <row r="578" spans="8:17" x14ac:dyDescent="0.25">
      <c r="H578" s="59">
        <v>120219</v>
      </c>
      <c r="I578" s="59" t="s">
        <v>69</v>
      </c>
      <c r="J578" s="59">
        <v>11482109</v>
      </c>
      <c r="K578" s="59" t="s">
        <v>798</v>
      </c>
      <c r="L578" s="61" t="s">
        <v>113</v>
      </c>
      <c r="M578" s="61">
        <f>VLOOKUP(H578,zdroj!C:F,4,0)</f>
        <v>0</v>
      </c>
      <c r="N578" s="61" t="str">
        <f t="shared" si="16"/>
        <v>katB</v>
      </c>
      <c r="P578" s="73" t="str">
        <f t="shared" si="17"/>
        <v/>
      </c>
      <c r="Q578" s="61" t="s">
        <v>30</v>
      </c>
    </row>
    <row r="579" spans="8:17" x14ac:dyDescent="0.25">
      <c r="H579" s="59">
        <v>120219</v>
      </c>
      <c r="I579" s="59" t="s">
        <v>69</v>
      </c>
      <c r="J579" s="59">
        <v>11482117</v>
      </c>
      <c r="K579" s="59" t="s">
        <v>799</v>
      </c>
      <c r="L579" s="61" t="s">
        <v>113</v>
      </c>
      <c r="M579" s="61">
        <f>VLOOKUP(H579,zdroj!C:F,4,0)</f>
        <v>0</v>
      </c>
      <c r="N579" s="61" t="str">
        <f t="shared" si="16"/>
        <v>katB</v>
      </c>
      <c r="P579" s="73" t="str">
        <f t="shared" si="17"/>
        <v/>
      </c>
      <c r="Q579" s="61" t="s">
        <v>33</v>
      </c>
    </row>
    <row r="580" spans="8:17" x14ac:dyDescent="0.25">
      <c r="H580" s="59">
        <v>120219</v>
      </c>
      <c r="I580" s="59" t="s">
        <v>69</v>
      </c>
      <c r="J580" s="59">
        <v>11482125</v>
      </c>
      <c r="K580" s="59" t="s">
        <v>800</v>
      </c>
      <c r="L580" s="61" t="s">
        <v>113</v>
      </c>
      <c r="M580" s="61">
        <f>VLOOKUP(H580,zdroj!C:F,4,0)</f>
        <v>0</v>
      </c>
      <c r="N580" s="61" t="str">
        <f t="shared" si="16"/>
        <v>katB</v>
      </c>
      <c r="P580" s="73" t="str">
        <f t="shared" si="17"/>
        <v/>
      </c>
      <c r="Q580" s="61" t="s">
        <v>30</v>
      </c>
    </row>
    <row r="581" spans="8:17" x14ac:dyDescent="0.25">
      <c r="H581" s="59">
        <v>120219</v>
      </c>
      <c r="I581" s="59" t="s">
        <v>69</v>
      </c>
      <c r="J581" s="59">
        <v>11482133</v>
      </c>
      <c r="K581" s="59" t="s">
        <v>801</v>
      </c>
      <c r="L581" s="61" t="s">
        <v>113</v>
      </c>
      <c r="M581" s="61">
        <f>VLOOKUP(H581,zdroj!C:F,4,0)</f>
        <v>0</v>
      </c>
      <c r="N581" s="61" t="str">
        <f t="shared" si="16"/>
        <v>katB</v>
      </c>
      <c r="P581" s="73" t="str">
        <f t="shared" si="17"/>
        <v/>
      </c>
      <c r="Q581" s="61" t="s">
        <v>30</v>
      </c>
    </row>
    <row r="582" spans="8:17" x14ac:dyDescent="0.25">
      <c r="H582" s="59">
        <v>120219</v>
      </c>
      <c r="I582" s="59" t="s">
        <v>69</v>
      </c>
      <c r="J582" s="59">
        <v>11482141</v>
      </c>
      <c r="K582" s="59" t="s">
        <v>802</v>
      </c>
      <c r="L582" s="61" t="s">
        <v>113</v>
      </c>
      <c r="M582" s="61">
        <f>VLOOKUP(H582,zdroj!C:F,4,0)</f>
        <v>0</v>
      </c>
      <c r="N582" s="61" t="str">
        <f t="shared" si="16"/>
        <v>katB</v>
      </c>
      <c r="P582" s="73" t="str">
        <f t="shared" si="17"/>
        <v/>
      </c>
      <c r="Q582" s="61" t="s">
        <v>30</v>
      </c>
    </row>
    <row r="583" spans="8:17" x14ac:dyDescent="0.25">
      <c r="H583" s="59">
        <v>120219</v>
      </c>
      <c r="I583" s="59" t="s">
        <v>69</v>
      </c>
      <c r="J583" s="59">
        <v>11482150</v>
      </c>
      <c r="K583" s="59" t="s">
        <v>803</v>
      </c>
      <c r="L583" s="61" t="s">
        <v>113</v>
      </c>
      <c r="M583" s="61">
        <f>VLOOKUP(H583,zdroj!C:F,4,0)</f>
        <v>0</v>
      </c>
      <c r="N583" s="61" t="str">
        <f t="shared" ref="N583:N646" si="18">IF(M583="A",IF(L583="katA","katB",L583),L583)</f>
        <v>katB</v>
      </c>
      <c r="P583" s="73" t="str">
        <f t="shared" ref="P583:P646" si="19">IF(O583="A",1,"")</f>
        <v/>
      </c>
      <c r="Q583" s="61" t="s">
        <v>30</v>
      </c>
    </row>
    <row r="584" spans="8:17" x14ac:dyDescent="0.25">
      <c r="H584" s="59">
        <v>120219</v>
      </c>
      <c r="I584" s="59" t="s">
        <v>69</v>
      </c>
      <c r="J584" s="59">
        <v>11482168</v>
      </c>
      <c r="K584" s="59" t="s">
        <v>804</v>
      </c>
      <c r="L584" s="61" t="s">
        <v>113</v>
      </c>
      <c r="M584" s="61">
        <f>VLOOKUP(H584,zdroj!C:F,4,0)</f>
        <v>0</v>
      </c>
      <c r="N584" s="61" t="str">
        <f t="shared" si="18"/>
        <v>katB</v>
      </c>
      <c r="P584" s="73" t="str">
        <f t="shared" si="19"/>
        <v/>
      </c>
      <c r="Q584" s="61" t="s">
        <v>30</v>
      </c>
    </row>
    <row r="585" spans="8:17" x14ac:dyDescent="0.25">
      <c r="H585" s="59">
        <v>120219</v>
      </c>
      <c r="I585" s="59" t="s">
        <v>69</v>
      </c>
      <c r="J585" s="59">
        <v>11482176</v>
      </c>
      <c r="K585" s="59" t="s">
        <v>805</v>
      </c>
      <c r="L585" s="61" t="s">
        <v>113</v>
      </c>
      <c r="M585" s="61">
        <f>VLOOKUP(H585,zdroj!C:F,4,0)</f>
        <v>0</v>
      </c>
      <c r="N585" s="61" t="str">
        <f t="shared" si="18"/>
        <v>katB</v>
      </c>
      <c r="P585" s="73" t="str">
        <f t="shared" si="19"/>
        <v/>
      </c>
      <c r="Q585" s="61" t="s">
        <v>30</v>
      </c>
    </row>
    <row r="586" spans="8:17" x14ac:dyDescent="0.25">
      <c r="H586" s="59">
        <v>120219</v>
      </c>
      <c r="I586" s="59" t="s">
        <v>69</v>
      </c>
      <c r="J586" s="59">
        <v>11482184</v>
      </c>
      <c r="K586" s="59" t="s">
        <v>806</v>
      </c>
      <c r="L586" s="61" t="s">
        <v>113</v>
      </c>
      <c r="M586" s="61">
        <f>VLOOKUP(H586,zdroj!C:F,4,0)</f>
        <v>0</v>
      </c>
      <c r="N586" s="61" t="str">
        <f t="shared" si="18"/>
        <v>katB</v>
      </c>
      <c r="P586" s="73" t="str">
        <f t="shared" si="19"/>
        <v/>
      </c>
      <c r="Q586" s="61" t="s">
        <v>30</v>
      </c>
    </row>
    <row r="587" spans="8:17" x14ac:dyDescent="0.25">
      <c r="H587" s="59">
        <v>120219</v>
      </c>
      <c r="I587" s="59" t="s">
        <v>69</v>
      </c>
      <c r="J587" s="59">
        <v>11482192</v>
      </c>
      <c r="K587" s="59" t="s">
        <v>807</v>
      </c>
      <c r="L587" s="61" t="s">
        <v>113</v>
      </c>
      <c r="M587" s="61">
        <f>VLOOKUP(H587,zdroj!C:F,4,0)</f>
        <v>0</v>
      </c>
      <c r="N587" s="61" t="str">
        <f t="shared" si="18"/>
        <v>katB</v>
      </c>
      <c r="P587" s="73" t="str">
        <f t="shared" si="19"/>
        <v/>
      </c>
      <c r="Q587" s="61" t="s">
        <v>30</v>
      </c>
    </row>
    <row r="588" spans="8:17" x14ac:dyDescent="0.25">
      <c r="H588" s="59">
        <v>120219</v>
      </c>
      <c r="I588" s="59" t="s">
        <v>69</v>
      </c>
      <c r="J588" s="59">
        <v>11482206</v>
      </c>
      <c r="K588" s="59" t="s">
        <v>808</v>
      </c>
      <c r="L588" s="61" t="s">
        <v>113</v>
      </c>
      <c r="M588" s="61">
        <f>VLOOKUP(H588,zdroj!C:F,4,0)</f>
        <v>0</v>
      </c>
      <c r="N588" s="61" t="str">
        <f t="shared" si="18"/>
        <v>katB</v>
      </c>
      <c r="P588" s="73" t="str">
        <f t="shared" si="19"/>
        <v/>
      </c>
      <c r="Q588" s="61" t="s">
        <v>30</v>
      </c>
    </row>
    <row r="589" spans="8:17" x14ac:dyDescent="0.25">
      <c r="H589" s="59">
        <v>120219</v>
      </c>
      <c r="I589" s="59" t="s">
        <v>69</v>
      </c>
      <c r="J589" s="59">
        <v>11482214</v>
      </c>
      <c r="K589" s="59" t="s">
        <v>809</v>
      </c>
      <c r="L589" s="61" t="s">
        <v>113</v>
      </c>
      <c r="M589" s="61">
        <f>VLOOKUP(H589,zdroj!C:F,4,0)</f>
        <v>0</v>
      </c>
      <c r="N589" s="61" t="str">
        <f t="shared" si="18"/>
        <v>katB</v>
      </c>
      <c r="P589" s="73" t="str">
        <f t="shared" si="19"/>
        <v/>
      </c>
      <c r="Q589" s="61" t="s">
        <v>30</v>
      </c>
    </row>
    <row r="590" spans="8:17" x14ac:dyDescent="0.25">
      <c r="H590" s="59">
        <v>120219</v>
      </c>
      <c r="I590" s="59" t="s">
        <v>69</v>
      </c>
      <c r="J590" s="59">
        <v>11482222</v>
      </c>
      <c r="K590" s="59" t="s">
        <v>810</v>
      </c>
      <c r="L590" s="61" t="s">
        <v>113</v>
      </c>
      <c r="M590" s="61">
        <f>VLOOKUP(H590,zdroj!C:F,4,0)</f>
        <v>0</v>
      </c>
      <c r="N590" s="61" t="str">
        <f t="shared" si="18"/>
        <v>katB</v>
      </c>
      <c r="P590" s="73" t="str">
        <f t="shared" si="19"/>
        <v/>
      </c>
      <c r="Q590" s="61" t="s">
        <v>30</v>
      </c>
    </row>
    <row r="591" spans="8:17" x14ac:dyDescent="0.25">
      <c r="H591" s="59">
        <v>120219</v>
      </c>
      <c r="I591" s="59" t="s">
        <v>69</v>
      </c>
      <c r="J591" s="59">
        <v>11482231</v>
      </c>
      <c r="K591" s="59" t="s">
        <v>811</v>
      </c>
      <c r="L591" s="61" t="s">
        <v>113</v>
      </c>
      <c r="M591" s="61">
        <f>VLOOKUP(H591,zdroj!C:F,4,0)</f>
        <v>0</v>
      </c>
      <c r="N591" s="61" t="str">
        <f t="shared" si="18"/>
        <v>katB</v>
      </c>
      <c r="P591" s="73" t="str">
        <f t="shared" si="19"/>
        <v/>
      </c>
      <c r="Q591" s="61" t="s">
        <v>30</v>
      </c>
    </row>
    <row r="592" spans="8:17" x14ac:dyDescent="0.25">
      <c r="H592" s="59">
        <v>120219</v>
      </c>
      <c r="I592" s="59" t="s">
        <v>69</v>
      </c>
      <c r="J592" s="59">
        <v>11482249</v>
      </c>
      <c r="K592" s="59" t="s">
        <v>812</v>
      </c>
      <c r="L592" s="61" t="s">
        <v>81</v>
      </c>
      <c r="M592" s="61">
        <f>VLOOKUP(H592,zdroj!C:F,4,0)</f>
        <v>0</v>
      </c>
      <c r="N592" s="61" t="str">
        <f t="shared" si="18"/>
        <v>-</v>
      </c>
      <c r="P592" s="73" t="str">
        <f t="shared" si="19"/>
        <v/>
      </c>
      <c r="Q592" s="61" t="s">
        <v>86</v>
      </c>
    </row>
    <row r="593" spans="8:17" x14ac:dyDescent="0.25">
      <c r="H593" s="59">
        <v>120219</v>
      </c>
      <c r="I593" s="59" t="s">
        <v>69</v>
      </c>
      <c r="J593" s="59">
        <v>11482257</v>
      </c>
      <c r="K593" s="59" t="s">
        <v>813</v>
      </c>
      <c r="L593" s="61" t="s">
        <v>113</v>
      </c>
      <c r="M593" s="61">
        <f>VLOOKUP(H593,zdroj!C:F,4,0)</f>
        <v>0</v>
      </c>
      <c r="N593" s="61" t="str">
        <f t="shared" si="18"/>
        <v>katB</v>
      </c>
      <c r="P593" s="73" t="str">
        <f t="shared" si="19"/>
        <v/>
      </c>
      <c r="Q593" s="61" t="s">
        <v>30</v>
      </c>
    </row>
    <row r="594" spans="8:17" x14ac:dyDescent="0.25">
      <c r="H594" s="59">
        <v>120219</v>
      </c>
      <c r="I594" s="59" t="s">
        <v>69</v>
      </c>
      <c r="J594" s="59">
        <v>11482265</v>
      </c>
      <c r="K594" s="59" t="s">
        <v>814</v>
      </c>
      <c r="L594" s="61" t="s">
        <v>113</v>
      </c>
      <c r="M594" s="61">
        <f>VLOOKUP(H594,zdroj!C:F,4,0)</f>
        <v>0</v>
      </c>
      <c r="N594" s="61" t="str">
        <f t="shared" si="18"/>
        <v>katB</v>
      </c>
      <c r="P594" s="73" t="str">
        <f t="shared" si="19"/>
        <v/>
      </c>
      <c r="Q594" s="61" t="s">
        <v>30</v>
      </c>
    </row>
    <row r="595" spans="8:17" x14ac:dyDescent="0.25">
      <c r="H595" s="59">
        <v>120219</v>
      </c>
      <c r="I595" s="59" t="s">
        <v>69</v>
      </c>
      <c r="J595" s="59">
        <v>11482273</v>
      </c>
      <c r="K595" s="59" t="s">
        <v>815</v>
      </c>
      <c r="L595" s="61" t="s">
        <v>113</v>
      </c>
      <c r="M595" s="61">
        <f>VLOOKUP(H595,zdroj!C:F,4,0)</f>
        <v>0</v>
      </c>
      <c r="N595" s="61" t="str">
        <f t="shared" si="18"/>
        <v>katB</v>
      </c>
      <c r="P595" s="73" t="str">
        <f t="shared" si="19"/>
        <v/>
      </c>
      <c r="Q595" s="61" t="s">
        <v>30</v>
      </c>
    </row>
    <row r="596" spans="8:17" x14ac:dyDescent="0.25">
      <c r="H596" s="59">
        <v>120219</v>
      </c>
      <c r="I596" s="59" t="s">
        <v>69</v>
      </c>
      <c r="J596" s="59">
        <v>11482281</v>
      </c>
      <c r="K596" s="59" t="s">
        <v>816</v>
      </c>
      <c r="L596" s="61" t="s">
        <v>113</v>
      </c>
      <c r="M596" s="61">
        <f>VLOOKUP(H596,zdroj!C:F,4,0)</f>
        <v>0</v>
      </c>
      <c r="N596" s="61" t="str">
        <f t="shared" si="18"/>
        <v>katB</v>
      </c>
      <c r="P596" s="73" t="str">
        <f t="shared" si="19"/>
        <v/>
      </c>
      <c r="Q596" s="61" t="s">
        <v>30</v>
      </c>
    </row>
    <row r="597" spans="8:17" x14ac:dyDescent="0.25">
      <c r="H597" s="59">
        <v>120219</v>
      </c>
      <c r="I597" s="59" t="s">
        <v>69</v>
      </c>
      <c r="J597" s="59">
        <v>11482290</v>
      </c>
      <c r="K597" s="59" t="s">
        <v>817</v>
      </c>
      <c r="L597" s="61" t="s">
        <v>113</v>
      </c>
      <c r="M597" s="61">
        <f>VLOOKUP(H597,zdroj!C:F,4,0)</f>
        <v>0</v>
      </c>
      <c r="N597" s="61" t="str">
        <f t="shared" si="18"/>
        <v>katB</v>
      </c>
      <c r="P597" s="73" t="str">
        <f t="shared" si="19"/>
        <v/>
      </c>
      <c r="Q597" s="61" t="s">
        <v>30</v>
      </c>
    </row>
    <row r="598" spans="8:17" x14ac:dyDescent="0.25">
      <c r="H598" s="59">
        <v>120219</v>
      </c>
      <c r="I598" s="59" t="s">
        <v>69</v>
      </c>
      <c r="J598" s="59">
        <v>11482303</v>
      </c>
      <c r="K598" s="59" t="s">
        <v>818</v>
      </c>
      <c r="L598" s="61" t="s">
        <v>113</v>
      </c>
      <c r="M598" s="61">
        <f>VLOOKUP(H598,zdroj!C:F,4,0)</f>
        <v>0</v>
      </c>
      <c r="N598" s="61" t="str">
        <f t="shared" si="18"/>
        <v>katB</v>
      </c>
      <c r="P598" s="73" t="str">
        <f t="shared" si="19"/>
        <v/>
      </c>
      <c r="Q598" s="61" t="s">
        <v>30</v>
      </c>
    </row>
    <row r="599" spans="8:17" x14ac:dyDescent="0.25">
      <c r="H599" s="59">
        <v>120219</v>
      </c>
      <c r="I599" s="59" t="s">
        <v>69</v>
      </c>
      <c r="J599" s="59">
        <v>11482311</v>
      </c>
      <c r="K599" s="59" t="s">
        <v>819</v>
      </c>
      <c r="L599" s="61" t="s">
        <v>113</v>
      </c>
      <c r="M599" s="61">
        <f>VLOOKUP(H599,zdroj!C:F,4,0)</f>
        <v>0</v>
      </c>
      <c r="N599" s="61" t="str">
        <f t="shared" si="18"/>
        <v>katB</v>
      </c>
      <c r="P599" s="73" t="str">
        <f t="shared" si="19"/>
        <v/>
      </c>
      <c r="Q599" s="61" t="s">
        <v>30</v>
      </c>
    </row>
    <row r="600" spans="8:17" x14ac:dyDescent="0.25">
      <c r="H600" s="59">
        <v>120219</v>
      </c>
      <c r="I600" s="59" t="s">
        <v>69</v>
      </c>
      <c r="J600" s="59">
        <v>11482320</v>
      </c>
      <c r="K600" s="59" t="s">
        <v>820</v>
      </c>
      <c r="L600" s="61" t="s">
        <v>113</v>
      </c>
      <c r="M600" s="61">
        <f>VLOOKUP(H600,zdroj!C:F,4,0)</f>
        <v>0</v>
      </c>
      <c r="N600" s="61" t="str">
        <f t="shared" si="18"/>
        <v>katB</v>
      </c>
      <c r="P600" s="73" t="str">
        <f t="shared" si="19"/>
        <v/>
      </c>
      <c r="Q600" s="61" t="s">
        <v>30</v>
      </c>
    </row>
    <row r="601" spans="8:17" x14ac:dyDescent="0.25">
      <c r="H601" s="59">
        <v>120219</v>
      </c>
      <c r="I601" s="59" t="s">
        <v>69</v>
      </c>
      <c r="J601" s="59">
        <v>11482338</v>
      </c>
      <c r="K601" s="59" t="s">
        <v>821</v>
      </c>
      <c r="L601" s="61" t="s">
        <v>113</v>
      </c>
      <c r="M601" s="61">
        <f>VLOOKUP(H601,zdroj!C:F,4,0)</f>
        <v>0</v>
      </c>
      <c r="N601" s="61" t="str">
        <f t="shared" si="18"/>
        <v>katB</v>
      </c>
      <c r="P601" s="73" t="str">
        <f t="shared" si="19"/>
        <v/>
      </c>
      <c r="Q601" s="61" t="s">
        <v>30</v>
      </c>
    </row>
    <row r="602" spans="8:17" x14ac:dyDescent="0.25">
      <c r="H602" s="59">
        <v>120219</v>
      </c>
      <c r="I602" s="59" t="s">
        <v>69</v>
      </c>
      <c r="J602" s="59">
        <v>11482346</v>
      </c>
      <c r="K602" s="59" t="s">
        <v>822</v>
      </c>
      <c r="L602" s="61" t="s">
        <v>113</v>
      </c>
      <c r="M602" s="61">
        <f>VLOOKUP(H602,zdroj!C:F,4,0)</f>
        <v>0</v>
      </c>
      <c r="N602" s="61" t="str">
        <f t="shared" si="18"/>
        <v>katB</v>
      </c>
      <c r="P602" s="73" t="str">
        <f t="shared" si="19"/>
        <v/>
      </c>
      <c r="Q602" s="61" t="s">
        <v>30</v>
      </c>
    </row>
    <row r="603" spans="8:17" x14ac:dyDescent="0.25">
      <c r="H603" s="59">
        <v>120219</v>
      </c>
      <c r="I603" s="59" t="s">
        <v>69</v>
      </c>
      <c r="J603" s="59">
        <v>11482354</v>
      </c>
      <c r="K603" s="59" t="s">
        <v>823</v>
      </c>
      <c r="L603" s="61" t="s">
        <v>113</v>
      </c>
      <c r="M603" s="61">
        <f>VLOOKUP(H603,zdroj!C:F,4,0)</f>
        <v>0</v>
      </c>
      <c r="N603" s="61" t="str">
        <f t="shared" si="18"/>
        <v>katB</v>
      </c>
      <c r="P603" s="73" t="str">
        <f t="shared" si="19"/>
        <v/>
      </c>
      <c r="Q603" s="61" t="s">
        <v>30</v>
      </c>
    </row>
    <row r="604" spans="8:17" x14ac:dyDescent="0.25">
      <c r="H604" s="59">
        <v>120219</v>
      </c>
      <c r="I604" s="59" t="s">
        <v>69</v>
      </c>
      <c r="J604" s="59">
        <v>11482362</v>
      </c>
      <c r="K604" s="59" t="s">
        <v>824</v>
      </c>
      <c r="L604" s="61" t="s">
        <v>113</v>
      </c>
      <c r="M604" s="61">
        <f>VLOOKUP(H604,zdroj!C:F,4,0)</f>
        <v>0</v>
      </c>
      <c r="N604" s="61" t="str">
        <f t="shared" si="18"/>
        <v>katB</v>
      </c>
      <c r="P604" s="73" t="str">
        <f t="shared" si="19"/>
        <v/>
      </c>
      <c r="Q604" s="61" t="s">
        <v>30</v>
      </c>
    </row>
    <row r="605" spans="8:17" x14ac:dyDescent="0.25">
      <c r="H605" s="59">
        <v>120219</v>
      </c>
      <c r="I605" s="59" t="s">
        <v>69</v>
      </c>
      <c r="J605" s="59">
        <v>11482371</v>
      </c>
      <c r="K605" s="59" t="s">
        <v>825</v>
      </c>
      <c r="L605" s="61" t="s">
        <v>113</v>
      </c>
      <c r="M605" s="61">
        <f>VLOOKUP(H605,zdroj!C:F,4,0)</f>
        <v>0</v>
      </c>
      <c r="N605" s="61" t="str">
        <f t="shared" si="18"/>
        <v>katB</v>
      </c>
      <c r="P605" s="73" t="str">
        <f t="shared" si="19"/>
        <v/>
      </c>
      <c r="Q605" s="61" t="s">
        <v>30</v>
      </c>
    </row>
    <row r="606" spans="8:17" x14ac:dyDescent="0.25">
      <c r="H606" s="59">
        <v>120219</v>
      </c>
      <c r="I606" s="59" t="s">
        <v>69</v>
      </c>
      <c r="J606" s="59">
        <v>11482389</v>
      </c>
      <c r="K606" s="59" t="s">
        <v>826</v>
      </c>
      <c r="L606" s="61" t="s">
        <v>113</v>
      </c>
      <c r="M606" s="61">
        <f>VLOOKUP(H606,zdroj!C:F,4,0)</f>
        <v>0</v>
      </c>
      <c r="N606" s="61" t="str">
        <f t="shared" si="18"/>
        <v>katB</v>
      </c>
      <c r="P606" s="73" t="str">
        <f t="shared" si="19"/>
        <v/>
      </c>
      <c r="Q606" s="61" t="s">
        <v>30</v>
      </c>
    </row>
    <row r="607" spans="8:17" x14ac:dyDescent="0.25">
      <c r="H607" s="59">
        <v>120219</v>
      </c>
      <c r="I607" s="59" t="s">
        <v>69</v>
      </c>
      <c r="J607" s="59">
        <v>11482397</v>
      </c>
      <c r="K607" s="59" t="s">
        <v>827</v>
      </c>
      <c r="L607" s="61" t="s">
        <v>113</v>
      </c>
      <c r="M607" s="61">
        <f>VLOOKUP(H607,zdroj!C:F,4,0)</f>
        <v>0</v>
      </c>
      <c r="N607" s="61" t="str">
        <f t="shared" si="18"/>
        <v>katB</v>
      </c>
      <c r="P607" s="73" t="str">
        <f t="shared" si="19"/>
        <v/>
      </c>
      <c r="Q607" s="61" t="s">
        <v>30</v>
      </c>
    </row>
    <row r="608" spans="8:17" x14ac:dyDescent="0.25">
      <c r="H608" s="59">
        <v>120219</v>
      </c>
      <c r="I608" s="59" t="s">
        <v>69</v>
      </c>
      <c r="J608" s="59">
        <v>11482401</v>
      </c>
      <c r="K608" s="59" t="s">
        <v>828</v>
      </c>
      <c r="L608" s="61" t="s">
        <v>113</v>
      </c>
      <c r="M608" s="61">
        <f>VLOOKUP(H608,zdroj!C:F,4,0)</f>
        <v>0</v>
      </c>
      <c r="N608" s="61" t="str">
        <f t="shared" si="18"/>
        <v>katB</v>
      </c>
      <c r="P608" s="73" t="str">
        <f t="shared" si="19"/>
        <v/>
      </c>
      <c r="Q608" s="61" t="s">
        <v>30</v>
      </c>
    </row>
    <row r="609" spans="8:17" x14ac:dyDescent="0.25">
      <c r="H609" s="59">
        <v>120219</v>
      </c>
      <c r="I609" s="59" t="s">
        <v>69</v>
      </c>
      <c r="J609" s="59">
        <v>11482419</v>
      </c>
      <c r="K609" s="59" t="s">
        <v>829</v>
      </c>
      <c r="L609" s="61" t="s">
        <v>113</v>
      </c>
      <c r="M609" s="61">
        <f>VLOOKUP(H609,zdroj!C:F,4,0)</f>
        <v>0</v>
      </c>
      <c r="N609" s="61" t="str">
        <f t="shared" si="18"/>
        <v>katB</v>
      </c>
      <c r="P609" s="73" t="str">
        <f t="shared" si="19"/>
        <v/>
      </c>
      <c r="Q609" s="61" t="s">
        <v>30</v>
      </c>
    </row>
    <row r="610" spans="8:17" x14ac:dyDescent="0.25">
      <c r="H610" s="59">
        <v>120219</v>
      </c>
      <c r="I610" s="59" t="s">
        <v>69</v>
      </c>
      <c r="J610" s="59">
        <v>11482427</v>
      </c>
      <c r="K610" s="59" t="s">
        <v>830</v>
      </c>
      <c r="L610" s="61" t="s">
        <v>113</v>
      </c>
      <c r="M610" s="61">
        <f>VLOOKUP(H610,zdroj!C:F,4,0)</f>
        <v>0</v>
      </c>
      <c r="N610" s="61" t="str">
        <f t="shared" si="18"/>
        <v>katB</v>
      </c>
      <c r="P610" s="73" t="str">
        <f t="shared" si="19"/>
        <v/>
      </c>
      <c r="Q610" s="61" t="s">
        <v>30</v>
      </c>
    </row>
    <row r="611" spans="8:17" x14ac:dyDescent="0.25">
      <c r="H611" s="59">
        <v>120219</v>
      </c>
      <c r="I611" s="59" t="s">
        <v>69</v>
      </c>
      <c r="J611" s="59">
        <v>11482435</v>
      </c>
      <c r="K611" s="59" t="s">
        <v>831</v>
      </c>
      <c r="L611" s="61" t="s">
        <v>113</v>
      </c>
      <c r="M611" s="61">
        <f>VLOOKUP(H611,zdroj!C:F,4,0)</f>
        <v>0</v>
      </c>
      <c r="N611" s="61" t="str">
        <f t="shared" si="18"/>
        <v>katB</v>
      </c>
      <c r="P611" s="73" t="str">
        <f t="shared" si="19"/>
        <v/>
      </c>
      <c r="Q611" s="61" t="s">
        <v>30</v>
      </c>
    </row>
    <row r="612" spans="8:17" x14ac:dyDescent="0.25">
      <c r="H612" s="59">
        <v>120219</v>
      </c>
      <c r="I612" s="59" t="s">
        <v>69</v>
      </c>
      <c r="J612" s="59">
        <v>11482443</v>
      </c>
      <c r="K612" s="59" t="s">
        <v>832</v>
      </c>
      <c r="L612" s="61" t="s">
        <v>113</v>
      </c>
      <c r="M612" s="61">
        <f>VLOOKUP(H612,zdroj!C:F,4,0)</f>
        <v>0</v>
      </c>
      <c r="N612" s="61" t="str">
        <f t="shared" si="18"/>
        <v>katB</v>
      </c>
      <c r="P612" s="73" t="str">
        <f t="shared" si="19"/>
        <v/>
      </c>
      <c r="Q612" s="61" t="s">
        <v>30</v>
      </c>
    </row>
    <row r="613" spans="8:17" x14ac:dyDescent="0.25">
      <c r="H613" s="59">
        <v>120219</v>
      </c>
      <c r="I613" s="59" t="s">
        <v>69</v>
      </c>
      <c r="J613" s="59">
        <v>11482451</v>
      </c>
      <c r="K613" s="59" t="s">
        <v>833</v>
      </c>
      <c r="L613" s="61" t="s">
        <v>113</v>
      </c>
      <c r="M613" s="61">
        <f>VLOOKUP(H613,zdroj!C:F,4,0)</f>
        <v>0</v>
      </c>
      <c r="N613" s="61" t="str">
        <f t="shared" si="18"/>
        <v>katB</v>
      </c>
      <c r="P613" s="73" t="str">
        <f t="shared" si="19"/>
        <v/>
      </c>
      <c r="Q613" s="61" t="s">
        <v>30</v>
      </c>
    </row>
    <row r="614" spans="8:17" x14ac:dyDescent="0.25">
      <c r="H614" s="59">
        <v>120219</v>
      </c>
      <c r="I614" s="59" t="s">
        <v>69</v>
      </c>
      <c r="J614" s="59">
        <v>11482460</v>
      </c>
      <c r="K614" s="59" t="s">
        <v>834</v>
      </c>
      <c r="L614" s="61" t="s">
        <v>113</v>
      </c>
      <c r="M614" s="61">
        <f>VLOOKUP(H614,zdroj!C:F,4,0)</f>
        <v>0</v>
      </c>
      <c r="N614" s="61" t="str">
        <f t="shared" si="18"/>
        <v>katB</v>
      </c>
      <c r="P614" s="73" t="str">
        <f t="shared" si="19"/>
        <v/>
      </c>
      <c r="Q614" s="61" t="s">
        <v>30</v>
      </c>
    </row>
    <row r="615" spans="8:17" x14ac:dyDescent="0.25">
      <c r="H615" s="59">
        <v>120219</v>
      </c>
      <c r="I615" s="59" t="s">
        <v>69</v>
      </c>
      <c r="J615" s="59">
        <v>11482478</v>
      </c>
      <c r="K615" s="59" t="s">
        <v>835</v>
      </c>
      <c r="L615" s="61" t="s">
        <v>113</v>
      </c>
      <c r="M615" s="61">
        <f>VLOOKUP(H615,zdroj!C:F,4,0)</f>
        <v>0</v>
      </c>
      <c r="N615" s="61" t="str">
        <f t="shared" si="18"/>
        <v>katB</v>
      </c>
      <c r="P615" s="73" t="str">
        <f t="shared" si="19"/>
        <v/>
      </c>
      <c r="Q615" s="61" t="s">
        <v>30</v>
      </c>
    </row>
    <row r="616" spans="8:17" x14ac:dyDescent="0.25">
      <c r="H616" s="59">
        <v>120219</v>
      </c>
      <c r="I616" s="59" t="s">
        <v>69</v>
      </c>
      <c r="J616" s="59">
        <v>11482486</v>
      </c>
      <c r="K616" s="59" t="s">
        <v>836</v>
      </c>
      <c r="L616" s="61" t="s">
        <v>113</v>
      </c>
      <c r="M616" s="61">
        <f>VLOOKUP(H616,zdroj!C:F,4,0)</f>
        <v>0</v>
      </c>
      <c r="N616" s="61" t="str">
        <f t="shared" si="18"/>
        <v>katB</v>
      </c>
      <c r="P616" s="73" t="str">
        <f t="shared" si="19"/>
        <v/>
      </c>
      <c r="Q616" s="61" t="s">
        <v>30</v>
      </c>
    </row>
    <row r="617" spans="8:17" x14ac:dyDescent="0.25">
      <c r="H617" s="59">
        <v>120219</v>
      </c>
      <c r="I617" s="59" t="s">
        <v>69</v>
      </c>
      <c r="J617" s="59">
        <v>11482494</v>
      </c>
      <c r="K617" s="59" t="s">
        <v>837</v>
      </c>
      <c r="L617" s="61" t="s">
        <v>113</v>
      </c>
      <c r="M617" s="61">
        <f>VLOOKUP(H617,zdroj!C:F,4,0)</f>
        <v>0</v>
      </c>
      <c r="N617" s="61" t="str">
        <f t="shared" si="18"/>
        <v>katB</v>
      </c>
      <c r="P617" s="73" t="str">
        <f t="shared" si="19"/>
        <v/>
      </c>
      <c r="Q617" s="61" t="s">
        <v>30</v>
      </c>
    </row>
    <row r="618" spans="8:17" x14ac:dyDescent="0.25">
      <c r="H618" s="59">
        <v>120219</v>
      </c>
      <c r="I618" s="59" t="s">
        <v>69</v>
      </c>
      <c r="J618" s="59">
        <v>11482508</v>
      </c>
      <c r="K618" s="59" t="s">
        <v>838</v>
      </c>
      <c r="L618" s="61" t="s">
        <v>113</v>
      </c>
      <c r="M618" s="61">
        <f>VLOOKUP(H618,zdroj!C:F,4,0)</f>
        <v>0</v>
      </c>
      <c r="N618" s="61" t="str">
        <f t="shared" si="18"/>
        <v>katB</v>
      </c>
      <c r="P618" s="73" t="str">
        <f t="shared" si="19"/>
        <v/>
      </c>
      <c r="Q618" s="61" t="s">
        <v>30</v>
      </c>
    </row>
    <row r="619" spans="8:17" x14ac:dyDescent="0.25">
      <c r="H619" s="59">
        <v>120219</v>
      </c>
      <c r="I619" s="59" t="s">
        <v>69</v>
      </c>
      <c r="J619" s="59">
        <v>11482516</v>
      </c>
      <c r="K619" s="59" t="s">
        <v>839</v>
      </c>
      <c r="L619" s="61" t="s">
        <v>113</v>
      </c>
      <c r="M619" s="61">
        <f>VLOOKUP(H619,zdroj!C:F,4,0)</f>
        <v>0</v>
      </c>
      <c r="N619" s="61" t="str">
        <f t="shared" si="18"/>
        <v>katB</v>
      </c>
      <c r="P619" s="73" t="str">
        <f t="shared" si="19"/>
        <v/>
      </c>
      <c r="Q619" s="61" t="s">
        <v>30</v>
      </c>
    </row>
    <row r="620" spans="8:17" x14ac:dyDescent="0.25">
      <c r="H620" s="59">
        <v>120219</v>
      </c>
      <c r="I620" s="59" t="s">
        <v>69</v>
      </c>
      <c r="J620" s="59">
        <v>11482524</v>
      </c>
      <c r="K620" s="59" t="s">
        <v>840</v>
      </c>
      <c r="L620" s="61" t="s">
        <v>113</v>
      </c>
      <c r="M620" s="61">
        <f>VLOOKUP(H620,zdroj!C:F,4,0)</f>
        <v>0</v>
      </c>
      <c r="N620" s="61" t="str">
        <f t="shared" si="18"/>
        <v>katB</v>
      </c>
      <c r="P620" s="73" t="str">
        <f t="shared" si="19"/>
        <v/>
      </c>
      <c r="Q620" s="61" t="s">
        <v>30</v>
      </c>
    </row>
    <row r="621" spans="8:17" x14ac:dyDescent="0.25">
      <c r="H621" s="59">
        <v>120219</v>
      </c>
      <c r="I621" s="59" t="s">
        <v>69</v>
      </c>
      <c r="J621" s="59">
        <v>11482532</v>
      </c>
      <c r="K621" s="59" t="s">
        <v>841</v>
      </c>
      <c r="L621" s="61" t="s">
        <v>113</v>
      </c>
      <c r="M621" s="61">
        <f>VLOOKUP(H621,zdroj!C:F,4,0)</f>
        <v>0</v>
      </c>
      <c r="N621" s="61" t="str">
        <f t="shared" si="18"/>
        <v>katB</v>
      </c>
      <c r="P621" s="73" t="str">
        <f t="shared" si="19"/>
        <v/>
      </c>
      <c r="Q621" s="61" t="s">
        <v>30</v>
      </c>
    </row>
    <row r="622" spans="8:17" x14ac:dyDescent="0.25">
      <c r="H622" s="59">
        <v>120219</v>
      </c>
      <c r="I622" s="59" t="s">
        <v>69</v>
      </c>
      <c r="J622" s="59">
        <v>11482541</v>
      </c>
      <c r="K622" s="59" t="s">
        <v>842</v>
      </c>
      <c r="L622" s="61" t="s">
        <v>113</v>
      </c>
      <c r="M622" s="61">
        <f>VLOOKUP(H622,zdroj!C:F,4,0)</f>
        <v>0</v>
      </c>
      <c r="N622" s="61" t="str">
        <f t="shared" si="18"/>
        <v>katB</v>
      </c>
      <c r="P622" s="73" t="str">
        <f t="shared" si="19"/>
        <v/>
      </c>
      <c r="Q622" s="61" t="s">
        <v>30</v>
      </c>
    </row>
    <row r="623" spans="8:17" x14ac:dyDescent="0.25">
      <c r="H623" s="59">
        <v>120219</v>
      </c>
      <c r="I623" s="59" t="s">
        <v>69</v>
      </c>
      <c r="J623" s="59">
        <v>11482559</v>
      </c>
      <c r="K623" s="59" t="s">
        <v>843</v>
      </c>
      <c r="L623" s="61" t="s">
        <v>113</v>
      </c>
      <c r="M623" s="61">
        <f>VLOOKUP(H623,zdroj!C:F,4,0)</f>
        <v>0</v>
      </c>
      <c r="N623" s="61" t="str">
        <f t="shared" si="18"/>
        <v>katB</v>
      </c>
      <c r="P623" s="73" t="str">
        <f t="shared" si="19"/>
        <v/>
      </c>
      <c r="Q623" s="61" t="s">
        <v>30</v>
      </c>
    </row>
    <row r="624" spans="8:17" x14ac:dyDescent="0.25">
      <c r="H624" s="59">
        <v>120219</v>
      </c>
      <c r="I624" s="59" t="s">
        <v>69</v>
      </c>
      <c r="J624" s="59">
        <v>11482567</v>
      </c>
      <c r="K624" s="59" t="s">
        <v>844</v>
      </c>
      <c r="L624" s="61" t="s">
        <v>113</v>
      </c>
      <c r="M624" s="61">
        <f>VLOOKUP(H624,zdroj!C:F,4,0)</f>
        <v>0</v>
      </c>
      <c r="N624" s="61" t="str">
        <f t="shared" si="18"/>
        <v>katB</v>
      </c>
      <c r="P624" s="73" t="str">
        <f t="shared" si="19"/>
        <v/>
      </c>
      <c r="Q624" s="61" t="s">
        <v>30</v>
      </c>
    </row>
    <row r="625" spans="8:17" x14ac:dyDescent="0.25">
      <c r="H625" s="59">
        <v>120219</v>
      </c>
      <c r="I625" s="59" t="s">
        <v>69</v>
      </c>
      <c r="J625" s="59">
        <v>11482575</v>
      </c>
      <c r="K625" s="59" t="s">
        <v>845</v>
      </c>
      <c r="L625" s="61" t="s">
        <v>81</v>
      </c>
      <c r="M625" s="61">
        <f>VLOOKUP(H625,zdroj!C:F,4,0)</f>
        <v>0</v>
      </c>
      <c r="N625" s="61" t="str">
        <f t="shared" si="18"/>
        <v>-</v>
      </c>
      <c r="P625" s="73" t="str">
        <f t="shared" si="19"/>
        <v/>
      </c>
      <c r="Q625" s="61" t="s">
        <v>86</v>
      </c>
    </row>
    <row r="626" spans="8:17" x14ac:dyDescent="0.25">
      <c r="H626" s="59">
        <v>120219</v>
      </c>
      <c r="I626" s="59" t="s">
        <v>69</v>
      </c>
      <c r="J626" s="59">
        <v>11482583</v>
      </c>
      <c r="K626" s="59" t="s">
        <v>846</v>
      </c>
      <c r="L626" s="61" t="s">
        <v>113</v>
      </c>
      <c r="M626" s="61">
        <f>VLOOKUP(H626,zdroj!C:F,4,0)</f>
        <v>0</v>
      </c>
      <c r="N626" s="61" t="str">
        <f t="shared" si="18"/>
        <v>katB</v>
      </c>
      <c r="P626" s="73" t="str">
        <f t="shared" si="19"/>
        <v/>
      </c>
      <c r="Q626" s="61" t="s">
        <v>30</v>
      </c>
    </row>
    <row r="627" spans="8:17" x14ac:dyDescent="0.25">
      <c r="H627" s="59">
        <v>120219</v>
      </c>
      <c r="I627" s="59" t="s">
        <v>69</v>
      </c>
      <c r="J627" s="59">
        <v>11482591</v>
      </c>
      <c r="K627" s="59" t="s">
        <v>847</v>
      </c>
      <c r="L627" s="61" t="s">
        <v>113</v>
      </c>
      <c r="M627" s="61">
        <f>VLOOKUP(H627,zdroj!C:F,4,0)</f>
        <v>0</v>
      </c>
      <c r="N627" s="61" t="str">
        <f t="shared" si="18"/>
        <v>katB</v>
      </c>
      <c r="P627" s="73" t="str">
        <f t="shared" si="19"/>
        <v/>
      </c>
      <c r="Q627" s="61" t="s">
        <v>30</v>
      </c>
    </row>
    <row r="628" spans="8:17" x14ac:dyDescent="0.25">
      <c r="H628" s="59">
        <v>120219</v>
      </c>
      <c r="I628" s="59" t="s">
        <v>69</v>
      </c>
      <c r="J628" s="59">
        <v>11482605</v>
      </c>
      <c r="K628" s="59" t="s">
        <v>848</v>
      </c>
      <c r="L628" s="61" t="s">
        <v>81</v>
      </c>
      <c r="M628" s="61">
        <f>VLOOKUP(H628,zdroj!C:F,4,0)</f>
        <v>0</v>
      </c>
      <c r="N628" s="61" t="str">
        <f t="shared" si="18"/>
        <v>-</v>
      </c>
      <c r="P628" s="73" t="str">
        <f t="shared" si="19"/>
        <v/>
      </c>
      <c r="Q628" s="61" t="s">
        <v>88</v>
      </c>
    </row>
    <row r="629" spans="8:17" x14ac:dyDescent="0.25">
      <c r="H629" s="59">
        <v>120219</v>
      </c>
      <c r="I629" s="59" t="s">
        <v>69</v>
      </c>
      <c r="J629" s="59">
        <v>11482613</v>
      </c>
      <c r="K629" s="59" t="s">
        <v>849</v>
      </c>
      <c r="L629" s="61" t="s">
        <v>113</v>
      </c>
      <c r="M629" s="61">
        <f>VLOOKUP(H629,zdroj!C:F,4,0)</f>
        <v>0</v>
      </c>
      <c r="N629" s="61" t="str">
        <f t="shared" si="18"/>
        <v>katB</v>
      </c>
      <c r="P629" s="73" t="str">
        <f t="shared" si="19"/>
        <v/>
      </c>
      <c r="Q629" s="61" t="s">
        <v>30</v>
      </c>
    </row>
    <row r="630" spans="8:17" x14ac:dyDescent="0.25">
      <c r="H630" s="59">
        <v>120219</v>
      </c>
      <c r="I630" s="59" t="s">
        <v>69</v>
      </c>
      <c r="J630" s="59">
        <v>11482621</v>
      </c>
      <c r="K630" s="59" t="s">
        <v>850</v>
      </c>
      <c r="L630" s="61" t="s">
        <v>113</v>
      </c>
      <c r="M630" s="61">
        <f>VLOOKUP(H630,zdroj!C:F,4,0)</f>
        <v>0</v>
      </c>
      <c r="N630" s="61" t="str">
        <f t="shared" si="18"/>
        <v>katB</v>
      </c>
      <c r="P630" s="73" t="str">
        <f t="shared" si="19"/>
        <v/>
      </c>
      <c r="Q630" s="61" t="s">
        <v>30</v>
      </c>
    </row>
    <row r="631" spans="8:17" x14ac:dyDescent="0.25">
      <c r="H631" s="59">
        <v>120219</v>
      </c>
      <c r="I631" s="59" t="s">
        <v>69</v>
      </c>
      <c r="J631" s="59">
        <v>11482630</v>
      </c>
      <c r="K631" s="59" t="s">
        <v>851</v>
      </c>
      <c r="L631" s="61" t="s">
        <v>113</v>
      </c>
      <c r="M631" s="61">
        <f>VLOOKUP(H631,zdroj!C:F,4,0)</f>
        <v>0</v>
      </c>
      <c r="N631" s="61" t="str">
        <f t="shared" si="18"/>
        <v>katB</v>
      </c>
      <c r="P631" s="73" t="str">
        <f t="shared" si="19"/>
        <v/>
      </c>
      <c r="Q631" s="61" t="s">
        <v>30</v>
      </c>
    </row>
    <row r="632" spans="8:17" x14ac:dyDescent="0.25">
      <c r="H632" s="59">
        <v>120219</v>
      </c>
      <c r="I632" s="59" t="s">
        <v>69</v>
      </c>
      <c r="J632" s="59">
        <v>11482648</v>
      </c>
      <c r="K632" s="59" t="s">
        <v>852</v>
      </c>
      <c r="L632" s="61" t="s">
        <v>113</v>
      </c>
      <c r="M632" s="61">
        <f>VLOOKUP(H632,zdroj!C:F,4,0)</f>
        <v>0</v>
      </c>
      <c r="N632" s="61" t="str">
        <f t="shared" si="18"/>
        <v>katB</v>
      </c>
      <c r="P632" s="73" t="str">
        <f t="shared" si="19"/>
        <v/>
      </c>
      <c r="Q632" s="61" t="s">
        <v>30</v>
      </c>
    </row>
    <row r="633" spans="8:17" x14ac:dyDescent="0.25">
      <c r="H633" s="59">
        <v>120219</v>
      </c>
      <c r="I633" s="59" t="s">
        <v>69</v>
      </c>
      <c r="J633" s="59">
        <v>11482656</v>
      </c>
      <c r="K633" s="59" t="s">
        <v>853</v>
      </c>
      <c r="L633" s="61" t="s">
        <v>113</v>
      </c>
      <c r="M633" s="61">
        <f>VLOOKUP(H633,zdroj!C:F,4,0)</f>
        <v>0</v>
      </c>
      <c r="N633" s="61" t="str">
        <f t="shared" si="18"/>
        <v>katB</v>
      </c>
      <c r="P633" s="73" t="str">
        <f t="shared" si="19"/>
        <v/>
      </c>
      <c r="Q633" s="61" t="s">
        <v>30</v>
      </c>
    </row>
    <row r="634" spans="8:17" x14ac:dyDescent="0.25">
      <c r="H634" s="59">
        <v>120219</v>
      </c>
      <c r="I634" s="59" t="s">
        <v>69</v>
      </c>
      <c r="J634" s="59">
        <v>11482664</v>
      </c>
      <c r="K634" s="59" t="s">
        <v>854</v>
      </c>
      <c r="L634" s="61" t="s">
        <v>113</v>
      </c>
      <c r="M634" s="61">
        <f>VLOOKUP(H634,zdroj!C:F,4,0)</f>
        <v>0</v>
      </c>
      <c r="N634" s="61" t="str">
        <f t="shared" si="18"/>
        <v>katB</v>
      </c>
      <c r="P634" s="73" t="str">
        <f t="shared" si="19"/>
        <v/>
      </c>
      <c r="Q634" s="61" t="s">
        <v>30</v>
      </c>
    </row>
    <row r="635" spans="8:17" x14ac:dyDescent="0.25">
      <c r="H635" s="59">
        <v>120219</v>
      </c>
      <c r="I635" s="59" t="s">
        <v>69</v>
      </c>
      <c r="J635" s="59">
        <v>11482672</v>
      </c>
      <c r="K635" s="59" t="s">
        <v>855</v>
      </c>
      <c r="L635" s="61" t="s">
        <v>113</v>
      </c>
      <c r="M635" s="61">
        <f>VLOOKUP(H635,zdroj!C:F,4,0)</f>
        <v>0</v>
      </c>
      <c r="N635" s="61" t="str">
        <f t="shared" si="18"/>
        <v>katB</v>
      </c>
      <c r="P635" s="73" t="str">
        <f t="shared" si="19"/>
        <v/>
      </c>
      <c r="Q635" s="61" t="s">
        <v>30</v>
      </c>
    </row>
    <row r="636" spans="8:17" x14ac:dyDescent="0.25">
      <c r="H636" s="59">
        <v>120219</v>
      </c>
      <c r="I636" s="59" t="s">
        <v>69</v>
      </c>
      <c r="J636" s="59">
        <v>11482681</v>
      </c>
      <c r="K636" s="59" t="s">
        <v>856</v>
      </c>
      <c r="L636" s="61" t="s">
        <v>113</v>
      </c>
      <c r="M636" s="61">
        <f>VLOOKUP(H636,zdroj!C:F,4,0)</f>
        <v>0</v>
      </c>
      <c r="N636" s="61" t="str">
        <f t="shared" si="18"/>
        <v>katB</v>
      </c>
      <c r="P636" s="73" t="str">
        <f t="shared" si="19"/>
        <v/>
      </c>
      <c r="Q636" s="61" t="s">
        <v>30</v>
      </c>
    </row>
    <row r="637" spans="8:17" x14ac:dyDescent="0.25">
      <c r="H637" s="59">
        <v>120219</v>
      </c>
      <c r="I637" s="59" t="s">
        <v>69</v>
      </c>
      <c r="J637" s="59">
        <v>11482699</v>
      </c>
      <c r="K637" s="59" t="s">
        <v>857</v>
      </c>
      <c r="L637" s="61" t="s">
        <v>113</v>
      </c>
      <c r="M637" s="61">
        <f>VLOOKUP(H637,zdroj!C:F,4,0)</f>
        <v>0</v>
      </c>
      <c r="N637" s="61" t="str">
        <f t="shared" si="18"/>
        <v>katB</v>
      </c>
      <c r="P637" s="73" t="str">
        <f t="shared" si="19"/>
        <v/>
      </c>
      <c r="Q637" s="61" t="s">
        <v>30</v>
      </c>
    </row>
    <row r="638" spans="8:17" x14ac:dyDescent="0.25">
      <c r="H638" s="59">
        <v>120219</v>
      </c>
      <c r="I638" s="59" t="s">
        <v>69</v>
      </c>
      <c r="J638" s="59">
        <v>11482702</v>
      </c>
      <c r="K638" s="59" t="s">
        <v>858</v>
      </c>
      <c r="L638" s="61" t="s">
        <v>113</v>
      </c>
      <c r="M638" s="61">
        <f>VLOOKUP(H638,zdroj!C:F,4,0)</f>
        <v>0</v>
      </c>
      <c r="N638" s="61" t="str">
        <f t="shared" si="18"/>
        <v>katB</v>
      </c>
      <c r="P638" s="73" t="str">
        <f t="shared" si="19"/>
        <v/>
      </c>
      <c r="Q638" s="61" t="s">
        <v>30</v>
      </c>
    </row>
    <row r="639" spans="8:17" x14ac:dyDescent="0.25">
      <c r="H639" s="59">
        <v>120219</v>
      </c>
      <c r="I639" s="59" t="s">
        <v>69</v>
      </c>
      <c r="J639" s="59">
        <v>11482711</v>
      </c>
      <c r="K639" s="59" t="s">
        <v>859</v>
      </c>
      <c r="L639" s="61" t="s">
        <v>113</v>
      </c>
      <c r="M639" s="61">
        <f>VLOOKUP(H639,zdroj!C:F,4,0)</f>
        <v>0</v>
      </c>
      <c r="N639" s="61" t="str">
        <f t="shared" si="18"/>
        <v>katB</v>
      </c>
      <c r="P639" s="73" t="str">
        <f t="shared" si="19"/>
        <v/>
      </c>
      <c r="Q639" s="61" t="s">
        <v>30</v>
      </c>
    </row>
    <row r="640" spans="8:17" x14ac:dyDescent="0.25">
      <c r="H640" s="59">
        <v>120219</v>
      </c>
      <c r="I640" s="59" t="s">
        <v>69</v>
      </c>
      <c r="J640" s="59">
        <v>11482729</v>
      </c>
      <c r="K640" s="59" t="s">
        <v>860</v>
      </c>
      <c r="L640" s="61" t="s">
        <v>81</v>
      </c>
      <c r="M640" s="61">
        <f>VLOOKUP(H640,zdroj!C:F,4,0)</f>
        <v>0</v>
      </c>
      <c r="N640" s="61" t="str">
        <f t="shared" si="18"/>
        <v>-</v>
      </c>
      <c r="P640" s="73" t="str">
        <f t="shared" si="19"/>
        <v/>
      </c>
      <c r="Q640" s="61" t="s">
        <v>86</v>
      </c>
    </row>
    <row r="641" spans="8:17" x14ac:dyDescent="0.25">
      <c r="H641" s="59">
        <v>120219</v>
      </c>
      <c r="I641" s="59" t="s">
        <v>69</v>
      </c>
      <c r="J641" s="59">
        <v>11482737</v>
      </c>
      <c r="K641" s="59" t="s">
        <v>861</v>
      </c>
      <c r="L641" s="61" t="s">
        <v>113</v>
      </c>
      <c r="M641" s="61">
        <f>VLOOKUP(H641,zdroj!C:F,4,0)</f>
        <v>0</v>
      </c>
      <c r="N641" s="61" t="str">
        <f t="shared" si="18"/>
        <v>katB</v>
      </c>
      <c r="P641" s="73" t="str">
        <f t="shared" si="19"/>
        <v/>
      </c>
      <c r="Q641" s="61" t="s">
        <v>30</v>
      </c>
    </row>
    <row r="642" spans="8:17" x14ac:dyDescent="0.25">
      <c r="H642" s="59">
        <v>120219</v>
      </c>
      <c r="I642" s="59" t="s">
        <v>69</v>
      </c>
      <c r="J642" s="59">
        <v>11482745</v>
      </c>
      <c r="K642" s="59" t="s">
        <v>862</v>
      </c>
      <c r="L642" s="61" t="s">
        <v>113</v>
      </c>
      <c r="M642" s="61">
        <f>VLOOKUP(H642,zdroj!C:F,4,0)</f>
        <v>0</v>
      </c>
      <c r="N642" s="61" t="str">
        <f t="shared" si="18"/>
        <v>katB</v>
      </c>
      <c r="P642" s="73" t="str">
        <f t="shared" si="19"/>
        <v/>
      </c>
      <c r="Q642" s="61" t="s">
        <v>30</v>
      </c>
    </row>
    <row r="643" spans="8:17" x14ac:dyDescent="0.25">
      <c r="H643" s="59">
        <v>120219</v>
      </c>
      <c r="I643" s="59" t="s">
        <v>69</v>
      </c>
      <c r="J643" s="59">
        <v>11482753</v>
      </c>
      <c r="K643" s="59" t="s">
        <v>863</v>
      </c>
      <c r="L643" s="61" t="s">
        <v>113</v>
      </c>
      <c r="M643" s="61">
        <f>VLOOKUP(H643,zdroj!C:F,4,0)</f>
        <v>0</v>
      </c>
      <c r="N643" s="61" t="str">
        <f t="shared" si="18"/>
        <v>katB</v>
      </c>
      <c r="P643" s="73" t="str">
        <f t="shared" si="19"/>
        <v/>
      </c>
      <c r="Q643" s="61" t="s">
        <v>30</v>
      </c>
    </row>
    <row r="644" spans="8:17" x14ac:dyDescent="0.25">
      <c r="H644" s="59">
        <v>120219</v>
      </c>
      <c r="I644" s="59" t="s">
        <v>69</v>
      </c>
      <c r="J644" s="59">
        <v>11482761</v>
      </c>
      <c r="K644" s="59" t="s">
        <v>864</v>
      </c>
      <c r="L644" s="61" t="s">
        <v>113</v>
      </c>
      <c r="M644" s="61">
        <f>VLOOKUP(H644,zdroj!C:F,4,0)</f>
        <v>0</v>
      </c>
      <c r="N644" s="61" t="str">
        <f t="shared" si="18"/>
        <v>katB</v>
      </c>
      <c r="P644" s="73" t="str">
        <f t="shared" si="19"/>
        <v/>
      </c>
      <c r="Q644" s="61" t="s">
        <v>30</v>
      </c>
    </row>
    <row r="645" spans="8:17" x14ac:dyDescent="0.25">
      <c r="H645" s="59">
        <v>120219</v>
      </c>
      <c r="I645" s="59" t="s">
        <v>69</v>
      </c>
      <c r="J645" s="59">
        <v>11482770</v>
      </c>
      <c r="K645" s="59" t="s">
        <v>865</v>
      </c>
      <c r="L645" s="61" t="s">
        <v>113</v>
      </c>
      <c r="M645" s="61">
        <f>VLOOKUP(H645,zdroj!C:F,4,0)</f>
        <v>0</v>
      </c>
      <c r="N645" s="61" t="str">
        <f t="shared" si="18"/>
        <v>katB</v>
      </c>
      <c r="P645" s="73" t="str">
        <f t="shared" si="19"/>
        <v/>
      </c>
      <c r="Q645" s="61" t="s">
        <v>30</v>
      </c>
    </row>
    <row r="646" spans="8:17" x14ac:dyDescent="0.25">
      <c r="H646" s="59">
        <v>120219</v>
      </c>
      <c r="I646" s="59" t="s">
        <v>69</v>
      </c>
      <c r="J646" s="59">
        <v>11482788</v>
      </c>
      <c r="K646" s="59" t="s">
        <v>866</v>
      </c>
      <c r="L646" s="61" t="s">
        <v>113</v>
      </c>
      <c r="M646" s="61">
        <f>VLOOKUP(H646,zdroj!C:F,4,0)</f>
        <v>0</v>
      </c>
      <c r="N646" s="61" t="str">
        <f t="shared" si="18"/>
        <v>katB</v>
      </c>
      <c r="P646" s="73" t="str">
        <f t="shared" si="19"/>
        <v/>
      </c>
      <c r="Q646" s="61" t="s">
        <v>30</v>
      </c>
    </row>
    <row r="647" spans="8:17" x14ac:dyDescent="0.25">
      <c r="H647" s="59">
        <v>120219</v>
      </c>
      <c r="I647" s="59" t="s">
        <v>69</v>
      </c>
      <c r="J647" s="59">
        <v>11482796</v>
      </c>
      <c r="K647" s="59" t="s">
        <v>867</v>
      </c>
      <c r="L647" s="61" t="s">
        <v>113</v>
      </c>
      <c r="M647" s="61">
        <f>VLOOKUP(H647,zdroj!C:F,4,0)</f>
        <v>0</v>
      </c>
      <c r="N647" s="61" t="str">
        <f t="shared" ref="N647:N710" si="20">IF(M647="A",IF(L647="katA","katB",L647),L647)</f>
        <v>katB</v>
      </c>
      <c r="P647" s="73" t="str">
        <f t="shared" ref="P647:P710" si="21">IF(O647="A",1,"")</f>
        <v/>
      </c>
      <c r="Q647" s="61" t="s">
        <v>30</v>
      </c>
    </row>
    <row r="648" spans="8:17" x14ac:dyDescent="0.25">
      <c r="H648" s="59">
        <v>120219</v>
      </c>
      <c r="I648" s="59" t="s">
        <v>69</v>
      </c>
      <c r="J648" s="59">
        <v>11482800</v>
      </c>
      <c r="K648" s="59" t="s">
        <v>868</v>
      </c>
      <c r="L648" s="61" t="s">
        <v>113</v>
      </c>
      <c r="M648" s="61">
        <f>VLOOKUP(H648,zdroj!C:F,4,0)</f>
        <v>0</v>
      </c>
      <c r="N648" s="61" t="str">
        <f t="shared" si="20"/>
        <v>katB</v>
      </c>
      <c r="P648" s="73" t="str">
        <f t="shared" si="21"/>
        <v/>
      </c>
      <c r="Q648" s="61" t="s">
        <v>30</v>
      </c>
    </row>
    <row r="649" spans="8:17" x14ac:dyDescent="0.25">
      <c r="H649" s="59">
        <v>120219</v>
      </c>
      <c r="I649" s="59" t="s">
        <v>69</v>
      </c>
      <c r="J649" s="59">
        <v>11482818</v>
      </c>
      <c r="K649" s="59" t="s">
        <v>869</v>
      </c>
      <c r="L649" s="61" t="s">
        <v>113</v>
      </c>
      <c r="M649" s="61">
        <f>VLOOKUP(H649,zdroj!C:F,4,0)</f>
        <v>0</v>
      </c>
      <c r="N649" s="61" t="str">
        <f t="shared" si="20"/>
        <v>katB</v>
      </c>
      <c r="P649" s="73" t="str">
        <f t="shared" si="21"/>
        <v/>
      </c>
      <c r="Q649" s="61" t="s">
        <v>30</v>
      </c>
    </row>
    <row r="650" spans="8:17" x14ac:dyDescent="0.25">
      <c r="H650" s="59">
        <v>120219</v>
      </c>
      <c r="I650" s="59" t="s">
        <v>69</v>
      </c>
      <c r="J650" s="59">
        <v>11482826</v>
      </c>
      <c r="K650" s="59" t="s">
        <v>870</v>
      </c>
      <c r="L650" s="61" t="s">
        <v>113</v>
      </c>
      <c r="M650" s="61">
        <f>VLOOKUP(H650,zdroj!C:F,4,0)</f>
        <v>0</v>
      </c>
      <c r="N650" s="61" t="str">
        <f t="shared" si="20"/>
        <v>katB</v>
      </c>
      <c r="P650" s="73" t="str">
        <f t="shared" si="21"/>
        <v/>
      </c>
      <c r="Q650" s="61" t="s">
        <v>30</v>
      </c>
    </row>
    <row r="651" spans="8:17" x14ac:dyDescent="0.25">
      <c r="H651" s="59">
        <v>120219</v>
      </c>
      <c r="I651" s="59" t="s">
        <v>69</v>
      </c>
      <c r="J651" s="59">
        <v>11482834</v>
      </c>
      <c r="K651" s="59" t="s">
        <v>871</v>
      </c>
      <c r="L651" s="61" t="s">
        <v>113</v>
      </c>
      <c r="M651" s="61">
        <f>VLOOKUP(H651,zdroj!C:F,4,0)</f>
        <v>0</v>
      </c>
      <c r="N651" s="61" t="str">
        <f t="shared" si="20"/>
        <v>katB</v>
      </c>
      <c r="P651" s="73" t="str">
        <f t="shared" si="21"/>
        <v/>
      </c>
      <c r="Q651" s="61" t="s">
        <v>30</v>
      </c>
    </row>
    <row r="652" spans="8:17" x14ac:dyDescent="0.25">
      <c r="H652" s="59">
        <v>120219</v>
      </c>
      <c r="I652" s="59" t="s">
        <v>69</v>
      </c>
      <c r="J652" s="59">
        <v>11482842</v>
      </c>
      <c r="K652" s="59" t="s">
        <v>872</v>
      </c>
      <c r="L652" s="61" t="s">
        <v>113</v>
      </c>
      <c r="M652" s="61">
        <f>VLOOKUP(H652,zdroj!C:F,4,0)</f>
        <v>0</v>
      </c>
      <c r="N652" s="61" t="str">
        <f t="shared" si="20"/>
        <v>katB</v>
      </c>
      <c r="P652" s="73" t="str">
        <f t="shared" si="21"/>
        <v/>
      </c>
      <c r="Q652" s="61" t="s">
        <v>30</v>
      </c>
    </row>
    <row r="653" spans="8:17" x14ac:dyDescent="0.25">
      <c r="H653" s="59">
        <v>120219</v>
      </c>
      <c r="I653" s="59" t="s">
        <v>69</v>
      </c>
      <c r="J653" s="59">
        <v>11482851</v>
      </c>
      <c r="K653" s="59" t="s">
        <v>873</v>
      </c>
      <c r="L653" s="61" t="s">
        <v>113</v>
      </c>
      <c r="M653" s="61">
        <f>VLOOKUP(H653,zdroj!C:F,4,0)</f>
        <v>0</v>
      </c>
      <c r="N653" s="61" t="str">
        <f t="shared" si="20"/>
        <v>katB</v>
      </c>
      <c r="P653" s="73" t="str">
        <f t="shared" si="21"/>
        <v/>
      </c>
      <c r="Q653" s="61" t="s">
        <v>30</v>
      </c>
    </row>
    <row r="654" spans="8:17" x14ac:dyDescent="0.25">
      <c r="H654" s="59">
        <v>120219</v>
      </c>
      <c r="I654" s="59" t="s">
        <v>69</v>
      </c>
      <c r="J654" s="59">
        <v>11482869</v>
      </c>
      <c r="K654" s="59" t="s">
        <v>874</v>
      </c>
      <c r="L654" s="61" t="s">
        <v>113</v>
      </c>
      <c r="M654" s="61">
        <f>VLOOKUP(H654,zdroj!C:F,4,0)</f>
        <v>0</v>
      </c>
      <c r="N654" s="61" t="str">
        <f t="shared" si="20"/>
        <v>katB</v>
      </c>
      <c r="P654" s="73" t="str">
        <f t="shared" si="21"/>
        <v/>
      </c>
      <c r="Q654" s="61" t="s">
        <v>30</v>
      </c>
    </row>
    <row r="655" spans="8:17" x14ac:dyDescent="0.25">
      <c r="H655" s="59">
        <v>120219</v>
      </c>
      <c r="I655" s="59" t="s">
        <v>69</v>
      </c>
      <c r="J655" s="59">
        <v>11482877</v>
      </c>
      <c r="K655" s="59" t="s">
        <v>875</v>
      </c>
      <c r="L655" s="61" t="s">
        <v>113</v>
      </c>
      <c r="M655" s="61">
        <f>VLOOKUP(H655,zdroj!C:F,4,0)</f>
        <v>0</v>
      </c>
      <c r="N655" s="61" t="str">
        <f t="shared" si="20"/>
        <v>katB</v>
      </c>
      <c r="P655" s="73" t="str">
        <f t="shared" si="21"/>
        <v/>
      </c>
      <c r="Q655" s="61" t="s">
        <v>30</v>
      </c>
    </row>
    <row r="656" spans="8:17" x14ac:dyDescent="0.25">
      <c r="H656" s="59">
        <v>120219</v>
      </c>
      <c r="I656" s="59" t="s">
        <v>69</v>
      </c>
      <c r="J656" s="59">
        <v>11482885</v>
      </c>
      <c r="K656" s="59" t="s">
        <v>876</v>
      </c>
      <c r="L656" s="61" t="s">
        <v>113</v>
      </c>
      <c r="M656" s="61">
        <f>VLOOKUP(H656,zdroj!C:F,4,0)</f>
        <v>0</v>
      </c>
      <c r="N656" s="61" t="str">
        <f t="shared" si="20"/>
        <v>katB</v>
      </c>
      <c r="P656" s="73" t="str">
        <f t="shared" si="21"/>
        <v/>
      </c>
      <c r="Q656" s="61" t="s">
        <v>30</v>
      </c>
    </row>
    <row r="657" spans="8:17" x14ac:dyDescent="0.25">
      <c r="H657" s="59">
        <v>120219</v>
      </c>
      <c r="I657" s="59" t="s">
        <v>69</v>
      </c>
      <c r="J657" s="59">
        <v>11482893</v>
      </c>
      <c r="K657" s="59" t="s">
        <v>877</v>
      </c>
      <c r="L657" s="61" t="s">
        <v>113</v>
      </c>
      <c r="M657" s="61">
        <f>VLOOKUP(H657,zdroj!C:F,4,0)</f>
        <v>0</v>
      </c>
      <c r="N657" s="61" t="str">
        <f t="shared" si="20"/>
        <v>katB</v>
      </c>
      <c r="P657" s="73" t="str">
        <f t="shared" si="21"/>
        <v/>
      </c>
      <c r="Q657" s="61" t="s">
        <v>30</v>
      </c>
    </row>
    <row r="658" spans="8:17" x14ac:dyDescent="0.25">
      <c r="H658" s="59">
        <v>120219</v>
      </c>
      <c r="I658" s="59" t="s">
        <v>69</v>
      </c>
      <c r="J658" s="59">
        <v>11482907</v>
      </c>
      <c r="K658" s="59" t="s">
        <v>878</v>
      </c>
      <c r="L658" s="61" t="s">
        <v>113</v>
      </c>
      <c r="M658" s="61">
        <f>VLOOKUP(H658,zdroj!C:F,4,0)</f>
        <v>0</v>
      </c>
      <c r="N658" s="61" t="str">
        <f t="shared" si="20"/>
        <v>katB</v>
      </c>
      <c r="P658" s="73" t="str">
        <f t="shared" si="21"/>
        <v/>
      </c>
      <c r="Q658" s="61" t="s">
        <v>30</v>
      </c>
    </row>
    <row r="659" spans="8:17" x14ac:dyDescent="0.25">
      <c r="H659" s="59">
        <v>120219</v>
      </c>
      <c r="I659" s="59" t="s">
        <v>69</v>
      </c>
      <c r="J659" s="59">
        <v>11482915</v>
      </c>
      <c r="K659" s="59" t="s">
        <v>879</v>
      </c>
      <c r="L659" s="61" t="s">
        <v>113</v>
      </c>
      <c r="M659" s="61">
        <f>VLOOKUP(H659,zdroj!C:F,4,0)</f>
        <v>0</v>
      </c>
      <c r="N659" s="61" t="str">
        <f t="shared" si="20"/>
        <v>katB</v>
      </c>
      <c r="P659" s="73" t="str">
        <f t="shared" si="21"/>
        <v/>
      </c>
      <c r="Q659" s="61" t="s">
        <v>30</v>
      </c>
    </row>
    <row r="660" spans="8:17" x14ac:dyDescent="0.25">
      <c r="H660" s="59">
        <v>120219</v>
      </c>
      <c r="I660" s="59" t="s">
        <v>69</v>
      </c>
      <c r="J660" s="59">
        <v>11482923</v>
      </c>
      <c r="K660" s="59" t="s">
        <v>880</v>
      </c>
      <c r="L660" s="61" t="s">
        <v>113</v>
      </c>
      <c r="M660" s="61">
        <f>VLOOKUP(H660,zdroj!C:F,4,0)</f>
        <v>0</v>
      </c>
      <c r="N660" s="61" t="str">
        <f t="shared" si="20"/>
        <v>katB</v>
      </c>
      <c r="P660" s="73" t="str">
        <f t="shared" si="21"/>
        <v/>
      </c>
      <c r="Q660" s="61" t="s">
        <v>30</v>
      </c>
    </row>
    <row r="661" spans="8:17" x14ac:dyDescent="0.25">
      <c r="H661" s="59">
        <v>120219</v>
      </c>
      <c r="I661" s="59" t="s">
        <v>69</v>
      </c>
      <c r="J661" s="59">
        <v>11482931</v>
      </c>
      <c r="K661" s="59" t="s">
        <v>881</v>
      </c>
      <c r="L661" s="61" t="s">
        <v>113</v>
      </c>
      <c r="M661" s="61">
        <f>VLOOKUP(H661,zdroj!C:F,4,0)</f>
        <v>0</v>
      </c>
      <c r="N661" s="61" t="str">
        <f t="shared" si="20"/>
        <v>katB</v>
      </c>
      <c r="P661" s="73" t="str">
        <f t="shared" si="21"/>
        <v/>
      </c>
      <c r="Q661" s="61" t="s">
        <v>30</v>
      </c>
    </row>
    <row r="662" spans="8:17" x14ac:dyDescent="0.25">
      <c r="H662" s="59">
        <v>120219</v>
      </c>
      <c r="I662" s="59" t="s">
        <v>69</v>
      </c>
      <c r="J662" s="59">
        <v>11482940</v>
      </c>
      <c r="K662" s="59" t="s">
        <v>882</v>
      </c>
      <c r="L662" s="61" t="s">
        <v>113</v>
      </c>
      <c r="M662" s="61">
        <f>VLOOKUP(H662,zdroj!C:F,4,0)</f>
        <v>0</v>
      </c>
      <c r="N662" s="61" t="str">
        <f t="shared" si="20"/>
        <v>katB</v>
      </c>
      <c r="P662" s="73" t="str">
        <f t="shared" si="21"/>
        <v/>
      </c>
      <c r="Q662" s="61" t="s">
        <v>30</v>
      </c>
    </row>
    <row r="663" spans="8:17" x14ac:dyDescent="0.25">
      <c r="H663" s="59">
        <v>120219</v>
      </c>
      <c r="I663" s="59" t="s">
        <v>69</v>
      </c>
      <c r="J663" s="59">
        <v>11482958</v>
      </c>
      <c r="K663" s="59" t="s">
        <v>883</v>
      </c>
      <c r="L663" s="61" t="s">
        <v>113</v>
      </c>
      <c r="M663" s="61">
        <f>VLOOKUP(H663,zdroj!C:F,4,0)</f>
        <v>0</v>
      </c>
      <c r="N663" s="61" t="str">
        <f t="shared" si="20"/>
        <v>katB</v>
      </c>
      <c r="P663" s="73" t="str">
        <f t="shared" si="21"/>
        <v/>
      </c>
      <c r="Q663" s="61" t="s">
        <v>31</v>
      </c>
    </row>
    <row r="664" spans="8:17" x14ac:dyDescent="0.25">
      <c r="H664" s="59">
        <v>120219</v>
      </c>
      <c r="I664" s="59" t="s">
        <v>69</v>
      </c>
      <c r="J664" s="59">
        <v>11482966</v>
      </c>
      <c r="K664" s="59" t="s">
        <v>884</v>
      </c>
      <c r="L664" s="61" t="s">
        <v>113</v>
      </c>
      <c r="M664" s="61">
        <f>VLOOKUP(H664,zdroj!C:F,4,0)</f>
        <v>0</v>
      </c>
      <c r="N664" s="61" t="str">
        <f t="shared" si="20"/>
        <v>katB</v>
      </c>
      <c r="P664" s="73" t="str">
        <f t="shared" si="21"/>
        <v/>
      </c>
      <c r="Q664" s="61" t="s">
        <v>30</v>
      </c>
    </row>
    <row r="665" spans="8:17" x14ac:dyDescent="0.25">
      <c r="H665" s="59">
        <v>120219</v>
      </c>
      <c r="I665" s="59" t="s">
        <v>69</v>
      </c>
      <c r="J665" s="59">
        <v>11482974</v>
      </c>
      <c r="K665" s="59" t="s">
        <v>885</v>
      </c>
      <c r="L665" s="61" t="s">
        <v>113</v>
      </c>
      <c r="M665" s="61">
        <f>VLOOKUP(H665,zdroj!C:F,4,0)</f>
        <v>0</v>
      </c>
      <c r="N665" s="61" t="str">
        <f t="shared" si="20"/>
        <v>katB</v>
      </c>
      <c r="P665" s="73" t="str">
        <f t="shared" si="21"/>
        <v/>
      </c>
      <c r="Q665" s="61" t="s">
        <v>30</v>
      </c>
    </row>
    <row r="666" spans="8:17" x14ac:dyDescent="0.25">
      <c r="H666" s="59">
        <v>120219</v>
      </c>
      <c r="I666" s="59" t="s">
        <v>69</v>
      </c>
      <c r="J666" s="59">
        <v>11482982</v>
      </c>
      <c r="K666" s="59" t="s">
        <v>886</v>
      </c>
      <c r="L666" s="61" t="s">
        <v>113</v>
      </c>
      <c r="M666" s="61">
        <f>VLOOKUP(H666,zdroj!C:F,4,0)</f>
        <v>0</v>
      </c>
      <c r="N666" s="61" t="str">
        <f t="shared" si="20"/>
        <v>katB</v>
      </c>
      <c r="P666" s="73" t="str">
        <f t="shared" si="21"/>
        <v/>
      </c>
      <c r="Q666" s="61" t="s">
        <v>30</v>
      </c>
    </row>
    <row r="667" spans="8:17" x14ac:dyDescent="0.25">
      <c r="H667" s="59">
        <v>120219</v>
      </c>
      <c r="I667" s="59" t="s">
        <v>69</v>
      </c>
      <c r="J667" s="59">
        <v>11482991</v>
      </c>
      <c r="K667" s="59" t="s">
        <v>887</v>
      </c>
      <c r="L667" s="61" t="s">
        <v>113</v>
      </c>
      <c r="M667" s="61">
        <f>VLOOKUP(H667,zdroj!C:F,4,0)</f>
        <v>0</v>
      </c>
      <c r="N667" s="61" t="str">
        <f t="shared" si="20"/>
        <v>katB</v>
      </c>
      <c r="P667" s="73" t="str">
        <f t="shared" si="21"/>
        <v/>
      </c>
      <c r="Q667" s="61" t="s">
        <v>30</v>
      </c>
    </row>
    <row r="668" spans="8:17" x14ac:dyDescent="0.25">
      <c r="H668" s="59">
        <v>120219</v>
      </c>
      <c r="I668" s="59" t="s">
        <v>69</v>
      </c>
      <c r="J668" s="59">
        <v>11483008</v>
      </c>
      <c r="K668" s="59" t="s">
        <v>888</v>
      </c>
      <c r="L668" s="61" t="s">
        <v>81</v>
      </c>
      <c r="M668" s="61">
        <f>VLOOKUP(H668,zdroj!C:F,4,0)</f>
        <v>0</v>
      </c>
      <c r="N668" s="61" t="str">
        <f t="shared" si="20"/>
        <v>-</v>
      </c>
      <c r="P668" s="73" t="str">
        <f t="shared" si="21"/>
        <v/>
      </c>
      <c r="Q668" s="61" t="s">
        <v>86</v>
      </c>
    </row>
    <row r="669" spans="8:17" x14ac:dyDescent="0.25">
      <c r="H669" s="59">
        <v>120219</v>
      </c>
      <c r="I669" s="59" t="s">
        <v>69</v>
      </c>
      <c r="J669" s="59">
        <v>11483016</v>
      </c>
      <c r="K669" s="59" t="s">
        <v>889</v>
      </c>
      <c r="L669" s="61" t="s">
        <v>113</v>
      </c>
      <c r="M669" s="61">
        <f>VLOOKUP(H669,zdroj!C:F,4,0)</f>
        <v>0</v>
      </c>
      <c r="N669" s="61" t="str">
        <f t="shared" si="20"/>
        <v>katB</v>
      </c>
      <c r="P669" s="73" t="str">
        <f t="shared" si="21"/>
        <v/>
      </c>
      <c r="Q669" s="61" t="s">
        <v>30</v>
      </c>
    </row>
    <row r="670" spans="8:17" x14ac:dyDescent="0.25">
      <c r="H670" s="59">
        <v>120219</v>
      </c>
      <c r="I670" s="59" t="s">
        <v>69</v>
      </c>
      <c r="J670" s="59">
        <v>11483032</v>
      </c>
      <c r="K670" s="59" t="s">
        <v>890</v>
      </c>
      <c r="L670" s="61" t="s">
        <v>81</v>
      </c>
      <c r="M670" s="61">
        <f>VLOOKUP(H670,zdroj!C:F,4,0)</f>
        <v>0</v>
      </c>
      <c r="N670" s="61" t="str">
        <f t="shared" si="20"/>
        <v>-</v>
      </c>
      <c r="P670" s="73" t="str">
        <f t="shared" si="21"/>
        <v/>
      </c>
      <c r="Q670" s="61" t="s">
        <v>88</v>
      </c>
    </row>
    <row r="671" spans="8:17" x14ac:dyDescent="0.25">
      <c r="H671" s="59">
        <v>120219</v>
      </c>
      <c r="I671" s="59" t="s">
        <v>69</v>
      </c>
      <c r="J671" s="59">
        <v>11483059</v>
      </c>
      <c r="K671" s="59" t="s">
        <v>891</v>
      </c>
      <c r="L671" s="61" t="s">
        <v>81</v>
      </c>
      <c r="M671" s="61">
        <f>VLOOKUP(H671,zdroj!C:F,4,0)</f>
        <v>0</v>
      </c>
      <c r="N671" s="61" t="str">
        <f t="shared" si="20"/>
        <v>-</v>
      </c>
      <c r="P671" s="73" t="str">
        <f t="shared" si="21"/>
        <v/>
      </c>
      <c r="Q671" s="61" t="s">
        <v>88</v>
      </c>
    </row>
    <row r="672" spans="8:17" x14ac:dyDescent="0.25">
      <c r="H672" s="59">
        <v>120219</v>
      </c>
      <c r="I672" s="59" t="s">
        <v>69</v>
      </c>
      <c r="J672" s="59">
        <v>11483067</v>
      </c>
      <c r="K672" s="59" t="s">
        <v>892</v>
      </c>
      <c r="L672" s="61" t="s">
        <v>81</v>
      </c>
      <c r="M672" s="61">
        <f>VLOOKUP(H672,zdroj!C:F,4,0)</f>
        <v>0</v>
      </c>
      <c r="N672" s="61" t="str">
        <f t="shared" si="20"/>
        <v>-</v>
      </c>
      <c r="P672" s="73" t="str">
        <f t="shared" si="21"/>
        <v/>
      </c>
      <c r="Q672" s="61" t="s">
        <v>88</v>
      </c>
    </row>
    <row r="673" spans="8:17" x14ac:dyDescent="0.25">
      <c r="H673" s="59">
        <v>120219</v>
      </c>
      <c r="I673" s="59" t="s">
        <v>69</v>
      </c>
      <c r="J673" s="59">
        <v>25140493</v>
      </c>
      <c r="K673" s="59" t="s">
        <v>893</v>
      </c>
      <c r="L673" s="61" t="s">
        <v>113</v>
      </c>
      <c r="M673" s="61">
        <f>VLOOKUP(H673,zdroj!C:F,4,0)</f>
        <v>0</v>
      </c>
      <c r="N673" s="61" t="str">
        <f t="shared" si="20"/>
        <v>katB</v>
      </c>
      <c r="P673" s="73" t="str">
        <f t="shared" si="21"/>
        <v/>
      </c>
      <c r="Q673" s="61" t="s">
        <v>30</v>
      </c>
    </row>
    <row r="674" spans="8:17" x14ac:dyDescent="0.25">
      <c r="H674" s="59">
        <v>120219</v>
      </c>
      <c r="I674" s="59" t="s">
        <v>69</v>
      </c>
      <c r="J674" s="59">
        <v>27470423</v>
      </c>
      <c r="K674" s="59" t="s">
        <v>894</v>
      </c>
      <c r="L674" s="61" t="s">
        <v>113</v>
      </c>
      <c r="M674" s="61">
        <f>VLOOKUP(H674,zdroj!C:F,4,0)</f>
        <v>0</v>
      </c>
      <c r="N674" s="61" t="str">
        <f t="shared" si="20"/>
        <v>katB</v>
      </c>
      <c r="P674" s="73" t="str">
        <f t="shared" si="21"/>
        <v/>
      </c>
      <c r="Q674" s="61" t="s">
        <v>30</v>
      </c>
    </row>
    <row r="675" spans="8:17" x14ac:dyDescent="0.25">
      <c r="H675" s="59">
        <v>120219</v>
      </c>
      <c r="I675" s="59" t="s">
        <v>69</v>
      </c>
      <c r="J675" s="59">
        <v>27470431</v>
      </c>
      <c r="K675" s="59" t="s">
        <v>895</v>
      </c>
      <c r="L675" s="61" t="s">
        <v>81</v>
      </c>
      <c r="M675" s="61">
        <f>VLOOKUP(H675,zdroj!C:F,4,0)</f>
        <v>0</v>
      </c>
      <c r="N675" s="61" t="str">
        <f t="shared" si="20"/>
        <v>-</v>
      </c>
      <c r="P675" s="73" t="str">
        <f t="shared" si="21"/>
        <v/>
      </c>
      <c r="Q675" s="61" t="s">
        <v>86</v>
      </c>
    </row>
    <row r="676" spans="8:17" x14ac:dyDescent="0.25">
      <c r="H676" s="59">
        <v>120219</v>
      </c>
      <c r="I676" s="59" t="s">
        <v>69</v>
      </c>
      <c r="J676" s="59">
        <v>27705901</v>
      </c>
      <c r="K676" s="59" t="s">
        <v>896</v>
      </c>
      <c r="L676" s="61" t="s">
        <v>81</v>
      </c>
      <c r="M676" s="61">
        <f>VLOOKUP(H676,zdroj!C:F,4,0)</f>
        <v>0</v>
      </c>
      <c r="N676" s="61" t="str">
        <f t="shared" si="20"/>
        <v>-</v>
      </c>
      <c r="P676" s="73" t="str">
        <f t="shared" si="21"/>
        <v/>
      </c>
      <c r="Q676" s="61" t="s">
        <v>88</v>
      </c>
    </row>
    <row r="677" spans="8:17" x14ac:dyDescent="0.25">
      <c r="H677" s="59">
        <v>120219</v>
      </c>
      <c r="I677" s="59" t="s">
        <v>69</v>
      </c>
      <c r="J677" s="59">
        <v>28319087</v>
      </c>
      <c r="K677" s="59" t="s">
        <v>897</v>
      </c>
      <c r="L677" s="61" t="s">
        <v>113</v>
      </c>
      <c r="M677" s="61">
        <f>VLOOKUP(H677,zdroj!C:F,4,0)</f>
        <v>0</v>
      </c>
      <c r="N677" s="61" t="str">
        <f t="shared" si="20"/>
        <v>katB</v>
      </c>
      <c r="P677" s="73" t="str">
        <f t="shared" si="21"/>
        <v/>
      </c>
      <c r="Q677" s="61" t="s">
        <v>30</v>
      </c>
    </row>
    <row r="678" spans="8:17" x14ac:dyDescent="0.25">
      <c r="H678" s="59">
        <v>120219</v>
      </c>
      <c r="I678" s="59" t="s">
        <v>69</v>
      </c>
      <c r="J678" s="59">
        <v>28365208</v>
      </c>
      <c r="K678" s="59" t="s">
        <v>898</v>
      </c>
      <c r="L678" s="61" t="s">
        <v>113</v>
      </c>
      <c r="M678" s="61">
        <f>VLOOKUP(H678,zdroj!C:F,4,0)</f>
        <v>0</v>
      </c>
      <c r="N678" s="61" t="str">
        <f t="shared" si="20"/>
        <v>katB</v>
      </c>
      <c r="P678" s="73" t="str">
        <f t="shared" si="21"/>
        <v/>
      </c>
      <c r="Q678" s="61" t="s">
        <v>30</v>
      </c>
    </row>
    <row r="679" spans="8:17" x14ac:dyDescent="0.25">
      <c r="H679" s="59">
        <v>120219</v>
      </c>
      <c r="I679" s="59" t="s">
        <v>69</v>
      </c>
      <c r="J679" s="59">
        <v>40094723</v>
      </c>
      <c r="K679" s="59" t="s">
        <v>899</v>
      </c>
      <c r="L679" s="61" t="s">
        <v>81</v>
      </c>
      <c r="M679" s="61">
        <f>VLOOKUP(H679,zdroj!C:F,4,0)</f>
        <v>0</v>
      </c>
      <c r="N679" s="61" t="str">
        <f t="shared" si="20"/>
        <v>-</v>
      </c>
      <c r="P679" s="73" t="str">
        <f t="shared" si="21"/>
        <v/>
      </c>
      <c r="Q679" s="61" t="s">
        <v>88</v>
      </c>
    </row>
    <row r="680" spans="8:17" x14ac:dyDescent="0.25">
      <c r="H680" s="59">
        <v>120219</v>
      </c>
      <c r="I680" s="59" t="s">
        <v>69</v>
      </c>
      <c r="J680" s="59">
        <v>73228273</v>
      </c>
      <c r="K680" s="59" t="s">
        <v>900</v>
      </c>
      <c r="L680" s="61" t="s">
        <v>113</v>
      </c>
      <c r="M680" s="61">
        <f>VLOOKUP(H680,zdroj!C:F,4,0)</f>
        <v>0</v>
      </c>
      <c r="N680" s="61" t="str">
        <f t="shared" si="20"/>
        <v>katB</v>
      </c>
      <c r="P680" s="73" t="str">
        <f t="shared" si="21"/>
        <v/>
      </c>
      <c r="Q680" s="61" t="s">
        <v>30</v>
      </c>
    </row>
    <row r="681" spans="8:17" x14ac:dyDescent="0.25">
      <c r="H681" s="59">
        <v>120219</v>
      </c>
      <c r="I681" s="59" t="s">
        <v>69</v>
      </c>
      <c r="J681" s="59">
        <v>74206052</v>
      </c>
      <c r="K681" s="59" t="s">
        <v>901</v>
      </c>
      <c r="L681" s="61" t="s">
        <v>113</v>
      </c>
      <c r="M681" s="61">
        <f>VLOOKUP(H681,zdroj!C:F,4,0)</f>
        <v>0</v>
      </c>
      <c r="N681" s="61" t="str">
        <f t="shared" si="20"/>
        <v>katB</v>
      </c>
      <c r="P681" s="73" t="str">
        <f t="shared" si="21"/>
        <v/>
      </c>
      <c r="Q681" s="61" t="s">
        <v>30</v>
      </c>
    </row>
    <row r="682" spans="8:17" x14ac:dyDescent="0.25">
      <c r="H682" s="59">
        <v>120219</v>
      </c>
      <c r="I682" s="59" t="s">
        <v>69</v>
      </c>
      <c r="J682" s="59">
        <v>74374940</v>
      </c>
      <c r="K682" s="59" t="s">
        <v>902</v>
      </c>
      <c r="L682" s="61" t="s">
        <v>113</v>
      </c>
      <c r="M682" s="61">
        <f>VLOOKUP(H682,zdroj!C:F,4,0)</f>
        <v>0</v>
      </c>
      <c r="N682" s="61" t="str">
        <f t="shared" si="20"/>
        <v>katB</v>
      </c>
      <c r="P682" s="73" t="str">
        <f t="shared" si="21"/>
        <v/>
      </c>
      <c r="Q682" s="61" t="s">
        <v>30</v>
      </c>
    </row>
    <row r="683" spans="8:17" x14ac:dyDescent="0.25">
      <c r="H683" s="59">
        <v>120219</v>
      </c>
      <c r="I683" s="59" t="s">
        <v>69</v>
      </c>
      <c r="J683" s="59">
        <v>75180391</v>
      </c>
      <c r="K683" s="59" t="s">
        <v>903</v>
      </c>
      <c r="L683" s="61" t="s">
        <v>113</v>
      </c>
      <c r="M683" s="61">
        <f>VLOOKUP(H683,zdroj!C:F,4,0)</f>
        <v>0</v>
      </c>
      <c r="N683" s="61" t="str">
        <f t="shared" si="20"/>
        <v>katB</v>
      </c>
      <c r="P683" s="73" t="str">
        <f t="shared" si="21"/>
        <v/>
      </c>
      <c r="Q683" s="61" t="s">
        <v>30</v>
      </c>
    </row>
    <row r="684" spans="8:17" x14ac:dyDescent="0.25">
      <c r="H684" s="59">
        <v>120219</v>
      </c>
      <c r="I684" s="59" t="s">
        <v>69</v>
      </c>
      <c r="J684" s="59">
        <v>75676001</v>
      </c>
      <c r="K684" s="59" t="s">
        <v>904</v>
      </c>
      <c r="L684" s="61" t="s">
        <v>81</v>
      </c>
      <c r="M684" s="61">
        <f>VLOOKUP(H684,zdroj!C:F,4,0)</f>
        <v>0</v>
      </c>
      <c r="N684" s="61" t="str">
        <f t="shared" si="20"/>
        <v>-</v>
      </c>
      <c r="P684" s="73" t="str">
        <f t="shared" si="21"/>
        <v/>
      </c>
      <c r="Q684" s="61" t="s">
        <v>88</v>
      </c>
    </row>
    <row r="685" spans="8:17" x14ac:dyDescent="0.25">
      <c r="H685" s="59">
        <v>120219</v>
      </c>
      <c r="I685" s="59" t="s">
        <v>69</v>
      </c>
      <c r="J685" s="59">
        <v>77534212</v>
      </c>
      <c r="K685" s="59" t="s">
        <v>905</v>
      </c>
      <c r="L685" s="61" t="s">
        <v>113</v>
      </c>
      <c r="M685" s="61">
        <f>VLOOKUP(H685,zdroj!C:F,4,0)</f>
        <v>0</v>
      </c>
      <c r="N685" s="61" t="str">
        <f t="shared" si="20"/>
        <v>katB</v>
      </c>
      <c r="P685" s="73" t="str">
        <f t="shared" si="21"/>
        <v/>
      </c>
      <c r="Q685" s="61" t="s">
        <v>30</v>
      </c>
    </row>
    <row r="686" spans="8:17" x14ac:dyDescent="0.25">
      <c r="H686" s="59">
        <v>120219</v>
      </c>
      <c r="I686" s="59" t="s">
        <v>69</v>
      </c>
      <c r="J686" s="59">
        <v>77848110</v>
      </c>
      <c r="K686" s="59" t="s">
        <v>906</v>
      </c>
      <c r="L686" s="61" t="s">
        <v>113</v>
      </c>
      <c r="M686" s="61">
        <f>VLOOKUP(H686,zdroj!C:F,4,0)</f>
        <v>0</v>
      </c>
      <c r="N686" s="61" t="str">
        <f t="shared" si="20"/>
        <v>katB</v>
      </c>
      <c r="P686" s="73" t="str">
        <f t="shared" si="21"/>
        <v/>
      </c>
      <c r="Q686" s="61" t="s">
        <v>30</v>
      </c>
    </row>
    <row r="687" spans="8:17" x14ac:dyDescent="0.25">
      <c r="H687" s="59">
        <v>120219</v>
      </c>
      <c r="I687" s="59" t="s">
        <v>69</v>
      </c>
      <c r="J687" s="59">
        <v>77906209</v>
      </c>
      <c r="K687" s="59" t="s">
        <v>907</v>
      </c>
      <c r="L687" s="61" t="s">
        <v>113</v>
      </c>
      <c r="M687" s="61">
        <f>VLOOKUP(H687,zdroj!C:F,4,0)</f>
        <v>0</v>
      </c>
      <c r="N687" s="61" t="str">
        <f t="shared" si="20"/>
        <v>katB</v>
      </c>
      <c r="P687" s="73" t="str">
        <f t="shared" si="21"/>
        <v/>
      </c>
      <c r="Q687" s="61" t="s">
        <v>30</v>
      </c>
    </row>
    <row r="688" spans="8:17" x14ac:dyDescent="0.25">
      <c r="H688" s="59">
        <v>120219</v>
      </c>
      <c r="I688" s="59" t="s">
        <v>69</v>
      </c>
      <c r="J688" s="59">
        <v>78909309</v>
      </c>
      <c r="K688" s="59" t="s">
        <v>908</v>
      </c>
      <c r="L688" s="61" t="s">
        <v>113</v>
      </c>
      <c r="M688" s="61">
        <f>VLOOKUP(H688,zdroj!C:F,4,0)</f>
        <v>0</v>
      </c>
      <c r="N688" s="61" t="str">
        <f t="shared" si="20"/>
        <v>katB</v>
      </c>
      <c r="P688" s="73" t="str">
        <f t="shared" si="21"/>
        <v/>
      </c>
      <c r="Q688" s="61" t="s">
        <v>30</v>
      </c>
    </row>
    <row r="689" spans="8:17" x14ac:dyDescent="0.25">
      <c r="H689" s="59">
        <v>120219</v>
      </c>
      <c r="I689" s="59" t="s">
        <v>69</v>
      </c>
      <c r="J689" s="59">
        <v>78967597</v>
      </c>
      <c r="K689" s="59" t="s">
        <v>909</v>
      </c>
      <c r="L689" s="61" t="s">
        <v>113</v>
      </c>
      <c r="M689" s="61">
        <f>VLOOKUP(H689,zdroj!C:F,4,0)</f>
        <v>0</v>
      </c>
      <c r="N689" s="61" t="str">
        <f t="shared" si="20"/>
        <v>katB</v>
      </c>
      <c r="P689" s="73" t="str">
        <f t="shared" si="21"/>
        <v/>
      </c>
      <c r="Q689" s="61" t="s">
        <v>30</v>
      </c>
    </row>
    <row r="690" spans="8:17" x14ac:dyDescent="0.25">
      <c r="H690" s="59">
        <v>120219</v>
      </c>
      <c r="I690" s="59" t="s">
        <v>69</v>
      </c>
      <c r="J690" s="59">
        <v>78967678</v>
      </c>
      <c r="K690" s="59" t="s">
        <v>910</v>
      </c>
      <c r="L690" s="61" t="s">
        <v>113</v>
      </c>
      <c r="M690" s="61">
        <f>VLOOKUP(H690,zdroj!C:F,4,0)</f>
        <v>0</v>
      </c>
      <c r="N690" s="61" t="str">
        <f t="shared" si="20"/>
        <v>katB</v>
      </c>
      <c r="P690" s="73" t="str">
        <f t="shared" si="21"/>
        <v/>
      </c>
      <c r="Q690" s="61" t="s">
        <v>30</v>
      </c>
    </row>
    <row r="691" spans="8:17" x14ac:dyDescent="0.25">
      <c r="H691" s="59">
        <v>120219</v>
      </c>
      <c r="I691" s="59" t="s">
        <v>69</v>
      </c>
      <c r="J691" s="59">
        <v>79327851</v>
      </c>
      <c r="K691" s="59" t="s">
        <v>911</v>
      </c>
      <c r="L691" s="61" t="s">
        <v>113</v>
      </c>
      <c r="M691" s="61">
        <f>VLOOKUP(H691,zdroj!C:F,4,0)</f>
        <v>0</v>
      </c>
      <c r="N691" s="61" t="str">
        <f t="shared" si="20"/>
        <v>katB</v>
      </c>
      <c r="P691" s="73" t="str">
        <f t="shared" si="21"/>
        <v/>
      </c>
      <c r="Q691" s="61" t="s">
        <v>30</v>
      </c>
    </row>
    <row r="692" spans="8:17" x14ac:dyDescent="0.25">
      <c r="H692" s="59">
        <v>120219</v>
      </c>
      <c r="I692" s="59" t="s">
        <v>69</v>
      </c>
      <c r="J692" s="59">
        <v>79980848</v>
      </c>
      <c r="K692" s="59" t="s">
        <v>912</v>
      </c>
      <c r="L692" s="61" t="s">
        <v>113</v>
      </c>
      <c r="M692" s="61">
        <f>VLOOKUP(H692,zdroj!C:F,4,0)</f>
        <v>0</v>
      </c>
      <c r="N692" s="61" t="str">
        <f t="shared" si="20"/>
        <v>katB</v>
      </c>
      <c r="P692" s="73" t="str">
        <f t="shared" si="21"/>
        <v/>
      </c>
      <c r="Q692" s="61" t="s">
        <v>30</v>
      </c>
    </row>
    <row r="693" spans="8:17" x14ac:dyDescent="0.25">
      <c r="H693" s="59">
        <v>120219</v>
      </c>
      <c r="I693" s="59" t="s">
        <v>69</v>
      </c>
      <c r="J693" s="59">
        <v>80440282</v>
      </c>
      <c r="K693" s="59" t="s">
        <v>913</v>
      </c>
      <c r="L693" s="61" t="s">
        <v>113</v>
      </c>
      <c r="M693" s="61">
        <f>VLOOKUP(H693,zdroj!C:F,4,0)</f>
        <v>0</v>
      </c>
      <c r="N693" s="61" t="str">
        <f t="shared" si="20"/>
        <v>katB</v>
      </c>
      <c r="P693" s="73" t="str">
        <f t="shared" si="21"/>
        <v/>
      </c>
      <c r="Q693" s="61" t="s">
        <v>30</v>
      </c>
    </row>
    <row r="694" spans="8:17" x14ac:dyDescent="0.25">
      <c r="H694" s="59">
        <v>120219</v>
      </c>
      <c r="I694" s="59" t="s">
        <v>69</v>
      </c>
      <c r="J694" s="59">
        <v>80935095</v>
      </c>
      <c r="K694" s="59" t="s">
        <v>914</v>
      </c>
      <c r="L694" s="61" t="s">
        <v>113</v>
      </c>
      <c r="M694" s="61">
        <f>VLOOKUP(H694,zdroj!C:F,4,0)</f>
        <v>0</v>
      </c>
      <c r="N694" s="61" t="str">
        <f t="shared" si="20"/>
        <v>katB</v>
      </c>
      <c r="P694" s="73" t="str">
        <f t="shared" si="21"/>
        <v/>
      </c>
      <c r="Q694" s="61" t="s">
        <v>30</v>
      </c>
    </row>
    <row r="695" spans="8:17" x14ac:dyDescent="0.25">
      <c r="H695" s="59">
        <v>120219</v>
      </c>
      <c r="I695" s="59" t="s">
        <v>69</v>
      </c>
      <c r="J695" s="59">
        <v>81466498</v>
      </c>
      <c r="K695" s="59" t="s">
        <v>915</v>
      </c>
      <c r="L695" s="61" t="s">
        <v>113</v>
      </c>
      <c r="M695" s="61">
        <f>VLOOKUP(H695,zdroj!C:F,4,0)</f>
        <v>0</v>
      </c>
      <c r="N695" s="61" t="str">
        <f t="shared" si="20"/>
        <v>katB</v>
      </c>
      <c r="P695" s="73" t="str">
        <f t="shared" si="21"/>
        <v/>
      </c>
      <c r="Q695" s="61" t="s">
        <v>30</v>
      </c>
    </row>
    <row r="696" spans="8:17" x14ac:dyDescent="0.25">
      <c r="H696" s="59">
        <v>126390</v>
      </c>
      <c r="I696" s="59" t="s">
        <v>69</v>
      </c>
      <c r="J696" s="59">
        <v>11488417</v>
      </c>
      <c r="K696" s="59" t="s">
        <v>916</v>
      </c>
      <c r="L696" s="61" t="s">
        <v>113</v>
      </c>
      <c r="M696" s="61">
        <f>VLOOKUP(H696,zdroj!C:F,4,0)</f>
        <v>0</v>
      </c>
      <c r="N696" s="61" t="str">
        <f t="shared" si="20"/>
        <v>katB</v>
      </c>
      <c r="P696" s="73" t="str">
        <f t="shared" si="21"/>
        <v/>
      </c>
      <c r="Q696" s="61" t="s">
        <v>30</v>
      </c>
    </row>
    <row r="697" spans="8:17" x14ac:dyDescent="0.25">
      <c r="H697" s="59">
        <v>126390</v>
      </c>
      <c r="I697" s="59" t="s">
        <v>69</v>
      </c>
      <c r="J697" s="59">
        <v>11488425</v>
      </c>
      <c r="K697" s="59" t="s">
        <v>917</v>
      </c>
      <c r="L697" s="61" t="s">
        <v>113</v>
      </c>
      <c r="M697" s="61">
        <f>VLOOKUP(H697,zdroj!C:F,4,0)</f>
        <v>0</v>
      </c>
      <c r="N697" s="61" t="str">
        <f t="shared" si="20"/>
        <v>katB</v>
      </c>
      <c r="P697" s="73" t="str">
        <f t="shared" si="21"/>
        <v/>
      </c>
      <c r="Q697" s="61" t="s">
        <v>30</v>
      </c>
    </row>
    <row r="698" spans="8:17" x14ac:dyDescent="0.25">
      <c r="H698" s="59">
        <v>126390</v>
      </c>
      <c r="I698" s="59" t="s">
        <v>69</v>
      </c>
      <c r="J698" s="59">
        <v>11488441</v>
      </c>
      <c r="K698" s="59" t="s">
        <v>918</v>
      </c>
      <c r="L698" s="61" t="s">
        <v>113</v>
      </c>
      <c r="M698" s="61">
        <f>VLOOKUP(H698,zdroj!C:F,4,0)</f>
        <v>0</v>
      </c>
      <c r="N698" s="61" t="str">
        <f t="shared" si="20"/>
        <v>katB</v>
      </c>
      <c r="P698" s="73" t="str">
        <f t="shared" si="21"/>
        <v/>
      </c>
      <c r="Q698" s="61" t="s">
        <v>30</v>
      </c>
    </row>
    <row r="699" spans="8:17" x14ac:dyDescent="0.25">
      <c r="H699" s="59">
        <v>126390</v>
      </c>
      <c r="I699" s="59" t="s">
        <v>69</v>
      </c>
      <c r="J699" s="59">
        <v>11488450</v>
      </c>
      <c r="K699" s="59" t="s">
        <v>919</v>
      </c>
      <c r="L699" s="61" t="s">
        <v>113</v>
      </c>
      <c r="M699" s="61">
        <f>VLOOKUP(H699,zdroj!C:F,4,0)</f>
        <v>0</v>
      </c>
      <c r="N699" s="61" t="str">
        <f t="shared" si="20"/>
        <v>katB</v>
      </c>
      <c r="P699" s="73" t="str">
        <f t="shared" si="21"/>
        <v/>
      </c>
      <c r="Q699" s="61" t="s">
        <v>30</v>
      </c>
    </row>
    <row r="700" spans="8:17" x14ac:dyDescent="0.25">
      <c r="H700" s="59">
        <v>126390</v>
      </c>
      <c r="I700" s="59" t="s">
        <v>69</v>
      </c>
      <c r="J700" s="59">
        <v>11488468</v>
      </c>
      <c r="K700" s="59" t="s">
        <v>920</v>
      </c>
      <c r="L700" s="61" t="s">
        <v>113</v>
      </c>
      <c r="M700" s="61">
        <f>VLOOKUP(H700,zdroj!C:F,4,0)</f>
        <v>0</v>
      </c>
      <c r="N700" s="61" t="str">
        <f t="shared" si="20"/>
        <v>katB</v>
      </c>
      <c r="P700" s="73" t="str">
        <f t="shared" si="21"/>
        <v/>
      </c>
      <c r="Q700" s="61" t="s">
        <v>30</v>
      </c>
    </row>
    <row r="701" spans="8:17" x14ac:dyDescent="0.25">
      <c r="H701" s="59">
        <v>126390</v>
      </c>
      <c r="I701" s="59" t="s">
        <v>69</v>
      </c>
      <c r="J701" s="59">
        <v>11488476</v>
      </c>
      <c r="K701" s="59" t="s">
        <v>921</v>
      </c>
      <c r="L701" s="61" t="s">
        <v>113</v>
      </c>
      <c r="M701" s="61">
        <f>VLOOKUP(H701,zdroj!C:F,4,0)</f>
        <v>0</v>
      </c>
      <c r="N701" s="61" t="str">
        <f t="shared" si="20"/>
        <v>katB</v>
      </c>
      <c r="P701" s="73" t="str">
        <f t="shared" si="21"/>
        <v/>
      </c>
      <c r="Q701" s="61" t="s">
        <v>30</v>
      </c>
    </row>
    <row r="702" spans="8:17" x14ac:dyDescent="0.25">
      <c r="H702" s="59">
        <v>126390</v>
      </c>
      <c r="I702" s="59" t="s">
        <v>69</v>
      </c>
      <c r="J702" s="59">
        <v>11488484</v>
      </c>
      <c r="K702" s="59" t="s">
        <v>922</v>
      </c>
      <c r="L702" s="61" t="s">
        <v>113</v>
      </c>
      <c r="M702" s="61">
        <f>VLOOKUP(H702,zdroj!C:F,4,0)</f>
        <v>0</v>
      </c>
      <c r="N702" s="61" t="str">
        <f t="shared" si="20"/>
        <v>katB</v>
      </c>
      <c r="P702" s="73" t="str">
        <f t="shared" si="21"/>
        <v/>
      </c>
      <c r="Q702" s="61" t="s">
        <v>30</v>
      </c>
    </row>
    <row r="703" spans="8:17" x14ac:dyDescent="0.25">
      <c r="H703" s="59">
        <v>126390</v>
      </c>
      <c r="I703" s="59" t="s">
        <v>69</v>
      </c>
      <c r="J703" s="59">
        <v>11488492</v>
      </c>
      <c r="K703" s="59" t="s">
        <v>923</v>
      </c>
      <c r="L703" s="61" t="s">
        <v>113</v>
      </c>
      <c r="M703" s="61">
        <f>VLOOKUP(H703,zdroj!C:F,4,0)</f>
        <v>0</v>
      </c>
      <c r="N703" s="61" t="str">
        <f t="shared" si="20"/>
        <v>katB</v>
      </c>
      <c r="P703" s="73" t="str">
        <f t="shared" si="21"/>
        <v/>
      </c>
      <c r="Q703" s="61" t="s">
        <v>30</v>
      </c>
    </row>
    <row r="704" spans="8:17" x14ac:dyDescent="0.25">
      <c r="H704" s="59">
        <v>126390</v>
      </c>
      <c r="I704" s="59" t="s">
        <v>69</v>
      </c>
      <c r="J704" s="59">
        <v>11488506</v>
      </c>
      <c r="K704" s="59" t="s">
        <v>924</v>
      </c>
      <c r="L704" s="61" t="s">
        <v>113</v>
      </c>
      <c r="M704" s="61">
        <f>VLOOKUP(H704,zdroj!C:F,4,0)</f>
        <v>0</v>
      </c>
      <c r="N704" s="61" t="str">
        <f t="shared" si="20"/>
        <v>katB</v>
      </c>
      <c r="P704" s="73" t="str">
        <f t="shared" si="21"/>
        <v/>
      </c>
      <c r="Q704" s="61" t="s">
        <v>30</v>
      </c>
    </row>
    <row r="705" spans="8:17" x14ac:dyDescent="0.25">
      <c r="H705" s="59">
        <v>126390</v>
      </c>
      <c r="I705" s="59" t="s">
        <v>69</v>
      </c>
      <c r="J705" s="59">
        <v>11488514</v>
      </c>
      <c r="K705" s="59" t="s">
        <v>925</v>
      </c>
      <c r="L705" s="61" t="s">
        <v>113</v>
      </c>
      <c r="M705" s="61">
        <f>VLOOKUP(H705,zdroj!C:F,4,0)</f>
        <v>0</v>
      </c>
      <c r="N705" s="61" t="str">
        <f t="shared" si="20"/>
        <v>katB</v>
      </c>
      <c r="P705" s="73" t="str">
        <f t="shared" si="21"/>
        <v/>
      </c>
      <c r="Q705" s="61" t="s">
        <v>30</v>
      </c>
    </row>
    <row r="706" spans="8:17" x14ac:dyDescent="0.25">
      <c r="H706" s="59">
        <v>126390</v>
      </c>
      <c r="I706" s="59" t="s">
        <v>69</v>
      </c>
      <c r="J706" s="59">
        <v>11488522</v>
      </c>
      <c r="K706" s="59" t="s">
        <v>926</v>
      </c>
      <c r="L706" s="61" t="s">
        <v>113</v>
      </c>
      <c r="M706" s="61">
        <f>VLOOKUP(H706,zdroj!C:F,4,0)</f>
        <v>0</v>
      </c>
      <c r="N706" s="61" t="str">
        <f t="shared" si="20"/>
        <v>katB</v>
      </c>
      <c r="P706" s="73" t="str">
        <f t="shared" si="21"/>
        <v/>
      </c>
      <c r="Q706" s="61" t="s">
        <v>30</v>
      </c>
    </row>
    <row r="707" spans="8:17" x14ac:dyDescent="0.25">
      <c r="H707" s="59">
        <v>126390</v>
      </c>
      <c r="I707" s="59" t="s">
        <v>69</v>
      </c>
      <c r="J707" s="59">
        <v>11488531</v>
      </c>
      <c r="K707" s="59" t="s">
        <v>927</v>
      </c>
      <c r="L707" s="61" t="s">
        <v>81</v>
      </c>
      <c r="M707" s="61">
        <f>VLOOKUP(H707,zdroj!C:F,4,0)</f>
        <v>0</v>
      </c>
      <c r="N707" s="61" t="str">
        <f t="shared" si="20"/>
        <v>-</v>
      </c>
      <c r="P707" s="73" t="str">
        <f t="shared" si="21"/>
        <v/>
      </c>
      <c r="Q707" s="61" t="s">
        <v>86</v>
      </c>
    </row>
    <row r="708" spans="8:17" x14ac:dyDescent="0.25">
      <c r="H708" s="59">
        <v>126390</v>
      </c>
      <c r="I708" s="59" t="s">
        <v>69</v>
      </c>
      <c r="J708" s="59">
        <v>11488549</v>
      </c>
      <c r="K708" s="59" t="s">
        <v>928</v>
      </c>
      <c r="L708" s="61" t="s">
        <v>113</v>
      </c>
      <c r="M708" s="61">
        <f>VLOOKUP(H708,zdroj!C:F,4,0)</f>
        <v>0</v>
      </c>
      <c r="N708" s="61" t="str">
        <f t="shared" si="20"/>
        <v>katB</v>
      </c>
      <c r="P708" s="73" t="str">
        <f t="shared" si="21"/>
        <v/>
      </c>
      <c r="Q708" s="61" t="s">
        <v>30</v>
      </c>
    </row>
    <row r="709" spans="8:17" x14ac:dyDescent="0.25">
      <c r="H709" s="59">
        <v>126390</v>
      </c>
      <c r="I709" s="59" t="s">
        <v>69</v>
      </c>
      <c r="J709" s="59">
        <v>11488557</v>
      </c>
      <c r="K709" s="59" t="s">
        <v>929</v>
      </c>
      <c r="L709" s="61" t="s">
        <v>113</v>
      </c>
      <c r="M709" s="61">
        <f>VLOOKUP(H709,zdroj!C:F,4,0)</f>
        <v>0</v>
      </c>
      <c r="N709" s="61" t="str">
        <f t="shared" si="20"/>
        <v>katB</v>
      </c>
      <c r="P709" s="73" t="str">
        <f t="shared" si="21"/>
        <v/>
      </c>
      <c r="Q709" s="61" t="s">
        <v>30</v>
      </c>
    </row>
    <row r="710" spans="8:17" x14ac:dyDescent="0.25">
      <c r="H710" s="59">
        <v>126390</v>
      </c>
      <c r="I710" s="59" t="s">
        <v>69</v>
      </c>
      <c r="J710" s="59">
        <v>11488565</v>
      </c>
      <c r="K710" s="59" t="s">
        <v>930</v>
      </c>
      <c r="L710" s="61" t="s">
        <v>113</v>
      </c>
      <c r="M710" s="61">
        <f>VLOOKUP(H710,zdroj!C:F,4,0)</f>
        <v>0</v>
      </c>
      <c r="N710" s="61" t="str">
        <f t="shared" si="20"/>
        <v>katB</v>
      </c>
      <c r="P710" s="73" t="str">
        <f t="shared" si="21"/>
        <v/>
      </c>
      <c r="Q710" s="61" t="s">
        <v>30</v>
      </c>
    </row>
    <row r="711" spans="8:17" x14ac:dyDescent="0.25">
      <c r="H711" s="59">
        <v>126390</v>
      </c>
      <c r="I711" s="59" t="s">
        <v>69</v>
      </c>
      <c r="J711" s="59">
        <v>11488573</v>
      </c>
      <c r="K711" s="59" t="s">
        <v>931</v>
      </c>
      <c r="L711" s="61" t="s">
        <v>113</v>
      </c>
      <c r="M711" s="61">
        <f>VLOOKUP(H711,zdroj!C:F,4,0)</f>
        <v>0</v>
      </c>
      <c r="N711" s="61" t="str">
        <f t="shared" ref="N711:N774" si="22">IF(M711="A",IF(L711="katA","katB",L711),L711)</f>
        <v>katB</v>
      </c>
      <c r="P711" s="73" t="str">
        <f t="shared" ref="P711:P774" si="23">IF(O711="A",1,"")</f>
        <v/>
      </c>
      <c r="Q711" s="61" t="s">
        <v>30</v>
      </c>
    </row>
    <row r="712" spans="8:17" x14ac:dyDescent="0.25">
      <c r="H712" s="59">
        <v>126390</v>
      </c>
      <c r="I712" s="59" t="s">
        <v>69</v>
      </c>
      <c r="J712" s="59">
        <v>11488581</v>
      </c>
      <c r="K712" s="59" t="s">
        <v>932</v>
      </c>
      <c r="L712" s="61" t="s">
        <v>113</v>
      </c>
      <c r="M712" s="61">
        <f>VLOOKUP(H712,zdroj!C:F,4,0)</f>
        <v>0</v>
      </c>
      <c r="N712" s="61" t="str">
        <f t="shared" si="22"/>
        <v>katB</v>
      </c>
      <c r="P712" s="73" t="str">
        <f t="shared" si="23"/>
        <v/>
      </c>
      <c r="Q712" s="61" t="s">
        <v>30</v>
      </c>
    </row>
    <row r="713" spans="8:17" x14ac:dyDescent="0.25">
      <c r="H713" s="59">
        <v>126390</v>
      </c>
      <c r="I713" s="59" t="s">
        <v>69</v>
      </c>
      <c r="J713" s="59">
        <v>11488590</v>
      </c>
      <c r="K713" s="59" t="s">
        <v>933</v>
      </c>
      <c r="L713" s="61" t="s">
        <v>113</v>
      </c>
      <c r="M713" s="61">
        <f>VLOOKUP(H713,zdroj!C:F,4,0)</f>
        <v>0</v>
      </c>
      <c r="N713" s="61" t="str">
        <f t="shared" si="22"/>
        <v>katB</v>
      </c>
      <c r="P713" s="73" t="str">
        <f t="shared" si="23"/>
        <v/>
      </c>
      <c r="Q713" s="61" t="s">
        <v>30</v>
      </c>
    </row>
    <row r="714" spans="8:17" x14ac:dyDescent="0.25">
      <c r="H714" s="59">
        <v>126390</v>
      </c>
      <c r="I714" s="59" t="s">
        <v>69</v>
      </c>
      <c r="J714" s="59">
        <v>11488603</v>
      </c>
      <c r="K714" s="59" t="s">
        <v>934</v>
      </c>
      <c r="L714" s="61" t="s">
        <v>113</v>
      </c>
      <c r="M714" s="61">
        <f>VLOOKUP(H714,zdroj!C:F,4,0)</f>
        <v>0</v>
      </c>
      <c r="N714" s="61" t="str">
        <f t="shared" si="22"/>
        <v>katB</v>
      </c>
      <c r="P714" s="73" t="str">
        <f t="shared" si="23"/>
        <v/>
      </c>
      <c r="Q714" s="61" t="s">
        <v>30</v>
      </c>
    </row>
    <row r="715" spans="8:17" x14ac:dyDescent="0.25">
      <c r="H715" s="59">
        <v>126390</v>
      </c>
      <c r="I715" s="59" t="s">
        <v>69</v>
      </c>
      <c r="J715" s="59">
        <v>11488611</v>
      </c>
      <c r="K715" s="59" t="s">
        <v>935</v>
      </c>
      <c r="L715" s="61" t="s">
        <v>113</v>
      </c>
      <c r="M715" s="61">
        <f>VLOOKUP(H715,zdroj!C:F,4,0)</f>
        <v>0</v>
      </c>
      <c r="N715" s="61" t="str">
        <f t="shared" si="22"/>
        <v>katB</v>
      </c>
      <c r="P715" s="73" t="str">
        <f t="shared" si="23"/>
        <v/>
      </c>
      <c r="Q715" s="61" t="s">
        <v>30</v>
      </c>
    </row>
    <row r="716" spans="8:17" x14ac:dyDescent="0.25">
      <c r="H716" s="59">
        <v>126390</v>
      </c>
      <c r="I716" s="59" t="s">
        <v>69</v>
      </c>
      <c r="J716" s="59">
        <v>11488620</v>
      </c>
      <c r="K716" s="59" t="s">
        <v>936</v>
      </c>
      <c r="L716" s="61" t="s">
        <v>113</v>
      </c>
      <c r="M716" s="61">
        <f>VLOOKUP(H716,zdroj!C:F,4,0)</f>
        <v>0</v>
      </c>
      <c r="N716" s="61" t="str">
        <f t="shared" si="22"/>
        <v>katB</v>
      </c>
      <c r="P716" s="73" t="str">
        <f t="shared" si="23"/>
        <v/>
      </c>
      <c r="Q716" s="61" t="s">
        <v>30</v>
      </c>
    </row>
    <row r="717" spans="8:17" x14ac:dyDescent="0.25">
      <c r="H717" s="59">
        <v>126390</v>
      </c>
      <c r="I717" s="59" t="s">
        <v>69</v>
      </c>
      <c r="J717" s="59">
        <v>11488638</v>
      </c>
      <c r="K717" s="59" t="s">
        <v>937</v>
      </c>
      <c r="L717" s="61" t="s">
        <v>113</v>
      </c>
      <c r="M717" s="61">
        <f>VLOOKUP(H717,zdroj!C:F,4,0)</f>
        <v>0</v>
      </c>
      <c r="N717" s="61" t="str">
        <f t="shared" si="22"/>
        <v>katB</v>
      </c>
      <c r="P717" s="73" t="str">
        <f t="shared" si="23"/>
        <v/>
      </c>
      <c r="Q717" s="61" t="s">
        <v>30</v>
      </c>
    </row>
    <row r="718" spans="8:17" x14ac:dyDescent="0.25">
      <c r="H718" s="59">
        <v>126390</v>
      </c>
      <c r="I718" s="59" t="s">
        <v>69</v>
      </c>
      <c r="J718" s="59">
        <v>11488646</v>
      </c>
      <c r="K718" s="59" t="s">
        <v>938</v>
      </c>
      <c r="L718" s="61" t="s">
        <v>113</v>
      </c>
      <c r="M718" s="61">
        <f>VLOOKUP(H718,zdroj!C:F,4,0)</f>
        <v>0</v>
      </c>
      <c r="N718" s="61" t="str">
        <f t="shared" si="22"/>
        <v>katB</v>
      </c>
      <c r="P718" s="73" t="str">
        <f t="shared" si="23"/>
        <v/>
      </c>
      <c r="Q718" s="61" t="s">
        <v>30</v>
      </c>
    </row>
    <row r="719" spans="8:17" x14ac:dyDescent="0.25">
      <c r="H719" s="59">
        <v>126390</v>
      </c>
      <c r="I719" s="59" t="s">
        <v>69</v>
      </c>
      <c r="J719" s="59">
        <v>11488654</v>
      </c>
      <c r="K719" s="59" t="s">
        <v>939</v>
      </c>
      <c r="L719" s="61" t="s">
        <v>113</v>
      </c>
      <c r="M719" s="61">
        <f>VLOOKUP(H719,zdroj!C:F,4,0)</f>
        <v>0</v>
      </c>
      <c r="N719" s="61" t="str">
        <f t="shared" si="22"/>
        <v>katB</v>
      </c>
      <c r="P719" s="73" t="str">
        <f t="shared" si="23"/>
        <v/>
      </c>
      <c r="Q719" s="61" t="s">
        <v>30</v>
      </c>
    </row>
    <row r="720" spans="8:17" x14ac:dyDescent="0.25">
      <c r="H720" s="59">
        <v>126390</v>
      </c>
      <c r="I720" s="59" t="s">
        <v>69</v>
      </c>
      <c r="J720" s="59">
        <v>11488671</v>
      </c>
      <c r="K720" s="59" t="s">
        <v>940</v>
      </c>
      <c r="L720" s="61" t="s">
        <v>113</v>
      </c>
      <c r="M720" s="61">
        <f>VLOOKUP(H720,zdroj!C:F,4,0)</f>
        <v>0</v>
      </c>
      <c r="N720" s="61" t="str">
        <f t="shared" si="22"/>
        <v>katB</v>
      </c>
      <c r="P720" s="73" t="str">
        <f t="shared" si="23"/>
        <v/>
      </c>
      <c r="Q720" s="61" t="s">
        <v>30</v>
      </c>
    </row>
    <row r="721" spans="8:17" x14ac:dyDescent="0.25">
      <c r="H721" s="59">
        <v>126390</v>
      </c>
      <c r="I721" s="59" t="s">
        <v>69</v>
      </c>
      <c r="J721" s="59">
        <v>11488689</v>
      </c>
      <c r="K721" s="59" t="s">
        <v>941</v>
      </c>
      <c r="L721" s="61" t="s">
        <v>113</v>
      </c>
      <c r="M721" s="61">
        <f>VLOOKUP(H721,zdroj!C:F,4,0)</f>
        <v>0</v>
      </c>
      <c r="N721" s="61" t="str">
        <f t="shared" si="22"/>
        <v>katB</v>
      </c>
      <c r="P721" s="73" t="str">
        <f t="shared" si="23"/>
        <v/>
      </c>
      <c r="Q721" s="61" t="s">
        <v>30</v>
      </c>
    </row>
    <row r="722" spans="8:17" x14ac:dyDescent="0.25">
      <c r="H722" s="59">
        <v>126390</v>
      </c>
      <c r="I722" s="59" t="s">
        <v>69</v>
      </c>
      <c r="J722" s="59">
        <v>11488697</v>
      </c>
      <c r="K722" s="59" t="s">
        <v>942</v>
      </c>
      <c r="L722" s="61" t="s">
        <v>113</v>
      </c>
      <c r="M722" s="61">
        <f>VLOOKUP(H722,zdroj!C:F,4,0)</f>
        <v>0</v>
      </c>
      <c r="N722" s="61" t="str">
        <f t="shared" si="22"/>
        <v>katB</v>
      </c>
      <c r="P722" s="73" t="str">
        <f t="shared" si="23"/>
        <v/>
      </c>
      <c r="Q722" s="61" t="s">
        <v>30</v>
      </c>
    </row>
    <row r="723" spans="8:17" x14ac:dyDescent="0.25">
      <c r="H723" s="59">
        <v>126390</v>
      </c>
      <c r="I723" s="59" t="s">
        <v>69</v>
      </c>
      <c r="J723" s="59">
        <v>11488701</v>
      </c>
      <c r="K723" s="59" t="s">
        <v>943</v>
      </c>
      <c r="L723" s="61" t="s">
        <v>113</v>
      </c>
      <c r="M723" s="61">
        <f>VLOOKUP(H723,zdroj!C:F,4,0)</f>
        <v>0</v>
      </c>
      <c r="N723" s="61" t="str">
        <f t="shared" si="22"/>
        <v>katB</v>
      </c>
      <c r="P723" s="73" t="str">
        <f t="shared" si="23"/>
        <v/>
      </c>
      <c r="Q723" s="61" t="s">
        <v>30</v>
      </c>
    </row>
    <row r="724" spans="8:17" x14ac:dyDescent="0.25">
      <c r="H724" s="59">
        <v>126390</v>
      </c>
      <c r="I724" s="59" t="s">
        <v>69</v>
      </c>
      <c r="J724" s="59">
        <v>11488719</v>
      </c>
      <c r="K724" s="59" t="s">
        <v>944</v>
      </c>
      <c r="L724" s="61" t="s">
        <v>113</v>
      </c>
      <c r="M724" s="61">
        <f>VLOOKUP(H724,zdroj!C:F,4,0)</f>
        <v>0</v>
      </c>
      <c r="N724" s="61" t="str">
        <f t="shared" si="22"/>
        <v>katB</v>
      </c>
      <c r="P724" s="73" t="str">
        <f t="shared" si="23"/>
        <v/>
      </c>
      <c r="Q724" s="61" t="s">
        <v>31</v>
      </c>
    </row>
    <row r="725" spans="8:17" x14ac:dyDescent="0.25">
      <c r="H725" s="59">
        <v>126390</v>
      </c>
      <c r="I725" s="59" t="s">
        <v>69</v>
      </c>
      <c r="J725" s="59">
        <v>11488727</v>
      </c>
      <c r="K725" s="59" t="s">
        <v>945</v>
      </c>
      <c r="L725" s="61" t="s">
        <v>113</v>
      </c>
      <c r="M725" s="61">
        <f>VLOOKUP(H725,zdroj!C:F,4,0)</f>
        <v>0</v>
      </c>
      <c r="N725" s="61" t="str">
        <f t="shared" si="22"/>
        <v>katB</v>
      </c>
      <c r="P725" s="73" t="str">
        <f t="shared" si="23"/>
        <v/>
      </c>
      <c r="Q725" s="61" t="s">
        <v>30</v>
      </c>
    </row>
    <row r="726" spans="8:17" x14ac:dyDescent="0.25">
      <c r="H726" s="59">
        <v>126390</v>
      </c>
      <c r="I726" s="59" t="s">
        <v>69</v>
      </c>
      <c r="J726" s="59">
        <v>11488735</v>
      </c>
      <c r="K726" s="59" t="s">
        <v>946</v>
      </c>
      <c r="L726" s="61" t="s">
        <v>113</v>
      </c>
      <c r="M726" s="61">
        <f>VLOOKUP(H726,zdroj!C:F,4,0)</f>
        <v>0</v>
      </c>
      <c r="N726" s="61" t="str">
        <f t="shared" si="22"/>
        <v>katB</v>
      </c>
      <c r="P726" s="73" t="str">
        <f t="shared" si="23"/>
        <v/>
      </c>
      <c r="Q726" s="61" t="s">
        <v>30</v>
      </c>
    </row>
    <row r="727" spans="8:17" x14ac:dyDescent="0.25">
      <c r="H727" s="59">
        <v>126390</v>
      </c>
      <c r="I727" s="59" t="s">
        <v>69</v>
      </c>
      <c r="J727" s="59">
        <v>11488743</v>
      </c>
      <c r="K727" s="59" t="s">
        <v>947</v>
      </c>
      <c r="L727" s="61" t="s">
        <v>113</v>
      </c>
      <c r="M727" s="61">
        <f>VLOOKUP(H727,zdroj!C:F,4,0)</f>
        <v>0</v>
      </c>
      <c r="N727" s="61" t="str">
        <f t="shared" si="22"/>
        <v>katB</v>
      </c>
      <c r="P727" s="73" t="str">
        <f t="shared" si="23"/>
        <v/>
      </c>
      <c r="Q727" s="61" t="s">
        <v>30</v>
      </c>
    </row>
    <row r="728" spans="8:17" x14ac:dyDescent="0.25">
      <c r="H728" s="59">
        <v>126390</v>
      </c>
      <c r="I728" s="59" t="s">
        <v>69</v>
      </c>
      <c r="J728" s="59">
        <v>11488751</v>
      </c>
      <c r="K728" s="59" t="s">
        <v>948</v>
      </c>
      <c r="L728" s="61" t="s">
        <v>113</v>
      </c>
      <c r="M728" s="61">
        <f>VLOOKUP(H728,zdroj!C:F,4,0)</f>
        <v>0</v>
      </c>
      <c r="N728" s="61" t="str">
        <f t="shared" si="22"/>
        <v>katB</v>
      </c>
      <c r="P728" s="73" t="str">
        <f t="shared" si="23"/>
        <v/>
      </c>
      <c r="Q728" s="61" t="s">
        <v>30</v>
      </c>
    </row>
    <row r="729" spans="8:17" x14ac:dyDescent="0.25">
      <c r="H729" s="59">
        <v>126390</v>
      </c>
      <c r="I729" s="59" t="s">
        <v>69</v>
      </c>
      <c r="J729" s="59">
        <v>11488760</v>
      </c>
      <c r="K729" s="59" t="s">
        <v>949</v>
      </c>
      <c r="L729" s="61" t="s">
        <v>81</v>
      </c>
      <c r="M729" s="61">
        <f>VLOOKUP(H729,zdroj!C:F,4,0)</f>
        <v>0</v>
      </c>
      <c r="N729" s="61" t="str">
        <f t="shared" si="22"/>
        <v>-</v>
      </c>
      <c r="P729" s="73" t="str">
        <f t="shared" si="23"/>
        <v/>
      </c>
      <c r="Q729" s="61" t="s">
        <v>86</v>
      </c>
    </row>
    <row r="730" spans="8:17" x14ac:dyDescent="0.25">
      <c r="H730" s="59">
        <v>126390</v>
      </c>
      <c r="I730" s="59" t="s">
        <v>69</v>
      </c>
      <c r="J730" s="59">
        <v>11488778</v>
      </c>
      <c r="K730" s="59" t="s">
        <v>950</v>
      </c>
      <c r="L730" s="61" t="s">
        <v>113</v>
      </c>
      <c r="M730" s="61">
        <f>VLOOKUP(H730,zdroj!C:F,4,0)</f>
        <v>0</v>
      </c>
      <c r="N730" s="61" t="str">
        <f t="shared" si="22"/>
        <v>katB</v>
      </c>
      <c r="P730" s="73" t="str">
        <f t="shared" si="23"/>
        <v/>
      </c>
      <c r="Q730" s="61" t="s">
        <v>30</v>
      </c>
    </row>
    <row r="731" spans="8:17" x14ac:dyDescent="0.25">
      <c r="H731" s="59">
        <v>126390</v>
      </c>
      <c r="I731" s="59" t="s">
        <v>69</v>
      </c>
      <c r="J731" s="59">
        <v>11488786</v>
      </c>
      <c r="K731" s="59" t="s">
        <v>951</v>
      </c>
      <c r="L731" s="61" t="s">
        <v>113</v>
      </c>
      <c r="M731" s="61">
        <f>VLOOKUP(H731,zdroj!C:F,4,0)</f>
        <v>0</v>
      </c>
      <c r="N731" s="61" t="str">
        <f t="shared" si="22"/>
        <v>katB</v>
      </c>
      <c r="P731" s="73" t="str">
        <f t="shared" si="23"/>
        <v/>
      </c>
      <c r="Q731" s="61" t="s">
        <v>30</v>
      </c>
    </row>
    <row r="732" spans="8:17" x14ac:dyDescent="0.25">
      <c r="H732" s="59">
        <v>126390</v>
      </c>
      <c r="I732" s="59" t="s">
        <v>69</v>
      </c>
      <c r="J732" s="59">
        <v>11488808</v>
      </c>
      <c r="K732" s="59" t="s">
        <v>952</v>
      </c>
      <c r="L732" s="61" t="s">
        <v>113</v>
      </c>
      <c r="M732" s="61">
        <f>VLOOKUP(H732,zdroj!C:F,4,0)</f>
        <v>0</v>
      </c>
      <c r="N732" s="61" t="str">
        <f t="shared" si="22"/>
        <v>katB</v>
      </c>
      <c r="P732" s="73" t="str">
        <f t="shared" si="23"/>
        <v/>
      </c>
      <c r="Q732" s="61" t="s">
        <v>30</v>
      </c>
    </row>
    <row r="733" spans="8:17" x14ac:dyDescent="0.25">
      <c r="H733" s="59">
        <v>126390</v>
      </c>
      <c r="I733" s="59" t="s">
        <v>69</v>
      </c>
      <c r="J733" s="59">
        <v>11488816</v>
      </c>
      <c r="K733" s="59" t="s">
        <v>953</v>
      </c>
      <c r="L733" s="61" t="s">
        <v>113</v>
      </c>
      <c r="M733" s="61">
        <f>VLOOKUP(H733,zdroj!C:F,4,0)</f>
        <v>0</v>
      </c>
      <c r="N733" s="61" t="str">
        <f t="shared" si="22"/>
        <v>katB</v>
      </c>
      <c r="P733" s="73" t="str">
        <f t="shared" si="23"/>
        <v/>
      </c>
      <c r="Q733" s="61" t="s">
        <v>30</v>
      </c>
    </row>
    <row r="734" spans="8:17" x14ac:dyDescent="0.25">
      <c r="H734" s="59">
        <v>126390</v>
      </c>
      <c r="I734" s="59" t="s">
        <v>69</v>
      </c>
      <c r="J734" s="59">
        <v>11488824</v>
      </c>
      <c r="K734" s="59" t="s">
        <v>954</v>
      </c>
      <c r="L734" s="61" t="s">
        <v>113</v>
      </c>
      <c r="M734" s="61">
        <f>VLOOKUP(H734,zdroj!C:F,4,0)</f>
        <v>0</v>
      </c>
      <c r="N734" s="61" t="str">
        <f t="shared" si="22"/>
        <v>katB</v>
      </c>
      <c r="P734" s="73" t="str">
        <f t="shared" si="23"/>
        <v/>
      </c>
      <c r="Q734" s="61" t="s">
        <v>30</v>
      </c>
    </row>
    <row r="735" spans="8:17" x14ac:dyDescent="0.25">
      <c r="H735" s="59">
        <v>126390</v>
      </c>
      <c r="I735" s="59" t="s">
        <v>69</v>
      </c>
      <c r="J735" s="59">
        <v>11488832</v>
      </c>
      <c r="K735" s="59" t="s">
        <v>955</v>
      </c>
      <c r="L735" s="61" t="s">
        <v>113</v>
      </c>
      <c r="M735" s="61">
        <f>VLOOKUP(H735,zdroj!C:F,4,0)</f>
        <v>0</v>
      </c>
      <c r="N735" s="61" t="str">
        <f t="shared" si="22"/>
        <v>katB</v>
      </c>
      <c r="P735" s="73" t="str">
        <f t="shared" si="23"/>
        <v/>
      </c>
      <c r="Q735" s="61" t="s">
        <v>30</v>
      </c>
    </row>
    <row r="736" spans="8:17" x14ac:dyDescent="0.25">
      <c r="H736" s="59">
        <v>126390</v>
      </c>
      <c r="I736" s="59" t="s">
        <v>69</v>
      </c>
      <c r="J736" s="59">
        <v>11488841</v>
      </c>
      <c r="K736" s="59" t="s">
        <v>956</v>
      </c>
      <c r="L736" s="61" t="s">
        <v>113</v>
      </c>
      <c r="M736" s="61">
        <f>VLOOKUP(H736,zdroj!C:F,4,0)</f>
        <v>0</v>
      </c>
      <c r="N736" s="61" t="str">
        <f t="shared" si="22"/>
        <v>katB</v>
      </c>
      <c r="P736" s="73" t="str">
        <f t="shared" si="23"/>
        <v/>
      </c>
      <c r="Q736" s="61" t="s">
        <v>30</v>
      </c>
    </row>
    <row r="737" spans="8:17" x14ac:dyDescent="0.25">
      <c r="H737" s="59">
        <v>126390</v>
      </c>
      <c r="I737" s="59" t="s">
        <v>69</v>
      </c>
      <c r="J737" s="59">
        <v>11488859</v>
      </c>
      <c r="K737" s="59" t="s">
        <v>957</v>
      </c>
      <c r="L737" s="61" t="s">
        <v>113</v>
      </c>
      <c r="M737" s="61">
        <f>VLOOKUP(H737,zdroj!C:F,4,0)</f>
        <v>0</v>
      </c>
      <c r="N737" s="61" t="str">
        <f t="shared" si="22"/>
        <v>katB</v>
      </c>
      <c r="P737" s="73" t="str">
        <f t="shared" si="23"/>
        <v/>
      </c>
      <c r="Q737" s="61" t="s">
        <v>30</v>
      </c>
    </row>
    <row r="738" spans="8:17" x14ac:dyDescent="0.25">
      <c r="H738" s="59">
        <v>126390</v>
      </c>
      <c r="I738" s="59" t="s">
        <v>69</v>
      </c>
      <c r="J738" s="59">
        <v>11488867</v>
      </c>
      <c r="K738" s="59" t="s">
        <v>958</v>
      </c>
      <c r="L738" s="61" t="s">
        <v>113</v>
      </c>
      <c r="M738" s="61">
        <f>VLOOKUP(H738,zdroj!C:F,4,0)</f>
        <v>0</v>
      </c>
      <c r="N738" s="61" t="str">
        <f t="shared" si="22"/>
        <v>katB</v>
      </c>
      <c r="P738" s="73" t="str">
        <f t="shared" si="23"/>
        <v/>
      </c>
      <c r="Q738" s="61" t="s">
        <v>30</v>
      </c>
    </row>
    <row r="739" spans="8:17" x14ac:dyDescent="0.25">
      <c r="H739" s="59">
        <v>126390</v>
      </c>
      <c r="I739" s="59" t="s">
        <v>69</v>
      </c>
      <c r="J739" s="59">
        <v>11488875</v>
      </c>
      <c r="K739" s="59" t="s">
        <v>959</v>
      </c>
      <c r="L739" s="61" t="s">
        <v>113</v>
      </c>
      <c r="M739" s="61">
        <f>VLOOKUP(H739,zdroj!C:F,4,0)</f>
        <v>0</v>
      </c>
      <c r="N739" s="61" t="str">
        <f t="shared" si="22"/>
        <v>katB</v>
      </c>
      <c r="P739" s="73" t="str">
        <f t="shared" si="23"/>
        <v/>
      </c>
      <c r="Q739" s="61" t="s">
        <v>30</v>
      </c>
    </row>
    <row r="740" spans="8:17" x14ac:dyDescent="0.25">
      <c r="H740" s="59">
        <v>126390</v>
      </c>
      <c r="I740" s="59" t="s">
        <v>69</v>
      </c>
      <c r="J740" s="59">
        <v>11488883</v>
      </c>
      <c r="K740" s="59" t="s">
        <v>960</v>
      </c>
      <c r="L740" s="61" t="s">
        <v>113</v>
      </c>
      <c r="M740" s="61">
        <f>VLOOKUP(H740,zdroj!C:F,4,0)</f>
        <v>0</v>
      </c>
      <c r="N740" s="61" t="str">
        <f t="shared" si="22"/>
        <v>katB</v>
      </c>
      <c r="P740" s="73" t="str">
        <f t="shared" si="23"/>
        <v/>
      </c>
      <c r="Q740" s="61" t="s">
        <v>30</v>
      </c>
    </row>
    <row r="741" spans="8:17" x14ac:dyDescent="0.25">
      <c r="H741" s="59">
        <v>126390</v>
      </c>
      <c r="I741" s="59" t="s">
        <v>69</v>
      </c>
      <c r="J741" s="59">
        <v>11488891</v>
      </c>
      <c r="K741" s="59" t="s">
        <v>961</v>
      </c>
      <c r="L741" s="61" t="s">
        <v>113</v>
      </c>
      <c r="M741" s="61">
        <f>VLOOKUP(H741,zdroj!C:F,4,0)</f>
        <v>0</v>
      </c>
      <c r="N741" s="61" t="str">
        <f t="shared" si="22"/>
        <v>katB</v>
      </c>
      <c r="P741" s="73" t="str">
        <f t="shared" si="23"/>
        <v/>
      </c>
      <c r="Q741" s="61" t="s">
        <v>30</v>
      </c>
    </row>
    <row r="742" spans="8:17" x14ac:dyDescent="0.25">
      <c r="H742" s="59">
        <v>126390</v>
      </c>
      <c r="I742" s="59" t="s">
        <v>69</v>
      </c>
      <c r="J742" s="59">
        <v>11488905</v>
      </c>
      <c r="K742" s="59" t="s">
        <v>962</v>
      </c>
      <c r="L742" s="61" t="s">
        <v>113</v>
      </c>
      <c r="M742" s="61">
        <f>VLOOKUP(H742,zdroj!C:F,4,0)</f>
        <v>0</v>
      </c>
      <c r="N742" s="61" t="str">
        <f t="shared" si="22"/>
        <v>katB</v>
      </c>
      <c r="P742" s="73" t="str">
        <f t="shared" si="23"/>
        <v/>
      </c>
      <c r="Q742" s="61" t="s">
        <v>30</v>
      </c>
    </row>
    <row r="743" spans="8:17" x14ac:dyDescent="0.25">
      <c r="H743" s="59">
        <v>126390</v>
      </c>
      <c r="I743" s="59" t="s">
        <v>69</v>
      </c>
      <c r="J743" s="59">
        <v>11488913</v>
      </c>
      <c r="K743" s="59" t="s">
        <v>963</v>
      </c>
      <c r="L743" s="61" t="s">
        <v>113</v>
      </c>
      <c r="M743" s="61">
        <f>VLOOKUP(H743,zdroj!C:F,4,0)</f>
        <v>0</v>
      </c>
      <c r="N743" s="61" t="str">
        <f t="shared" si="22"/>
        <v>katB</v>
      </c>
      <c r="P743" s="73" t="str">
        <f t="shared" si="23"/>
        <v/>
      </c>
      <c r="Q743" s="61" t="s">
        <v>30</v>
      </c>
    </row>
    <row r="744" spans="8:17" x14ac:dyDescent="0.25">
      <c r="H744" s="59">
        <v>126390</v>
      </c>
      <c r="I744" s="59" t="s">
        <v>69</v>
      </c>
      <c r="J744" s="59">
        <v>11488921</v>
      </c>
      <c r="K744" s="59" t="s">
        <v>964</v>
      </c>
      <c r="L744" s="61" t="s">
        <v>113</v>
      </c>
      <c r="M744" s="61">
        <f>VLOOKUP(H744,zdroj!C:F,4,0)</f>
        <v>0</v>
      </c>
      <c r="N744" s="61" t="str">
        <f t="shared" si="22"/>
        <v>katB</v>
      </c>
      <c r="P744" s="73" t="str">
        <f t="shared" si="23"/>
        <v/>
      </c>
      <c r="Q744" s="61" t="s">
        <v>30</v>
      </c>
    </row>
    <row r="745" spans="8:17" x14ac:dyDescent="0.25">
      <c r="H745" s="59">
        <v>126390</v>
      </c>
      <c r="I745" s="59" t="s">
        <v>69</v>
      </c>
      <c r="J745" s="59">
        <v>11488930</v>
      </c>
      <c r="K745" s="59" t="s">
        <v>965</v>
      </c>
      <c r="L745" s="61" t="s">
        <v>113</v>
      </c>
      <c r="M745" s="61">
        <f>VLOOKUP(H745,zdroj!C:F,4,0)</f>
        <v>0</v>
      </c>
      <c r="N745" s="61" t="str">
        <f t="shared" si="22"/>
        <v>katB</v>
      </c>
      <c r="P745" s="73" t="str">
        <f t="shared" si="23"/>
        <v/>
      </c>
      <c r="Q745" s="61" t="s">
        <v>30</v>
      </c>
    </row>
    <row r="746" spans="8:17" x14ac:dyDescent="0.25">
      <c r="H746" s="59">
        <v>126390</v>
      </c>
      <c r="I746" s="59" t="s">
        <v>69</v>
      </c>
      <c r="J746" s="59">
        <v>11488948</v>
      </c>
      <c r="K746" s="59" t="s">
        <v>966</v>
      </c>
      <c r="L746" s="61" t="s">
        <v>113</v>
      </c>
      <c r="M746" s="61">
        <f>VLOOKUP(H746,zdroj!C:F,4,0)</f>
        <v>0</v>
      </c>
      <c r="N746" s="61" t="str">
        <f t="shared" si="22"/>
        <v>katB</v>
      </c>
      <c r="P746" s="73" t="str">
        <f t="shared" si="23"/>
        <v/>
      </c>
      <c r="Q746" s="61" t="s">
        <v>30</v>
      </c>
    </row>
    <row r="747" spans="8:17" x14ac:dyDescent="0.25">
      <c r="H747" s="59">
        <v>126390</v>
      </c>
      <c r="I747" s="59" t="s">
        <v>69</v>
      </c>
      <c r="J747" s="59">
        <v>11488956</v>
      </c>
      <c r="K747" s="59" t="s">
        <v>967</v>
      </c>
      <c r="L747" s="61" t="s">
        <v>113</v>
      </c>
      <c r="M747" s="61">
        <f>VLOOKUP(H747,zdroj!C:F,4,0)</f>
        <v>0</v>
      </c>
      <c r="N747" s="61" t="str">
        <f t="shared" si="22"/>
        <v>katB</v>
      </c>
      <c r="P747" s="73" t="str">
        <f t="shared" si="23"/>
        <v/>
      </c>
      <c r="Q747" s="61" t="s">
        <v>30</v>
      </c>
    </row>
    <row r="748" spans="8:17" x14ac:dyDescent="0.25">
      <c r="H748" s="59">
        <v>126390</v>
      </c>
      <c r="I748" s="59" t="s">
        <v>69</v>
      </c>
      <c r="J748" s="59">
        <v>11488964</v>
      </c>
      <c r="K748" s="59" t="s">
        <v>968</v>
      </c>
      <c r="L748" s="61" t="s">
        <v>113</v>
      </c>
      <c r="M748" s="61">
        <f>VLOOKUP(H748,zdroj!C:F,4,0)</f>
        <v>0</v>
      </c>
      <c r="N748" s="61" t="str">
        <f t="shared" si="22"/>
        <v>katB</v>
      </c>
      <c r="P748" s="73" t="str">
        <f t="shared" si="23"/>
        <v/>
      </c>
      <c r="Q748" s="61" t="s">
        <v>30</v>
      </c>
    </row>
    <row r="749" spans="8:17" x14ac:dyDescent="0.25">
      <c r="H749" s="59">
        <v>126390</v>
      </c>
      <c r="I749" s="59" t="s">
        <v>69</v>
      </c>
      <c r="J749" s="59">
        <v>11488972</v>
      </c>
      <c r="K749" s="59" t="s">
        <v>969</v>
      </c>
      <c r="L749" s="61" t="s">
        <v>113</v>
      </c>
      <c r="M749" s="61">
        <f>VLOOKUP(H749,zdroj!C:F,4,0)</f>
        <v>0</v>
      </c>
      <c r="N749" s="61" t="str">
        <f t="shared" si="22"/>
        <v>katB</v>
      </c>
      <c r="P749" s="73" t="str">
        <f t="shared" si="23"/>
        <v/>
      </c>
      <c r="Q749" s="61" t="s">
        <v>30</v>
      </c>
    </row>
    <row r="750" spans="8:17" x14ac:dyDescent="0.25">
      <c r="H750" s="59">
        <v>126390</v>
      </c>
      <c r="I750" s="59" t="s">
        <v>69</v>
      </c>
      <c r="J750" s="59">
        <v>11488981</v>
      </c>
      <c r="K750" s="59" t="s">
        <v>970</v>
      </c>
      <c r="L750" s="61" t="s">
        <v>113</v>
      </c>
      <c r="M750" s="61">
        <f>VLOOKUP(H750,zdroj!C:F,4,0)</f>
        <v>0</v>
      </c>
      <c r="N750" s="61" t="str">
        <f t="shared" si="22"/>
        <v>katB</v>
      </c>
      <c r="P750" s="73" t="str">
        <f t="shared" si="23"/>
        <v/>
      </c>
      <c r="Q750" s="61" t="s">
        <v>30</v>
      </c>
    </row>
    <row r="751" spans="8:17" x14ac:dyDescent="0.25">
      <c r="H751" s="59">
        <v>126390</v>
      </c>
      <c r="I751" s="59" t="s">
        <v>69</v>
      </c>
      <c r="J751" s="59">
        <v>11488999</v>
      </c>
      <c r="K751" s="59" t="s">
        <v>971</v>
      </c>
      <c r="L751" s="61" t="s">
        <v>113</v>
      </c>
      <c r="M751" s="61">
        <f>VLOOKUP(H751,zdroj!C:F,4,0)</f>
        <v>0</v>
      </c>
      <c r="N751" s="61" t="str">
        <f t="shared" si="22"/>
        <v>katB</v>
      </c>
      <c r="P751" s="73" t="str">
        <f t="shared" si="23"/>
        <v/>
      </c>
      <c r="Q751" s="61" t="s">
        <v>30</v>
      </c>
    </row>
    <row r="752" spans="8:17" x14ac:dyDescent="0.25">
      <c r="H752" s="59">
        <v>126390</v>
      </c>
      <c r="I752" s="59" t="s">
        <v>69</v>
      </c>
      <c r="J752" s="59">
        <v>11489006</v>
      </c>
      <c r="K752" s="59" t="s">
        <v>972</v>
      </c>
      <c r="L752" s="61" t="s">
        <v>113</v>
      </c>
      <c r="M752" s="61">
        <f>VLOOKUP(H752,zdroj!C:F,4,0)</f>
        <v>0</v>
      </c>
      <c r="N752" s="61" t="str">
        <f t="shared" si="22"/>
        <v>katB</v>
      </c>
      <c r="P752" s="73" t="str">
        <f t="shared" si="23"/>
        <v/>
      </c>
      <c r="Q752" s="61" t="s">
        <v>30</v>
      </c>
    </row>
    <row r="753" spans="8:17" x14ac:dyDescent="0.25">
      <c r="H753" s="59">
        <v>126390</v>
      </c>
      <c r="I753" s="59" t="s">
        <v>69</v>
      </c>
      <c r="J753" s="59">
        <v>11489014</v>
      </c>
      <c r="K753" s="59" t="s">
        <v>973</v>
      </c>
      <c r="L753" s="61" t="s">
        <v>113</v>
      </c>
      <c r="M753" s="61">
        <f>VLOOKUP(H753,zdroj!C:F,4,0)</f>
        <v>0</v>
      </c>
      <c r="N753" s="61" t="str">
        <f t="shared" si="22"/>
        <v>katB</v>
      </c>
      <c r="P753" s="73" t="str">
        <f t="shared" si="23"/>
        <v/>
      </c>
      <c r="Q753" s="61" t="s">
        <v>33</v>
      </c>
    </row>
    <row r="754" spans="8:17" x14ac:dyDescent="0.25">
      <c r="H754" s="59">
        <v>126390</v>
      </c>
      <c r="I754" s="59" t="s">
        <v>69</v>
      </c>
      <c r="J754" s="59">
        <v>11489022</v>
      </c>
      <c r="K754" s="59" t="s">
        <v>974</v>
      </c>
      <c r="L754" s="61" t="s">
        <v>81</v>
      </c>
      <c r="M754" s="61">
        <f>VLOOKUP(H754,zdroj!C:F,4,0)</f>
        <v>0</v>
      </c>
      <c r="N754" s="61" t="str">
        <f t="shared" si="22"/>
        <v>-</v>
      </c>
      <c r="P754" s="73" t="str">
        <f t="shared" si="23"/>
        <v/>
      </c>
      <c r="Q754" s="61" t="s">
        <v>86</v>
      </c>
    </row>
    <row r="755" spans="8:17" x14ac:dyDescent="0.25">
      <c r="H755" s="59">
        <v>126390</v>
      </c>
      <c r="I755" s="59" t="s">
        <v>69</v>
      </c>
      <c r="J755" s="59">
        <v>11489031</v>
      </c>
      <c r="K755" s="59" t="s">
        <v>975</v>
      </c>
      <c r="L755" s="61" t="s">
        <v>113</v>
      </c>
      <c r="M755" s="61">
        <f>VLOOKUP(H755,zdroj!C:F,4,0)</f>
        <v>0</v>
      </c>
      <c r="N755" s="61" t="str">
        <f t="shared" si="22"/>
        <v>katB</v>
      </c>
      <c r="P755" s="73" t="str">
        <f t="shared" si="23"/>
        <v/>
      </c>
      <c r="Q755" s="61" t="s">
        <v>30</v>
      </c>
    </row>
    <row r="756" spans="8:17" x14ac:dyDescent="0.25">
      <c r="H756" s="59">
        <v>126390</v>
      </c>
      <c r="I756" s="59" t="s">
        <v>69</v>
      </c>
      <c r="J756" s="59">
        <v>11489049</v>
      </c>
      <c r="K756" s="59" t="s">
        <v>976</v>
      </c>
      <c r="L756" s="61" t="s">
        <v>113</v>
      </c>
      <c r="M756" s="61">
        <f>VLOOKUP(H756,zdroj!C:F,4,0)</f>
        <v>0</v>
      </c>
      <c r="N756" s="61" t="str">
        <f t="shared" si="22"/>
        <v>katB</v>
      </c>
      <c r="P756" s="73" t="str">
        <f t="shared" si="23"/>
        <v/>
      </c>
      <c r="Q756" s="61" t="s">
        <v>30</v>
      </c>
    </row>
    <row r="757" spans="8:17" x14ac:dyDescent="0.25">
      <c r="H757" s="59">
        <v>126390</v>
      </c>
      <c r="I757" s="59" t="s">
        <v>69</v>
      </c>
      <c r="J757" s="59">
        <v>11489057</v>
      </c>
      <c r="K757" s="59" t="s">
        <v>977</v>
      </c>
      <c r="L757" s="61" t="s">
        <v>113</v>
      </c>
      <c r="M757" s="61">
        <f>VLOOKUP(H757,zdroj!C:F,4,0)</f>
        <v>0</v>
      </c>
      <c r="N757" s="61" t="str">
        <f t="shared" si="22"/>
        <v>katB</v>
      </c>
      <c r="P757" s="73" t="str">
        <f t="shared" si="23"/>
        <v/>
      </c>
      <c r="Q757" s="61" t="s">
        <v>30</v>
      </c>
    </row>
    <row r="758" spans="8:17" x14ac:dyDescent="0.25">
      <c r="H758" s="59">
        <v>126390</v>
      </c>
      <c r="I758" s="59" t="s">
        <v>69</v>
      </c>
      <c r="J758" s="59">
        <v>11489065</v>
      </c>
      <c r="K758" s="59" t="s">
        <v>978</v>
      </c>
      <c r="L758" s="61" t="s">
        <v>113</v>
      </c>
      <c r="M758" s="61">
        <f>VLOOKUP(H758,zdroj!C:F,4,0)</f>
        <v>0</v>
      </c>
      <c r="N758" s="61" t="str">
        <f t="shared" si="22"/>
        <v>katB</v>
      </c>
      <c r="P758" s="73" t="str">
        <f t="shared" si="23"/>
        <v/>
      </c>
      <c r="Q758" s="61" t="s">
        <v>30</v>
      </c>
    </row>
    <row r="759" spans="8:17" x14ac:dyDescent="0.25">
      <c r="H759" s="59">
        <v>126390</v>
      </c>
      <c r="I759" s="59" t="s">
        <v>69</v>
      </c>
      <c r="J759" s="59">
        <v>11489073</v>
      </c>
      <c r="K759" s="59" t="s">
        <v>979</v>
      </c>
      <c r="L759" s="61" t="s">
        <v>113</v>
      </c>
      <c r="M759" s="61">
        <f>VLOOKUP(H759,zdroj!C:F,4,0)</f>
        <v>0</v>
      </c>
      <c r="N759" s="61" t="str">
        <f t="shared" si="22"/>
        <v>katB</v>
      </c>
      <c r="P759" s="73" t="str">
        <f t="shared" si="23"/>
        <v/>
      </c>
      <c r="Q759" s="61" t="s">
        <v>30</v>
      </c>
    </row>
    <row r="760" spans="8:17" x14ac:dyDescent="0.25">
      <c r="H760" s="59">
        <v>126390</v>
      </c>
      <c r="I760" s="59" t="s">
        <v>69</v>
      </c>
      <c r="J760" s="59">
        <v>11489081</v>
      </c>
      <c r="K760" s="59" t="s">
        <v>980</v>
      </c>
      <c r="L760" s="61" t="s">
        <v>113</v>
      </c>
      <c r="M760" s="61">
        <f>VLOOKUP(H760,zdroj!C:F,4,0)</f>
        <v>0</v>
      </c>
      <c r="N760" s="61" t="str">
        <f t="shared" si="22"/>
        <v>katB</v>
      </c>
      <c r="P760" s="73" t="str">
        <f t="shared" si="23"/>
        <v/>
      </c>
      <c r="Q760" s="61" t="s">
        <v>30</v>
      </c>
    </row>
    <row r="761" spans="8:17" x14ac:dyDescent="0.25">
      <c r="H761" s="59">
        <v>126390</v>
      </c>
      <c r="I761" s="59" t="s">
        <v>69</v>
      </c>
      <c r="J761" s="59">
        <v>11489090</v>
      </c>
      <c r="K761" s="59" t="s">
        <v>981</v>
      </c>
      <c r="L761" s="61" t="s">
        <v>113</v>
      </c>
      <c r="M761" s="61">
        <f>VLOOKUP(H761,zdroj!C:F,4,0)</f>
        <v>0</v>
      </c>
      <c r="N761" s="61" t="str">
        <f t="shared" si="22"/>
        <v>katB</v>
      </c>
      <c r="P761" s="73" t="str">
        <f t="shared" si="23"/>
        <v/>
      </c>
      <c r="Q761" s="61" t="s">
        <v>30</v>
      </c>
    </row>
    <row r="762" spans="8:17" x14ac:dyDescent="0.25">
      <c r="H762" s="59">
        <v>126390</v>
      </c>
      <c r="I762" s="59" t="s">
        <v>69</v>
      </c>
      <c r="J762" s="59">
        <v>11489103</v>
      </c>
      <c r="K762" s="59" t="s">
        <v>982</v>
      </c>
      <c r="L762" s="61" t="s">
        <v>113</v>
      </c>
      <c r="M762" s="61">
        <f>VLOOKUP(H762,zdroj!C:F,4,0)</f>
        <v>0</v>
      </c>
      <c r="N762" s="61" t="str">
        <f t="shared" si="22"/>
        <v>katB</v>
      </c>
      <c r="P762" s="73" t="str">
        <f t="shared" si="23"/>
        <v/>
      </c>
      <c r="Q762" s="61" t="s">
        <v>30</v>
      </c>
    </row>
    <row r="763" spans="8:17" x14ac:dyDescent="0.25">
      <c r="H763" s="59">
        <v>126390</v>
      </c>
      <c r="I763" s="59" t="s">
        <v>69</v>
      </c>
      <c r="J763" s="59">
        <v>11489111</v>
      </c>
      <c r="K763" s="59" t="s">
        <v>983</v>
      </c>
      <c r="L763" s="61" t="s">
        <v>113</v>
      </c>
      <c r="M763" s="61">
        <f>VLOOKUP(H763,zdroj!C:F,4,0)</f>
        <v>0</v>
      </c>
      <c r="N763" s="61" t="str">
        <f t="shared" si="22"/>
        <v>katB</v>
      </c>
      <c r="P763" s="73" t="str">
        <f t="shared" si="23"/>
        <v/>
      </c>
      <c r="Q763" s="61" t="s">
        <v>30</v>
      </c>
    </row>
    <row r="764" spans="8:17" x14ac:dyDescent="0.25">
      <c r="H764" s="59">
        <v>126390</v>
      </c>
      <c r="I764" s="59" t="s">
        <v>69</v>
      </c>
      <c r="J764" s="59">
        <v>11489120</v>
      </c>
      <c r="K764" s="59" t="s">
        <v>984</v>
      </c>
      <c r="L764" s="61" t="s">
        <v>113</v>
      </c>
      <c r="M764" s="61">
        <f>VLOOKUP(H764,zdroj!C:F,4,0)</f>
        <v>0</v>
      </c>
      <c r="N764" s="61" t="str">
        <f t="shared" si="22"/>
        <v>katB</v>
      </c>
      <c r="P764" s="73" t="str">
        <f t="shared" si="23"/>
        <v/>
      </c>
      <c r="Q764" s="61" t="s">
        <v>33</v>
      </c>
    </row>
    <row r="765" spans="8:17" x14ac:dyDescent="0.25">
      <c r="H765" s="59">
        <v>126390</v>
      </c>
      <c r="I765" s="59" t="s">
        <v>69</v>
      </c>
      <c r="J765" s="59">
        <v>11489138</v>
      </c>
      <c r="K765" s="59" t="s">
        <v>985</v>
      </c>
      <c r="L765" s="61" t="s">
        <v>113</v>
      </c>
      <c r="M765" s="61">
        <f>VLOOKUP(H765,zdroj!C:F,4,0)</f>
        <v>0</v>
      </c>
      <c r="N765" s="61" t="str">
        <f t="shared" si="22"/>
        <v>katB</v>
      </c>
      <c r="P765" s="73" t="str">
        <f t="shared" si="23"/>
        <v/>
      </c>
      <c r="Q765" s="61" t="s">
        <v>30</v>
      </c>
    </row>
    <row r="766" spans="8:17" x14ac:dyDescent="0.25">
      <c r="H766" s="59">
        <v>126390</v>
      </c>
      <c r="I766" s="59" t="s">
        <v>69</v>
      </c>
      <c r="J766" s="59">
        <v>11489146</v>
      </c>
      <c r="K766" s="59" t="s">
        <v>986</v>
      </c>
      <c r="L766" s="61" t="s">
        <v>113</v>
      </c>
      <c r="M766" s="61">
        <f>VLOOKUP(H766,zdroj!C:F,4,0)</f>
        <v>0</v>
      </c>
      <c r="N766" s="61" t="str">
        <f t="shared" si="22"/>
        <v>katB</v>
      </c>
      <c r="P766" s="73" t="str">
        <f t="shared" si="23"/>
        <v/>
      </c>
      <c r="Q766" s="61" t="s">
        <v>30</v>
      </c>
    </row>
    <row r="767" spans="8:17" x14ac:dyDescent="0.25">
      <c r="H767" s="59">
        <v>126390</v>
      </c>
      <c r="I767" s="59" t="s">
        <v>69</v>
      </c>
      <c r="J767" s="59">
        <v>11489154</v>
      </c>
      <c r="K767" s="59" t="s">
        <v>987</v>
      </c>
      <c r="L767" s="61" t="s">
        <v>113</v>
      </c>
      <c r="M767" s="61">
        <f>VLOOKUP(H767,zdroj!C:F,4,0)</f>
        <v>0</v>
      </c>
      <c r="N767" s="61" t="str">
        <f t="shared" si="22"/>
        <v>katB</v>
      </c>
      <c r="P767" s="73" t="str">
        <f t="shared" si="23"/>
        <v/>
      </c>
      <c r="Q767" s="61" t="s">
        <v>30</v>
      </c>
    </row>
    <row r="768" spans="8:17" x14ac:dyDescent="0.25">
      <c r="H768" s="59">
        <v>126390</v>
      </c>
      <c r="I768" s="59" t="s">
        <v>69</v>
      </c>
      <c r="J768" s="59">
        <v>11489162</v>
      </c>
      <c r="K768" s="59" t="s">
        <v>988</v>
      </c>
      <c r="L768" s="61" t="s">
        <v>113</v>
      </c>
      <c r="M768" s="61">
        <f>VLOOKUP(H768,zdroj!C:F,4,0)</f>
        <v>0</v>
      </c>
      <c r="N768" s="61" t="str">
        <f t="shared" si="22"/>
        <v>katB</v>
      </c>
      <c r="P768" s="73" t="str">
        <f t="shared" si="23"/>
        <v/>
      </c>
      <c r="Q768" s="61" t="s">
        <v>30</v>
      </c>
    </row>
    <row r="769" spans="8:17" x14ac:dyDescent="0.25">
      <c r="H769" s="59">
        <v>126390</v>
      </c>
      <c r="I769" s="59" t="s">
        <v>69</v>
      </c>
      <c r="J769" s="59">
        <v>11489171</v>
      </c>
      <c r="K769" s="59" t="s">
        <v>989</v>
      </c>
      <c r="L769" s="61" t="s">
        <v>113</v>
      </c>
      <c r="M769" s="61">
        <f>VLOOKUP(H769,zdroj!C:F,4,0)</f>
        <v>0</v>
      </c>
      <c r="N769" s="61" t="str">
        <f t="shared" si="22"/>
        <v>katB</v>
      </c>
      <c r="P769" s="73" t="str">
        <f t="shared" si="23"/>
        <v/>
      </c>
      <c r="Q769" s="61" t="s">
        <v>30</v>
      </c>
    </row>
    <row r="770" spans="8:17" x14ac:dyDescent="0.25">
      <c r="H770" s="59">
        <v>126390</v>
      </c>
      <c r="I770" s="59" t="s">
        <v>69</v>
      </c>
      <c r="J770" s="59">
        <v>11489189</v>
      </c>
      <c r="K770" s="59" t="s">
        <v>990</v>
      </c>
      <c r="L770" s="61" t="s">
        <v>113</v>
      </c>
      <c r="M770" s="61">
        <f>VLOOKUP(H770,zdroj!C:F,4,0)</f>
        <v>0</v>
      </c>
      <c r="N770" s="61" t="str">
        <f t="shared" si="22"/>
        <v>katB</v>
      </c>
      <c r="P770" s="73" t="str">
        <f t="shared" si="23"/>
        <v/>
      </c>
      <c r="Q770" s="61" t="s">
        <v>30</v>
      </c>
    </row>
    <row r="771" spans="8:17" x14ac:dyDescent="0.25">
      <c r="H771" s="59">
        <v>126390</v>
      </c>
      <c r="I771" s="59" t="s">
        <v>69</v>
      </c>
      <c r="J771" s="59">
        <v>11489197</v>
      </c>
      <c r="K771" s="59" t="s">
        <v>991</v>
      </c>
      <c r="L771" s="61" t="s">
        <v>113</v>
      </c>
      <c r="M771" s="61">
        <f>VLOOKUP(H771,zdroj!C:F,4,0)</f>
        <v>0</v>
      </c>
      <c r="N771" s="61" t="str">
        <f t="shared" si="22"/>
        <v>katB</v>
      </c>
      <c r="P771" s="73" t="str">
        <f t="shared" si="23"/>
        <v/>
      </c>
      <c r="Q771" s="61" t="s">
        <v>30</v>
      </c>
    </row>
    <row r="772" spans="8:17" x14ac:dyDescent="0.25">
      <c r="H772" s="59">
        <v>126390</v>
      </c>
      <c r="I772" s="59" t="s">
        <v>69</v>
      </c>
      <c r="J772" s="59">
        <v>11489201</v>
      </c>
      <c r="K772" s="59" t="s">
        <v>992</v>
      </c>
      <c r="L772" s="61" t="s">
        <v>113</v>
      </c>
      <c r="M772" s="61">
        <f>VLOOKUP(H772,zdroj!C:F,4,0)</f>
        <v>0</v>
      </c>
      <c r="N772" s="61" t="str">
        <f t="shared" si="22"/>
        <v>katB</v>
      </c>
      <c r="P772" s="73" t="str">
        <f t="shared" si="23"/>
        <v/>
      </c>
      <c r="Q772" s="61" t="s">
        <v>30</v>
      </c>
    </row>
    <row r="773" spans="8:17" x14ac:dyDescent="0.25">
      <c r="H773" s="59">
        <v>126390</v>
      </c>
      <c r="I773" s="59" t="s">
        <v>69</v>
      </c>
      <c r="J773" s="59">
        <v>11489219</v>
      </c>
      <c r="K773" s="59" t="s">
        <v>993</v>
      </c>
      <c r="L773" s="61" t="s">
        <v>113</v>
      </c>
      <c r="M773" s="61">
        <f>VLOOKUP(H773,zdroj!C:F,4,0)</f>
        <v>0</v>
      </c>
      <c r="N773" s="61" t="str">
        <f t="shared" si="22"/>
        <v>katB</v>
      </c>
      <c r="P773" s="73" t="str">
        <f t="shared" si="23"/>
        <v/>
      </c>
      <c r="Q773" s="61" t="s">
        <v>30</v>
      </c>
    </row>
    <row r="774" spans="8:17" x14ac:dyDescent="0.25">
      <c r="H774" s="59">
        <v>126390</v>
      </c>
      <c r="I774" s="59" t="s">
        <v>69</v>
      </c>
      <c r="J774" s="59">
        <v>11489227</v>
      </c>
      <c r="K774" s="59" t="s">
        <v>994</v>
      </c>
      <c r="L774" s="61" t="s">
        <v>113</v>
      </c>
      <c r="M774" s="61">
        <f>VLOOKUP(H774,zdroj!C:F,4,0)</f>
        <v>0</v>
      </c>
      <c r="N774" s="61" t="str">
        <f t="shared" si="22"/>
        <v>katB</v>
      </c>
      <c r="P774" s="73" t="str">
        <f t="shared" si="23"/>
        <v/>
      </c>
      <c r="Q774" s="61" t="s">
        <v>30</v>
      </c>
    </row>
    <row r="775" spans="8:17" x14ac:dyDescent="0.25">
      <c r="H775" s="59">
        <v>126390</v>
      </c>
      <c r="I775" s="59" t="s">
        <v>69</v>
      </c>
      <c r="J775" s="59">
        <v>11489235</v>
      </c>
      <c r="K775" s="59" t="s">
        <v>995</v>
      </c>
      <c r="L775" s="61" t="s">
        <v>113</v>
      </c>
      <c r="M775" s="61">
        <f>VLOOKUP(H775,zdroj!C:F,4,0)</f>
        <v>0</v>
      </c>
      <c r="N775" s="61" t="str">
        <f t="shared" ref="N775:N838" si="24">IF(M775="A",IF(L775="katA","katB",L775),L775)</f>
        <v>katB</v>
      </c>
      <c r="P775" s="73" t="str">
        <f t="shared" ref="P775:P838" si="25">IF(O775="A",1,"")</f>
        <v/>
      </c>
      <c r="Q775" s="61" t="s">
        <v>30</v>
      </c>
    </row>
    <row r="776" spans="8:17" x14ac:dyDescent="0.25">
      <c r="H776" s="59">
        <v>126390</v>
      </c>
      <c r="I776" s="59" t="s">
        <v>69</v>
      </c>
      <c r="J776" s="59">
        <v>11489243</v>
      </c>
      <c r="K776" s="59" t="s">
        <v>996</v>
      </c>
      <c r="L776" s="61" t="s">
        <v>113</v>
      </c>
      <c r="M776" s="61">
        <f>VLOOKUP(H776,zdroj!C:F,4,0)</f>
        <v>0</v>
      </c>
      <c r="N776" s="61" t="str">
        <f t="shared" si="24"/>
        <v>katB</v>
      </c>
      <c r="P776" s="73" t="str">
        <f t="shared" si="25"/>
        <v/>
      </c>
      <c r="Q776" s="61" t="s">
        <v>30</v>
      </c>
    </row>
    <row r="777" spans="8:17" x14ac:dyDescent="0.25">
      <c r="H777" s="59">
        <v>126390</v>
      </c>
      <c r="I777" s="59" t="s">
        <v>69</v>
      </c>
      <c r="J777" s="59">
        <v>11489251</v>
      </c>
      <c r="K777" s="59" t="s">
        <v>997</v>
      </c>
      <c r="L777" s="61" t="s">
        <v>113</v>
      </c>
      <c r="M777" s="61">
        <f>VLOOKUP(H777,zdroj!C:F,4,0)</f>
        <v>0</v>
      </c>
      <c r="N777" s="61" t="str">
        <f t="shared" si="24"/>
        <v>katB</v>
      </c>
      <c r="P777" s="73" t="str">
        <f t="shared" si="25"/>
        <v/>
      </c>
      <c r="Q777" s="61" t="s">
        <v>30</v>
      </c>
    </row>
    <row r="778" spans="8:17" x14ac:dyDescent="0.25">
      <c r="H778" s="59">
        <v>126390</v>
      </c>
      <c r="I778" s="59" t="s">
        <v>69</v>
      </c>
      <c r="J778" s="59">
        <v>11489260</v>
      </c>
      <c r="K778" s="59" t="s">
        <v>998</v>
      </c>
      <c r="L778" s="61" t="s">
        <v>113</v>
      </c>
      <c r="M778" s="61">
        <f>VLOOKUP(H778,zdroj!C:F,4,0)</f>
        <v>0</v>
      </c>
      <c r="N778" s="61" t="str">
        <f t="shared" si="24"/>
        <v>katB</v>
      </c>
      <c r="P778" s="73" t="str">
        <f t="shared" si="25"/>
        <v/>
      </c>
      <c r="Q778" s="61" t="s">
        <v>30</v>
      </c>
    </row>
    <row r="779" spans="8:17" x14ac:dyDescent="0.25">
      <c r="H779" s="59">
        <v>126390</v>
      </c>
      <c r="I779" s="59" t="s">
        <v>69</v>
      </c>
      <c r="J779" s="59">
        <v>11489278</v>
      </c>
      <c r="K779" s="59" t="s">
        <v>999</v>
      </c>
      <c r="L779" s="61" t="s">
        <v>113</v>
      </c>
      <c r="M779" s="61">
        <f>VLOOKUP(H779,zdroj!C:F,4,0)</f>
        <v>0</v>
      </c>
      <c r="N779" s="61" t="str">
        <f t="shared" si="24"/>
        <v>katB</v>
      </c>
      <c r="P779" s="73" t="str">
        <f t="shared" si="25"/>
        <v/>
      </c>
      <c r="Q779" s="61" t="s">
        <v>30</v>
      </c>
    </row>
    <row r="780" spans="8:17" x14ac:dyDescent="0.25">
      <c r="H780" s="59">
        <v>126390</v>
      </c>
      <c r="I780" s="59" t="s">
        <v>69</v>
      </c>
      <c r="J780" s="59">
        <v>11489286</v>
      </c>
      <c r="K780" s="59" t="s">
        <v>1000</v>
      </c>
      <c r="L780" s="61" t="s">
        <v>113</v>
      </c>
      <c r="M780" s="61">
        <f>VLOOKUP(H780,zdroj!C:F,4,0)</f>
        <v>0</v>
      </c>
      <c r="N780" s="61" t="str">
        <f t="shared" si="24"/>
        <v>katB</v>
      </c>
      <c r="P780" s="73" t="str">
        <f t="shared" si="25"/>
        <v/>
      </c>
      <c r="Q780" s="61" t="s">
        <v>30</v>
      </c>
    </row>
    <row r="781" spans="8:17" x14ac:dyDescent="0.25">
      <c r="H781" s="59">
        <v>126390</v>
      </c>
      <c r="I781" s="59" t="s">
        <v>69</v>
      </c>
      <c r="J781" s="59">
        <v>11489294</v>
      </c>
      <c r="K781" s="59" t="s">
        <v>1001</v>
      </c>
      <c r="L781" s="61" t="s">
        <v>113</v>
      </c>
      <c r="M781" s="61">
        <f>VLOOKUP(H781,zdroj!C:F,4,0)</f>
        <v>0</v>
      </c>
      <c r="N781" s="61" t="str">
        <f t="shared" si="24"/>
        <v>katB</v>
      </c>
      <c r="P781" s="73" t="str">
        <f t="shared" si="25"/>
        <v/>
      </c>
      <c r="Q781" s="61" t="s">
        <v>30</v>
      </c>
    </row>
    <row r="782" spans="8:17" x14ac:dyDescent="0.25">
      <c r="H782" s="59">
        <v>126390</v>
      </c>
      <c r="I782" s="59" t="s">
        <v>69</v>
      </c>
      <c r="J782" s="59">
        <v>11489308</v>
      </c>
      <c r="K782" s="59" t="s">
        <v>1002</v>
      </c>
      <c r="L782" s="61" t="s">
        <v>113</v>
      </c>
      <c r="M782" s="61">
        <f>VLOOKUP(H782,zdroj!C:F,4,0)</f>
        <v>0</v>
      </c>
      <c r="N782" s="61" t="str">
        <f t="shared" si="24"/>
        <v>katB</v>
      </c>
      <c r="P782" s="73" t="str">
        <f t="shared" si="25"/>
        <v/>
      </c>
      <c r="Q782" s="61" t="s">
        <v>30</v>
      </c>
    </row>
    <row r="783" spans="8:17" x14ac:dyDescent="0.25">
      <c r="H783" s="59">
        <v>126390</v>
      </c>
      <c r="I783" s="59" t="s">
        <v>69</v>
      </c>
      <c r="J783" s="59">
        <v>11489316</v>
      </c>
      <c r="K783" s="59" t="s">
        <v>1003</v>
      </c>
      <c r="L783" s="61" t="s">
        <v>113</v>
      </c>
      <c r="M783" s="61">
        <f>VLOOKUP(H783,zdroj!C:F,4,0)</f>
        <v>0</v>
      </c>
      <c r="N783" s="61" t="str">
        <f t="shared" si="24"/>
        <v>katB</v>
      </c>
      <c r="P783" s="73" t="str">
        <f t="shared" si="25"/>
        <v/>
      </c>
      <c r="Q783" s="61" t="s">
        <v>30</v>
      </c>
    </row>
    <row r="784" spans="8:17" x14ac:dyDescent="0.25">
      <c r="H784" s="59">
        <v>126390</v>
      </c>
      <c r="I784" s="59" t="s">
        <v>69</v>
      </c>
      <c r="J784" s="59">
        <v>11489324</v>
      </c>
      <c r="K784" s="59" t="s">
        <v>1004</v>
      </c>
      <c r="L784" s="61" t="s">
        <v>113</v>
      </c>
      <c r="M784" s="61">
        <f>VLOOKUP(H784,zdroj!C:F,4,0)</f>
        <v>0</v>
      </c>
      <c r="N784" s="61" t="str">
        <f t="shared" si="24"/>
        <v>katB</v>
      </c>
      <c r="P784" s="73" t="str">
        <f t="shared" si="25"/>
        <v/>
      </c>
      <c r="Q784" s="61" t="s">
        <v>30</v>
      </c>
    </row>
    <row r="785" spans="8:17" x14ac:dyDescent="0.25">
      <c r="H785" s="59">
        <v>126390</v>
      </c>
      <c r="I785" s="59" t="s">
        <v>69</v>
      </c>
      <c r="J785" s="59">
        <v>11489332</v>
      </c>
      <c r="K785" s="59" t="s">
        <v>1005</v>
      </c>
      <c r="L785" s="61" t="s">
        <v>113</v>
      </c>
      <c r="M785" s="61">
        <f>VLOOKUP(H785,zdroj!C:F,4,0)</f>
        <v>0</v>
      </c>
      <c r="N785" s="61" t="str">
        <f t="shared" si="24"/>
        <v>katB</v>
      </c>
      <c r="P785" s="73" t="str">
        <f t="shared" si="25"/>
        <v/>
      </c>
      <c r="Q785" s="61" t="s">
        <v>30</v>
      </c>
    </row>
    <row r="786" spans="8:17" x14ac:dyDescent="0.25">
      <c r="H786" s="59">
        <v>126390</v>
      </c>
      <c r="I786" s="59" t="s">
        <v>69</v>
      </c>
      <c r="J786" s="59">
        <v>11489341</v>
      </c>
      <c r="K786" s="59" t="s">
        <v>1006</v>
      </c>
      <c r="L786" s="61" t="s">
        <v>113</v>
      </c>
      <c r="M786" s="61">
        <f>VLOOKUP(H786,zdroj!C:F,4,0)</f>
        <v>0</v>
      </c>
      <c r="N786" s="61" t="str">
        <f t="shared" si="24"/>
        <v>katB</v>
      </c>
      <c r="P786" s="73" t="str">
        <f t="shared" si="25"/>
        <v/>
      </c>
      <c r="Q786" s="61" t="s">
        <v>30</v>
      </c>
    </row>
    <row r="787" spans="8:17" x14ac:dyDescent="0.25">
      <c r="H787" s="59">
        <v>126390</v>
      </c>
      <c r="I787" s="59" t="s">
        <v>69</v>
      </c>
      <c r="J787" s="59">
        <v>11489359</v>
      </c>
      <c r="K787" s="59" t="s">
        <v>1007</v>
      </c>
      <c r="L787" s="61" t="s">
        <v>113</v>
      </c>
      <c r="M787" s="61">
        <f>VLOOKUP(H787,zdroj!C:F,4,0)</f>
        <v>0</v>
      </c>
      <c r="N787" s="61" t="str">
        <f t="shared" si="24"/>
        <v>katB</v>
      </c>
      <c r="P787" s="73" t="str">
        <f t="shared" si="25"/>
        <v/>
      </c>
      <c r="Q787" s="61" t="s">
        <v>30</v>
      </c>
    </row>
    <row r="788" spans="8:17" x14ac:dyDescent="0.25">
      <c r="H788" s="59">
        <v>126390</v>
      </c>
      <c r="I788" s="59" t="s">
        <v>69</v>
      </c>
      <c r="J788" s="59">
        <v>11489367</v>
      </c>
      <c r="K788" s="59" t="s">
        <v>1008</v>
      </c>
      <c r="L788" s="61" t="s">
        <v>113</v>
      </c>
      <c r="M788" s="61">
        <f>VLOOKUP(H788,zdroj!C:F,4,0)</f>
        <v>0</v>
      </c>
      <c r="N788" s="61" t="str">
        <f t="shared" si="24"/>
        <v>katB</v>
      </c>
      <c r="P788" s="73" t="str">
        <f t="shared" si="25"/>
        <v/>
      </c>
      <c r="Q788" s="61" t="s">
        <v>30</v>
      </c>
    </row>
    <row r="789" spans="8:17" x14ac:dyDescent="0.25">
      <c r="H789" s="59">
        <v>126390</v>
      </c>
      <c r="I789" s="59" t="s">
        <v>69</v>
      </c>
      <c r="J789" s="59">
        <v>11489375</v>
      </c>
      <c r="K789" s="59" t="s">
        <v>1009</v>
      </c>
      <c r="L789" s="61" t="s">
        <v>113</v>
      </c>
      <c r="M789" s="61">
        <f>VLOOKUP(H789,zdroj!C:F,4,0)</f>
        <v>0</v>
      </c>
      <c r="N789" s="61" t="str">
        <f t="shared" si="24"/>
        <v>katB</v>
      </c>
      <c r="P789" s="73" t="str">
        <f t="shared" si="25"/>
        <v/>
      </c>
      <c r="Q789" s="61" t="s">
        <v>30</v>
      </c>
    </row>
    <row r="790" spans="8:17" x14ac:dyDescent="0.25">
      <c r="H790" s="59">
        <v>126390</v>
      </c>
      <c r="I790" s="59" t="s">
        <v>69</v>
      </c>
      <c r="J790" s="59">
        <v>11489383</v>
      </c>
      <c r="K790" s="59" t="s">
        <v>1010</v>
      </c>
      <c r="L790" s="61" t="s">
        <v>113</v>
      </c>
      <c r="M790" s="61">
        <f>VLOOKUP(H790,zdroj!C:F,4,0)</f>
        <v>0</v>
      </c>
      <c r="N790" s="61" t="str">
        <f t="shared" si="24"/>
        <v>katB</v>
      </c>
      <c r="P790" s="73" t="str">
        <f t="shared" si="25"/>
        <v/>
      </c>
      <c r="Q790" s="61" t="s">
        <v>30</v>
      </c>
    </row>
    <row r="791" spans="8:17" x14ac:dyDescent="0.25">
      <c r="H791" s="59">
        <v>126390</v>
      </c>
      <c r="I791" s="59" t="s">
        <v>69</v>
      </c>
      <c r="J791" s="59">
        <v>11489391</v>
      </c>
      <c r="K791" s="59" t="s">
        <v>1011</v>
      </c>
      <c r="L791" s="61" t="s">
        <v>113</v>
      </c>
      <c r="M791" s="61">
        <f>VLOOKUP(H791,zdroj!C:F,4,0)</f>
        <v>0</v>
      </c>
      <c r="N791" s="61" t="str">
        <f t="shared" si="24"/>
        <v>katB</v>
      </c>
      <c r="P791" s="73" t="str">
        <f t="shared" si="25"/>
        <v/>
      </c>
      <c r="Q791" s="61" t="s">
        <v>30</v>
      </c>
    </row>
    <row r="792" spans="8:17" x14ac:dyDescent="0.25">
      <c r="H792" s="59">
        <v>126390</v>
      </c>
      <c r="I792" s="59" t="s">
        <v>69</v>
      </c>
      <c r="J792" s="59">
        <v>11489405</v>
      </c>
      <c r="K792" s="59" t="s">
        <v>1012</v>
      </c>
      <c r="L792" s="61" t="s">
        <v>113</v>
      </c>
      <c r="M792" s="61">
        <f>VLOOKUP(H792,zdroj!C:F,4,0)</f>
        <v>0</v>
      </c>
      <c r="N792" s="61" t="str">
        <f t="shared" si="24"/>
        <v>katB</v>
      </c>
      <c r="P792" s="73" t="str">
        <f t="shared" si="25"/>
        <v/>
      </c>
      <c r="Q792" s="61" t="s">
        <v>30</v>
      </c>
    </row>
    <row r="793" spans="8:17" x14ac:dyDescent="0.25">
      <c r="H793" s="59">
        <v>126390</v>
      </c>
      <c r="I793" s="59" t="s">
        <v>69</v>
      </c>
      <c r="J793" s="59">
        <v>11489413</v>
      </c>
      <c r="K793" s="59" t="s">
        <v>1013</v>
      </c>
      <c r="L793" s="61" t="s">
        <v>113</v>
      </c>
      <c r="M793" s="61">
        <f>VLOOKUP(H793,zdroj!C:F,4,0)</f>
        <v>0</v>
      </c>
      <c r="N793" s="61" t="str">
        <f t="shared" si="24"/>
        <v>katB</v>
      </c>
      <c r="P793" s="73" t="str">
        <f t="shared" si="25"/>
        <v/>
      </c>
      <c r="Q793" s="61" t="s">
        <v>30</v>
      </c>
    </row>
    <row r="794" spans="8:17" x14ac:dyDescent="0.25">
      <c r="H794" s="59">
        <v>126390</v>
      </c>
      <c r="I794" s="59" t="s">
        <v>69</v>
      </c>
      <c r="J794" s="59">
        <v>11489421</v>
      </c>
      <c r="K794" s="59" t="s">
        <v>1014</v>
      </c>
      <c r="L794" s="61" t="s">
        <v>113</v>
      </c>
      <c r="M794" s="61">
        <f>VLOOKUP(H794,zdroj!C:F,4,0)</f>
        <v>0</v>
      </c>
      <c r="N794" s="61" t="str">
        <f t="shared" si="24"/>
        <v>katB</v>
      </c>
      <c r="P794" s="73" t="str">
        <f t="shared" si="25"/>
        <v/>
      </c>
      <c r="Q794" s="61" t="s">
        <v>30</v>
      </c>
    </row>
    <row r="795" spans="8:17" x14ac:dyDescent="0.25">
      <c r="H795" s="59">
        <v>126390</v>
      </c>
      <c r="I795" s="59" t="s">
        <v>69</v>
      </c>
      <c r="J795" s="59">
        <v>11489430</v>
      </c>
      <c r="K795" s="59" t="s">
        <v>1015</v>
      </c>
      <c r="L795" s="61" t="s">
        <v>113</v>
      </c>
      <c r="M795" s="61">
        <f>VLOOKUP(H795,zdroj!C:F,4,0)</f>
        <v>0</v>
      </c>
      <c r="N795" s="61" t="str">
        <f t="shared" si="24"/>
        <v>katB</v>
      </c>
      <c r="P795" s="73" t="str">
        <f t="shared" si="25"/>
        <v/>
      </c>
      <c r="Q795" s="61" t="s">
        <v>30</v>
      </c>
    </row>
    <row r="796" spans="8:17" x14ac:dyDescent="0.25">
      <c r="H796" s="59">
        <v>126390</v>
      </c>
      <c r="I796" s="59" t="s">
        <v>69</v>
      </c>
      <c r="J796" s="59">
        <v>11489448</v>
      </c>
      <c r="K796" s="59" t="s">
        <v>1016</v>
      </c>
      <c r="L796" s="61" t="s">
        <v>113</v>
      </c>
      <c r="M796" s="61">
        <f>VLOOKUP(H796,zdroj!C:F,4,0)</f>
        <v>0</v>
      </c>
      <c r="N796" s="61" t="str">
        <f t="shared" si="24"/>
        <v>katB</v>
      </c>
      <c r="P796" s="73" t="str">
        <f t="shared" si="25"/>
        <v/>
      </c>
      <c r="Q796" s="61" t="s">
        <v>30</v>
      </c>
    </row>
    <row r="797" spans="8:17" x14ac:dyDescent="0.25">
      <c r="H797" s="59">
        <v>126390</v>
      </c>
      <c r="I797" s="59" t="s">
        <v>69</v>
      </c>
      <c r="J797" s="59">
        <v>11489456</v>
      </c>
      <c r="K797" s="59" t="s">
        <v>1017</v>
      </c>
      <c r="L797" s="61" t="s">
        <v>113</v>
      </c>
      <c r="M797" s="61">
        <f>VLOOKUP(H797,zdroj!C:F,4,0)</f>
        <v>0</v>
      </c>
      <c r="N797" s="61" t="str">
        <f t="shared" si="24"/>
        <v>katB</v>
      </c>
      <c r="P797" s="73" t="str">
        <f t="shared" si="25"/>
        <v/>
      </c>
      <c r="Q797" s="61" t="s">
        <v>30</v>
      </c>
    </row>
    <row r="798" spans="8:17" x14ac:dyDescent="0.25">
      <c r="H798" s="59">
        <v>126390</v>
      </c>
      <c r="I798" s="59" t="s">
        <v>69</v>
      </c>
      <c r="J798" s="59">
        <v>11489464</v>
      </c>
      <c r="K798" s="59" t="s">
        <v>1018</v>
      </c>
      <c r="L798" s="61" t="s">
        <v>113</v>
      </c>
      <c r="M798" s="61">
        <f>VLOOKUP(H798,zdroj!C:F,4,0)</f>
        <v>0</v>
      </c>
      <c r="N798" s="61" t="str">
        <f t="shared" si="24"/>
        <v>katB</v>
      </c>
      <c r="P798" s="73" t="str">
        <f t="shared" si="25"/>
        <v/>
      </c>
      <c r="Q798" s="61" t="s">
        <v>30</v>
      </c>
    </row>
    <row r="799" spans="8:17" x14ac:dyDescent="0.25">
      <c r="H799" s="59">
        <v>126390</v>
      </c>
      <c r="I799" s="59" t="s">
        <v>69</v>
      </c>
      <c r="J799" s="59">
        <v>11489472</v>
      </c>
      <c r="K799" s="59" t="s">
        <v>1019</v>
      </c>
      <c r="L799" s="61" t="s">
        <v>113</v>
      </c>
      <c r="M799" s="61">
        <f>VLOOKUP(H799,zdroj!C:F,4,0)</f>
        <v>0</v>
      </c>
      <c r="N799" s="61" t="str">
        <f t="shared" si="24"/>
        <v>katB</v>
      </c>
      <c r="P799" s="73" t="str">
        <f t="shared" si="25"/>
        <v/>
      </c>
      <c r="Q799" s="61" t="s">
        <v>30</v>
      </c>
    </row>
    <row r="800" spans="8:17" x14ac:dyDescent="0.25">
      <c r="H800" s="59">
        <v>126390</v>
      </c>
      <c r="I800" s="59" t="s">
        <v>69</v>
      </c>
      <c r="J800" s="59">
        <v>11489481</v>
      </c>
      <c r="K800" s="59" t="s">
        <v>1020</v>
      </c>
      <c r="L800" s="61" t="s">
        <v>113</v>
      </c>
      <c r="M800" s="61">
        <f>VLOOKUP(H800,zdroj!C:F,4,0)</f>
        <v>0</v>
      </c>
      <c r="N800" s="61" t="str">
        <f t="shared" si="24"/>
        <v>katB</v>
      </c>
      <c r="P800" s="73" t="str">
        <f t="shared" si="25"/>
        <v/>
      </c>
      <c r="Q800" s="61" t="s">
        <v>30</v>
      </c>
    </row>
    <row r="801" spans="8:17" x14ac:dyDescent="0.25">
      <c r="H801" s="59">
        <v>126390</v>
      </c>
      <c r="I801" s="59" t="s">
        <v>69</v>
      </c>
      <c r="J801" s="59">
        <v>11489499</v>
      </c>
      <c r="K801" s="59" t="s">
        <v>1021</v>
      </c>
      <c r="L801" s="61" t="s">
        <v>113</v>
      </c>
      <c r="M801" s="61">
        <f>VLOOKUP(H801,zdroj!C:F,4,0)</f>
        <v>0</v>
      </c>
      <c r="N801" s="61" t="str">
        <f t="shared" si="24"/>
        <v>katB</v>
      </c>
      <c r="P801" s="73" t="str">
        <f t="shared" si="25"/>
        <v/>
      </c>
      <c r="Q801" s="61" t="s">
        <v>30</v>
      </c>
    </row>
    <row r="802" spans="8:17" x14ac:dyDescent="0.25">
      <c r="H802" s="59">
        <v>126390</v>
      </c>
      <c r="I802" s="59" t="s">
        <v>69</v>
      </c>
      <c r="J802" s="59">
        <v>11489502</v>
      </c>
      <c r="K802" s="59" t="s">
        <v>1022</v>
      </c>
      <c r="L802" s="61" t="s">
        <v>113</v>
      </c>
      <c r="M802" s="61">
        <f>VLOOKUP(H802,zdroj!C:F,4,0)</f>
        <v>0</v>
      </c>
      <c r="N802" s="61" t="str">
        <f t="shared" si="24"/>
        <v>katB</v>
      </c>
      <c r="P802" s="73" t="str">
        <f t="shared" si="25"/>
        <v/>
      </c>
      <c r="Q802" s="61" t="s">
        <v>30</v>
      </c>
    </row>
    <row r="803" spans="8:17" x14ac:dyDescent="0.25">
      <c r="H803" s="59">
        <v>126390</v>
      </c>
      <c r="I803" s="59" t="s">
        <v>69</v>
      </c>
      <c r="J803" s="59">
        <v>11489511</v>
      </c>
      <c r="K803" s="59" t="s">
        <v>1023</v>
      </c>
      <c r="L803" s="61" t="s">
        <v>113</v>
      </c>
      <c r="M803" s="61">
        <f>VLOOKUP(H803,zdroj!C:F,4,0)</f>
        <v>0</v>
      </c>
      <c r="N803" s="61" t="str">
        <f t="shared" si="24"/>
        <v>katB</v>
      </c>
      <c r="P803" s="73" t="str">
        <f t="shared" si="25"/>
        <v/>
      </c>
      <c r="Q803" s="61" t="s">
        <v>30</v>
      </c>
    </row>
    <row r="804" spans="8:17" x14ac:dyDescent="0.25">
      <c r="H804" s="59">
        <v>126390</v>
      </c>
      <c r="I804" s="59" t="s">
        <v>69</v>
      </c>
      <c r="J804" s="59">
        <v>11489529</v>
      </c>
      <c r="K804" s="59" t="s">
        <v>1024</v>
      </c>
      <c r="L804" s="61" t="s">
        <v>113</v>
      </c>
      <c r="M804" s="61">
        <f>VLOOKUP(H804,zdroj!C:F,4,0)</f>
        <v>0</v>
      </c>
      <c r="N804" s="61" t="str">
        <f t="shared" si="24"/>
        <v>katB</v>
      </c>
      <c r="P804" s="73" t="str">
        <f t="shared" si="25"/>
        <v/>
      </c>
      <c r="Q804" s="61" t="s">
        <v>30</v>
      </c>
    </row>
    <row r="805" spans="8:17" x14ac:dyDescent="0.25">
      <c r="H805" s="59">
        <v>126390</v>
      </c>
      <c r="I805" s="59" t="s">
        <v>69</v>
      </c>
      <c r="J805" s="59">
        <v>11489537</v>
      </c>
      <c r="K805" s="59" t="s">
        <v>1025</v>
      </c>
      <c r="L805" s="61" t="s">
        <v>113</v>
      </c>
      <c r="M805" s="61">
        <f>VLOOKUP(H805,zdroj!C:F,4,0)</f>
        <v>0</v>
      </c>
      <c r="N805" s="61" t="str">
        <f t="shared" si="24"/>
        <v>katB</v>
      </c>
      <c r="P805" s="73" t="str">
        <f t="shared" si="25"/>
        <v/>
      </c>
      <c r="Q805" s="61" t="s">
        <v>30</v>
      </c>
    </row>
    <row r="806" spans="8:17" x14ac:dyDescent="0.25">
      <c r="H806" s="59">
        <v>126390</v>
      </c>
      <c r="I806" s="59" t="s">
        <v>69</v>
      </c>
      <c r="J806" s="59">
        <v>11489545</v>
      </c>
      <c r="K806" s="59" t="s">
        <v>1026</v>
      </c>
      <c r="L806" s="61" t="s">
        <v>113</v>
      </c>
      <c r="M806" s="61">
        <f>VLOOKUP(H806,zdroj!C:F,4,0)</f>
        <v>0</v>
      </c>
      <c r="N806" s="61" t="str">
        <f t="shared" si="24"/>
        <v>katB</v>
      </c>
      <c r="P806" s="73" t="str">
        <f t="shared" si="25"/>
        <v/>
      </c>
      <c r="Q806" s="61" t="s">
        <v>30</v>
      </c>
    </row>
    <row r="807" spans="8:17" x14ac:dyDescent="0.25">
      <c r="H807" s="59">
        <v>126390</v>
      </c>
      <c r="I807" s="59" t="s">
        <v>69</v>
      </c>
      <c r="J807" s="59">
        <v>11489553</v>
      </c>
      <c r="K807" s="59" t="s">
        <v>1027</v>
      </c>
      <c r="L807" s="61" t="s">
        <v>113</v>
      </c>
      <c r="M807" s="61">
        <f>VLOOKUP(H807,zdroj!C:F,4,0)</f>
        <v>0</v>
      </c>
      <c r="N807" s="61" t="str">
        <f t="shared" si="24"/>
        <v>katB</v>
      </c>
      <c r="P807" s="73" t="str">
        <f t="shared" si="25"/>
        <v/>
      </c>
      <c r="Q807" s="61" t="s">
        <v>30</v>
      </c>
    </row>
    <row r="808" spans="8:17" x14ac:dyDescent="0.25">
      <c r="H808" s="59">
        <v>126390</v>
      </c>
      <c r="I808" s="59" t="s">
        <v>69</v>
      </c>
      <c r="J808" s="59">
        <v>11489561</v>
      </c>
      <c r="K808" s="59" t="s">
        <v>1028</v>
      </c>
      <c r="L808" s="61" t="s">
        <v>113</v>
      </c>
      <c r="M808" s="61">
        <f>VLOOKUP(H808,zdroj!C:F,4,0)</f>
        <v>0</v>
      </c>
      <c r="N808" s="61" t="str">
        <f t="shared" si="24"/>
        <v>katB</v>
      </c>
      <c r="P808" s="73" t="str">
        <f t="shared" si="25"/>
        <v/>
      </c>
      <c r="Q808" s="61" t="s">
        <v>30</v>
      </c>
    </row>
    <row r="809" spans="8:17" x14ac:dyDescent="0.25">
      <c r="H809" s="59">
        <v>126390</v>
      </c>
      <c r="I809" s="59" t="s">
        <v>69</v>
      </c>
      <c r="J809" s="59">
        <v>11489570</v>
      </c>
      <c r="K809" s="59" t="s">
        <v>1029</v>
      </c>
      <c r="L809" s="61" t="s">
        <v>113</v>
      </c>
      <c r="M809" s="61">
        <f>VLOOKUP(H809,zdroj!C:F,4,0)</f>
        <v>0</v>
      </c>
      <c r="N809" s="61" t="str">
        <f t="shared" si="24"/>
        <v>katB</v>
      </c>
      <c r="P809" s="73" t="str">
        <f t="shared" si="25"/>
        <v/>
      </c>
      <c r="Q809" s="61" t="s">
        <v>30</v>
      </c>
    </row>
    <row r="810" spans="8:17" x14ac:dyDescent="0.25">
      <c r="H810" s="59">
        <v>126390</v>
      </c>
      <c r="I810" s="59" t="s">
        <v>69</v>
      </c>
      <c r="J810" s="59">
        <v>11489588</v>
      </c>
      <c r="K810" s="59" t="s">
        <v>1030</v>
      </c>
      <c r="L810" s="61" t="s">
        <v>113</v>
      </c>
      <c r="M810" s="61">
        <f>VLOOKUP(H810,zdroj!C:F,4,0)</f>
        <v>0</v>
      </c>
      <c r="N810" s="61" t="str">
        <f t="shared" si="24"/>
        <v>katB</v>
      </c>
      <c r="P810" s="73" t="str">
        <f t="shared" si="25"/>
        <v/>
      </c>
      <c r="Q810" s="61" t="s">
        <v>30</v>
      </c>
    </row>
    <row r="811" spans="8:17" x14ac:dyDescent="0.25">
      <c r="H811" s="59">
        <v>126390</v>
      </c>
      <c r="I811" s="59" t="s">
        <v>69</v>
      </c>
      <c r="J811" s="59">
        <v>11489600</v>
      </c>
      <c r="K811" s="59" t="s">
        <v>1031</v>
      </c>
      <c r="L811" s="61" t="s">
        <v>113</v>
      </c>
      <c r="M811" s="61">
        <f>VLOOKUP(H811,zdroj!C:F,4,0)</f>
        <v>0</v>
      </c>
      <c r="N811" s="61" t="str">
        <f t="shared" si="24"/>
        <v>katB</v>
      </c>
      <c r="P811" s="73" t="str">
        <f t="shared" si="25"/>
        <v/>
      </c>
      <c r="Q811" s="61" t="s">
        <v>30</v>
      </c>
    </row>
    <row r="812" spans="8:17" x14ac:dyDescent="0.25">
      <c r="H812" s="59">
        <v>126390</v>
      </c>
      <c r="I812" s="59" t="s">
        <v>69</v>
      </c>
      <c r="J812" s="59">
        <v>11489618</v>
      </c>
      <c r="K812" s="59" t="s">
        <v>1032</v>
      </c>
      <c r="L812" s="61" t="s">
        <v>113</v>
      </c>
      <c r="M812" s="61">
        <f>VLOOKUP(H812,zdroj!C:F,4,0)</f>
        <v>0</v>
      </c>
      <c r="N812" s="61" t="str">
        <f t="shared" si="24"/>
        <v>katB</v>
      </c>
      <c r="P812" s="73" t="str">
        <f t="shared" si="25"/>
        <v/>
      </c>
      <c r="Q812" s="61" t="s">
        <v>30</v>
      </c>
    </row>
    <row r="813" spans="8:17" x14ac:dyDescent="0.25">
      <c r="H813" s="59">
        <v>126390</v>
      </c>
      <c r="I813" s="59" t="s">
        <v>69</v>
      </c>
      <c r="J813" s="59">
        <v>11489626</v>
      </c>
      <c r="K813" s="59" t="s">
        <v>1033</v>
      </c>
      <c r="L813" s="61" t="s">
        <v>113</v>
      </c>
      <c r="M813" s="61">
        <f>VLOOKUP(H813,zdroj!C:F,4,0)</f>
        <v>0</v>
      </c>
      <c r="N813" s="61" t="str">
        <f t="shared" si="24"/>
        <v>katB</v>
      </c>
      <c r="P813" s="73" t="str">
        <f t="shared" si="25"/>
        <v/>
      </c>
      <c r="Q813" s="61" t="s">
        <v>30</v>
      </c>
    </row>
    <row r="814" spans="8:17" x14ac:dyDescent="0.25">
      <c r="H814" s="59">
        <v>126390</v>
      </c>
      <c r="I814" s="59" t="s">
        <v>69</v>
      </c>
      <c r="J814" s="59">
        <v>11489634</v>
      </c>
      <c r="K814" s="59" t="s">
        <v>1034</v>
      </c>
      <c r="L814" s="61" t="s">
        <v>113</v>
      </c>
      <c r="M814" s="61">
        <f>VLOOKUP(H814,zdroj!C:F,4,0)</f>
        <v>0</v>
      </c>
      <c r="N814" s="61" t="str">
        <f t="shared" si="24"/>
        <v>katB</v>
      </c>
      <c r="P814" s="73" t="str">
        <f t="shared" si="25"/>
        <v/>
      </c>
      <c r="Q814" s="61" t="s">
        <v>30</v>
      </c>
    </row>
    <row r="815" spans="8:17" x14ac:dyDescent="0.25">
      <c r="H815" s="59">
        <v>126390</v>
      </c>
      <c r="I815" s="59" t="s">
        <v>69</v>
      </c>
      <c r="J815" s="59">
        <v>11489642</v>
      </c>
      <c r="K815" s="59" t="s">
        <v>1035</v>
      </c>
      <c r="L815" s="61" t="s">
        <v>113</v>
      </c>
      <c r="M815" s="61">
        <f>VLOOKUP(H815,zdroj!C:F,4,0)</f>
        <v>0</v>
      </c>
      <c r="N815" s="61" t="str">
        <f t="shared" si="24"/>
        <v>katB</v>
      </c>
      <c r="P815" s="73" t="str">
        <f t="shared" si="25"/>
        <v/>
      </c>
      <c r="Q815" s="61" t="s">
        <v>30</v>
      </c>
    </row>
    <row r="816" spans="8:17" x14ac:dyDescent="0.25">
      <c r="H816" s="59">
        <v>126390</v>
      </c>
      <c r="I816" s="59" t="s">
        <v>69</v>
      </c>
      <c r="J816" s="59">
        <v>11489651</v>
      </c>
      <c r="K816" s="59" t="s">
        <v>1036</v>
      </c>
      <c r="L816" s="61" t="s">
        <v>113</v>
      </c>
      <c r="M816" s="61">
        <f>VLOOKUP(H816,zdroj!C:F,4,0)</f>
        <v>0</v>
      </c>
      <c r="N816" s="61" t="str">
        <f t="shared" si="24"/>
        <v>katB</v>
      </c>
      <c r="P816" s="73" t="str">
        <f t="shared" si="25"/>
        <v/>
      </c>
      <c r="Q816" s="61" t="s">
        <v>30</v>
      </c>
    </row>
    <row r="817" spans="8:17" x14ac:dyDescent="0.25">
      <c r="H817" s="59">
        <v>126390</v>
      </c>
      <c r="I817" s="59" t="s">
        <v>69</v>
      </c>
      <c r="J817" s="59">
        <v>11489677</v>
      </c>
      <c r="K817" s="59" t="s">
        <v>1037</v>
      </c>
      <c r="L817" s="61" t="s">
        <v>113</v>
      </c>
      <c r="M817" s="61">
        <f>VLOOKUP(H817,zdroj!C:F,4,0)</f>
        <v>0</v>
      </c>
      <c r="N817" s="61" t="str">
        <f t="shared" si="24"/>
        <v>katB</v>
      </c>
      <c r="P817" s="73" t="str">
        <f t="shared" si="25"/>
        <v/>
      </c>
      <c r="Q817" s="61" t="s">
        <v>30</v>
      </c>
    </row>
    <row r="818" spans="8:17" x14ac:dyDescent="0.25">
      <c r="H818" s="59">
        <v>126390</v>
      </c>
      <c r="I818" s="59" t="s">
        <v>69</v>
      </c>
      <c r="J818" s="59">
        <v>11489685</v>
      </c>
      <c r="K818" s="59" t="s">
        <v>1038</v>
      </c>
      <c r="L818" s="61" t="s">
        <v>113</v>
      </c>
      <c r="M818" s="61">
        <f>VLOOKUP(H818,zdroj!C:F,4,0)</f>
        <v>0</v>
      </c>
      <c r="N818" s="61" t="str">
        <f t="shared" si="24"/>
        <v>katB</v>
      </c>
      <c r="P818" s="73" t="str">
        <f t="shared" si="25"/>
        <v/>
      </c>
      <c r="Q818" s="61" t="s">
        <v>30</v>
      </c>
    </row>
    <row r="819" spans="8:17" x14ac:dyDescent="0.25">
      <c r="H819" s="59">
        <v>126390</v>
      </c>
      <c r="I819" s="59" t="s">
        <v>69</v>
      </c>
      <c r="J819" s="59">
        <v>11489693</v>
      </c>
      <c r="K819" s="59" t="s">
        <v>1039</v>
      </c>
      <c r="L819" s="61" t="s">
        <v>113</v>
      </c>
      <c r="M819" s="61">
        <f>VLOOKUP(H819,zdroj!C:F,4,0)</f>
        <v>0</v>
      </c>
      <c r="N819" s="61" t="str">
        <f t="shared" si="24"/>
        <v>katB</v>
      </c>
      <c r="P819" s="73" t="str">
        <f t="shared" si="25"/>
        <v/>
      </c>
      <c r="Q819" s="61" t="s">
        <v>30</v>
      </c>
    </row>
    <row r="820" spans="8:17" x14ac:dyDescent="0.25">
      <c r="H820" s="59">
        <v>126390</v>
      </c>
      <c r="I820" s="59" t="s">
        <v>69</v>
      </c>
      <c r="J820" s="59">
        <v>11489707</v>
      </c>
      <c r="K820" s="59" t="s">
        <v>1040</v>
      </c>
      <c r="L820" s="61" t="s">
        <v>113</v>
      </c>
      <c r="M820" s="61">
        <f>VLOOKUP(H820,zdroj!C:F,4,0)</f>
        <v>0</v>
      </c>
      <c r="N820" s="61" t="str">
        <f t="shared" si="24"/>
        <v>katB</v>
      </c>
      <c r="P820" s="73" t="str">
        <f t="shared" si="25"/>
        <v/>
      </c>
      <c r="Q820" s="61" t="s">
        <v>30</v>
      </c>
    </row>
    <row r="821" spans="8:17" x14ac:dyDescent="0.25">
      <c r="H821" s="59">
        <v>126390</v>
      </c>
      <c r="I821" s="59" t="s">
        <v>69</v>
      </c>
      <c r="J821" s="59">
        <v>11489715</v>
      </c>
      <c r="K821" s="59" t="s">
        <v>1041</v>
      </c>
      <c r="L821" s="61" t="s">
        <v>113</v>
      </c>
      <c r="M821" s="61">
        <f>VLOOKUP(H821,zdroj!C:F,4,0)</f>
        <v>0</v>
      </c>
      <c r="N821" s="61" t="str">
        <f t="shared" si="24"/>
        <v>katB</v>
      </c>
      <c r="P821" s="73" t="str">
        <f t="shared" si="25"/>
        <v/>
      </c>
      <c r="Q821" s="61" t="s">
        <v>30</v>
      </c>
    </row>
    <row r="822" spans="8:17" x14ac:dyDescent="0.25">
      <c r="H822" s="59">
        <v>126390</v>
      </c>
      <c r="I822" s="59" t="s">
        <v>69</v>
      </c>
      <c r="J822" s="59">
        <v>11489723</v>
      </c>
      <c r="K822" s="59" t="s">
        <v>1042</v>
      </c>
      <c r="L822" s="61" t="s">
        <v>113</v>
      </c>
      <c r="M822" s="61">
        <f>VLOOKUP(H822,zdroj!C:F,4,0)</f>
        <v>0</v>
      </c>
      <c r="N822" s="61" t="str">
        <f t="shared" si="24"/>
        <v>katB</v>
      </c>
      <c r="P822" s="73" t="str">
        <f t="shared" si="25"/>
        <v/>
      </c>
      <c r="Q822" s="61" t="s">
        <v>30</v>
      </c>
    </row>
    <row r="823" spans="8:17" x14ac:dyDescent="0.25">
      <c r="H823" s="59">
        <v>126390</v>
      </c>
      <c r="I823" s="59" t="s">
        <v>69</v>
      </c>
      <c r="J823" s="59">
        <v>11489731</v>
      </c>
      <c r="K823" s="59" t="s">
        <v>1043</v>
      </c>
      <c r="L823" s="61" t="s">
        <v>113</v>
      </c>
      <c r="M823" s="61">
        <f>VLOOKUP(H823,zdroj!C:F,4,0)</f>
        <v>0</v>
      </c>
      <c r="N823" s="61" t="str">
        <f t="shared" si="24"/>
        <v>katB</v>
      </c>
      <c r="P823" s="73" t="str">
        <f t="shared" si="25"/>
        <v/>
      </c>
      <c r="Q823" s="61" t="s">
        <v>30</v>
      </c>
    </row>
    <row r="824" spans="8:17" x14ac:dyDescent="0.25">
      <c r="H824" s="59">
        <v>126390</v>
      </c>
      <c r="I824" s="59" t="s">
        <v>69</v>
      </c>
      <c r="J824" s="59">
        <v>11489740</v>
      </c>
      <c r="K824" s="59" t="s">
        <v>1044</v>
      </c>
      <c r="L824" s="61" t="s">
        <v>113</v>
      </c>
      <c r="M824" s="61">
        <f>VLOOKUP(H824,zdroj!C:F,4,0)</f>
        <v>0</v>
      </c>
      <c r="N824" s="61" t="str">
        <f t="shared" si="24"/>
        <v>katB</v>
      </c>
      <c r="P824" s="73" t="str">
        <f t="shared" si="25"/>
        <v/>
      </c>
      <c r="Q824" s="61" t="s">
        <v>30</v>
      </c>
    </row>
    <row r="825" spans="8:17" x14ac:dyDescent="0.25">
      <c r="H825" s="59">
        <v>126390</v>
      </c>
      <c r="I825" s="59" t="s">
        <v>69</v>
      </c>
      <c r="J825" s="59">
        <v>11489758</v>
      </c>
      <c r="K825" s="59" t="s">
        <v>1045</v>
      </c>
      <c r="L825" s="61" t="s">
        <v>113</v>
      </c>
      <c r="M825" s="61">
        <f>VLOOKUP(H825,zdroj!C:F,4,0)</f>
        <v>0</v>
      </c>
      <c r="N825" s="61" t="str">
        <f t="shared" si="24"/>
        <v>katB</v>
      </c>
      <c r="P825" s="73" t="str">
        <f t="shared" si="25"/>
        <v/>
      </c>
      <c r="Q825" s="61" t="s">
        <v>30</v>
      </c>
    </row>
    <row r="826" spans="8:17" x14ac:dyDescent="0.25">
      <c r="H826" s="59">
        <v>126390</v>
      </c>
      <c r="I826" s="59" t="s">
        <v>69</v>
      </c>
      <c r="J826" s="59">
        <v>11489766</v>
      </c>
      <c r="K826" s="59" t="s">
        <v>1046</v>
      </c>
      <c r="L826" s="61" t="s">
        <v>113</v>
      </c>
      <c r="M826" s="61">
        <f>VLOOKUP(H826,zdroj!C:F,4,0)</f>
        <v>0</v>
      </c>
      <c r="N826" s="61" t="str">
        <f t="shared" si="24"/>
        <v>katB</v>
      </c>
      <c r="P826" s="73" t="str">
        <f t="shared" si="25"/>
        <v/>
      </c>
      <c r="Q826" s="61" t="s">
        <v>30</v>
      </c>
    </row>
    <row r="827" spans="8:17" x14ac:dyDescent="0.25">
      <c r="H827" s="59">
        <v>126390</v>
      </c>
      <c r="I827" s="59" t="s">
        <v>69</v>
      </c>
      <c r="J827" s="59">
        <v>11489774</v>
      </c>
      <c r="K827" s="59" t="s">
        <v>1047</v>
      </c>
      <c r="L827" s="61" t="s">
        <v>113</v>
      </c>
      <c r="M827" s="61">
        <f>VLOOKUP(H827,zdroj!C:F,4,0)</f>
        <v>0</v>
      </c>
      <c r="N827" s="61" t="str">
        <f t="shared" si="24"/>
        <v>katB</v>
      </c>
      <c r="P827" s="73" t="str">
        <f t="shared" si="25"/>
        <v/>
      </c>
      <c r="Q827" s="61" t="s">
        <v>31</v>
      </c>
    </row>
    <row r="828" spans="8:17" x14ac:dyDescent="0.25">
      <c r="H828" s="59">
        <v>126390</v>
      </c>
      <c r="I828" s="59" t="s">
        <v>69</v>
      </c>
      <c r="J828" s="59">
        <v>11489782</v>
      </c>
      <c r="K828" s="59" t="s">
        <v>1048</v>
      </c>
      <c r="L828" s="61" t="s">
        <v>113</v>
      </c>
      <c r="M828" s="61">
        <f>VLOOKUP(H828,zdroj!C:F,4,0)</f>
        <v>0</v>
      </c>
      <c r="N828" s="61" t="str">
        <f t="shared" si="24"/>
        <v>katB</v>
      </c>
      <c r="P828" s="73" t="str">
        <f t="shared" si="25"/>
        <v/>
      </c>
      <c r="Q828" s="61" t="s">
        <v>30</v>
      </c>
    </row>
    <row r="829" spans="8:17" x14ac:dyDescent="0.25">
      <c r="H829" s="59">
        <v>126390</v>
      </c>
      <c r="I829" s="59" t="s">
        <v>69</v>
      </c>
      <c r="J829" s="59">
        <v>11489791</v>
      </c>
      <c r="K829" s="59" t="s">
        <v>1049</v>
      </c>
      <c r="L829" s="61" t="s">
        <v>113</v>
      </c>
      <c r="M829" s="61">
        <f>VLOOKUP(H829,zdroj!C:F,4,0)</f>
        <v>0</v>
      </c>
      <c r="N829" s="61" t="str">
        <f t="shared" si="24"/>
        <v>katB</v>
      </c>
      <c r="P829" s="73" t="str">
        <f t="shared" si="25"/>
        <v/>
      </c>
      <c r="Q829" s="61" t="s">
        <v>30</v>
      </c>
    </row>
    <row r="830" spans="8:17" x14ac:dyDescent="0.25">
      <c r="H830" s="59">
        <v>126390</v>
      </c>
      <c r="I830" s="59" t="s">
        <v>69</v>
      </c>
      <c r="J830" s="59">
        <v>11489804</v>
      </c>
      <c r="K830" s="59" t="s">
        <v>1050</v>
      </c>
      <c r="L830" s="61" t="s">
        <v>113</v>
      </c>
      <c r="M830" s="61">
        <f>VLOOKUP(H830,zdroj!C:F,4,0)</f>
        <v>0</v>
      </c>
      <c r="N830" s="61" t="str">
        <f t="shared" si="24"/>
        <v>katB</v>
      </c>
      <c r="P830" s="73" t="str">
        <f t="shared" si="25"/>
        <v/>
      </c>
      <c r="Q830" s="61" t="s">
        <v>30</v>
      </c>
    </row>
    <row r="831" spans="8:17" x14ac:dyDescent="0.25">
      <c r="H831" s="59">
        <v>126390</v>
      </c>
      <c r="I831" s="59" t="s">
        <v>69</v>
      </c>
      <c r="J831" s="59">
        <v>11489812</v>
      </c>
      <c r="K831" s="59" t="s">
        <v>1051</v>
      </c>
      <c r="L831" s="61" t="s">
        <v>113</v>
      </c>
      <c r="M831" s="61">
        <f>VLOOKUP(H831,zdroj!C:F,4,0)</f>
        <v>0</v>
      </c>
      <c r="N831" s="61" t="str">
        <f t="shared" si="24"/>
        <v>katB</v>
      </c>
      <c r="P831" s="73" t="str">
        <f t="shared" si="25"/>
        <v/>
      </c>
      <c r="Q831" s="61" t="s">
        <v>30</v>
      </c>
    </row>
    <row r="832" spans="8:17" x14ac:dyDescent="0.25">
      <c r="H832" s="59">
        <v>126390</v>
      </c>
      <c r="I832" s="59" t="s">
        <v>69</v>
      </c>
      <c r="J832" s="59">
        <v>11489821</v>
      </c>
      <c r="K832" s="59" t="s">
        <v>1052</v>
      </c>
      <c r="L832" s="61" t="s">
        <v>113</v>
      </c>
      <c r="M832" s="61">
        <f>VLOOKUP(H832,zdroj!C:F,4,0)</f>
        <v>0</v>
      </c>
      <c r="N832" s="61" t="str">
        <f t="shared" si="24"/>
        <v>katB</v>
      </c>
      <c r="P832" s="73" t="str">
        <f t="shared" si="25"/>
        <v/>
      </c>
      <c r="Q832" s="61" t="s">
        <v>30</v>
      </c>
    </row>
    <row r="833" spans="8:17" x14ac:dyDescent="0.25">
      <c r="H833" s="59">
        <v>126390</v>
      </c>
      <c r="I833" s="59" t="s">
        <v>69</v>
      </c>
      <c r="J833" s="59">
        <v>11489839</v>
      </c>
      <c r="K833" s="59" t="s">
        <v>1053</v>
      </c>
      <c r="L833" s="61" t="s">
        <v>113</v>
      </c>
      <c r="M833" s="61">
        <f>VLOOKUP(H833,zdroj!C:F,4,0)</f>
        <v>0</v>
      </c>
      <c r="N833" s="61" t="str">
        <f t="shared" si="24"/>
        <v>katB</v>
      </c>
      <c r="P833" s="73" t="str">
        <f t="shared" si="25"/>
        <v/>
      </c>
      <c r="Q833" s="61" t="s">
        <v>30</v>
      </c>
    </row>
    <row r="834" spans="8:17" x14ac:dyDescent="0.25">
      <c r="H834" s="59">
        <v>126390</v>
      </c>
      <c r="I834" s="59" t="s">
        <v>69</v>
      </c>
      <c r="J834" s="59">
        <v>11489847</v>
      </c>
      <c r="K834" s="59" t="s">
        <v>1054</v>
      </c>
      <c r="L834" s="61" t="s">
        <v>113</v>
      </c>
      <c r="M834" s="61">
        <f>VLOOKUP(H834,zdroj!C:F,4,0)</f>
        <v>0</v>
      </c>
      <c r="N834" s="61" t="str">
        <f t="shared" si="24"/>
        <v>katB</v>
      </c>
      <c r="P834" s="73" t="str">
        <f t="shared" si="25"/>
        <v/>
      </c>
      <c r="Q834" s="61" t="s">
        <v>30</v>
      </c>
    </row>
    <row r="835" spans="8:17" x14ac:dyDescent="0.25">
      <c r="H835" s="59">
        <v>126390</v>
      </c>
      <c r="I835" s="59" t="s">
        <v>69</v>
      </c>
      <c r="J835" s="59">
        <v>11489855</v>
      </c>
      <c r="K835" s="59" t="s">
        <v>1055</v>
      </c>
      <c r="L835" s="61" t="s">
        <v>113</v>
      </c>
      <c r="M835" s="61">
        <f>VLOOKUP(H835,zdroj!C:F,4,0)</f>
        <v>0</v>
      </c>
      <c r="N835" s="61" t="str">
        <f t="shared" si="24"/>
        <v>katB</v>
      </c>
      <c r="P835" s="73" t="str">
        <f t="shared" si="25"/>
        <v/>
      </c>
      <c r="Q835" s="61" t="s">
        <v>30</v>
      </c>
    </row>
    <row r="836" spans="8:17" x14ac:dyDescent="0.25">
      <c r="H836" s="59">
        <v>126390</v>
      </c>
      <c r="I836" s="59" t="s">
        <v>69</v>
      </c>
      <c r="J836" s="59">
        <v>11489863</v>
      </c>
      <c r="K836" s="59" t="s">
        <v>1056</v>
      </c>
      <c r="L836" s="61" t="s">
        <v>113</v>
      </c>
      <c r="M836" s="61">
        <f>VLOOKUP(H836,zdroj!C:F,4,0)</f>
        <v>0</v>
      </c>
      <c r="N836" s="61" t="str">
        <f t="shared" si="24"/>
        <v>katB</v>
      </c>
      <c r="P836" s="73" t="str">
        <f t="shared" si="25"/>
        <v/>
      </c>
      <c r="Q836" s="61" t="s">
        <v>30</v>
      </c>
    </row>
    <row r="837" spans="8:17" x14ac:dyDescent="0.25">
      <c r="H837" s="59">
        <v>126390</v>
      </c>
      <c r="I837" s="59" t="s">
        <v>69</v>
      </c>
      <c r="J837" s="59">
        <v>11489871</v>
      </c>
      <c r="K837" s="59" t="s">
        <v>1057</v>
      </c>
      <c r="L837" s="61" t="s">
        <v>113</v>
      </c>
      <c r="M837" s="61">
        <f>VLOOKUP(H837,zdroj!C:F,4,0)</f>
        <v>0</v>
      </c>
      <c r="N837" s="61" t="str">
        <f t="shared" si="24"/>
        <v>katB</v>
      </c>
      <c r="P837" s="73" t="str">
        <f t="shared" si="25"/>
        <v/>
      </c>
      <c r="Q837" s="61" t="s">
        <v>30</v>
      </c>
    </row>
    <row r="838" spans="8:17" x14ac:dyDescent="0.25">
      <c r="H838" s="59">
        <v>126390</v>
      </c>
      <c r="I838" s="59" t="s">
        <v>69</v>
      </c>
      <c r="J838" s="59">
        <v>11489880</v>
      </c>
      <c r="K838" s="59" t="s">
        <v>1058</v>
      </c>
      <c r="L838" s="61" t="s">
        <v>113</v>
      </c>
      <c r="M838" s="61">
        <f>VLOOKUP(H838,zdroj!C:F,4,0)</f>
        <v>0</v>
      </c>
      <c r="N838" s="61" t="str">
        <f t="shared" si="24"/>
        <v>katB</v>
      </c>
      <c r="P838" s="73" t="str">
        <f t="shared" si="25"/>
        <v/>
      </c>
      <c r="Q838" s="61" t="s">
        <v>30</v>
      </c>
    </row>
    <row r="839" spans="8:17" x14ac:dyDescent="0.25">
      <c r="H839" s="59">
        <v>126390</v>
      </c>
      <c r="I839" s="59" t="s">
        <v>69</v>
      </c>
      <c r="J839" s="59">
        <v>11489898</v>
      </c>
      <c r="K839" s="59" t="s">
        <v>1059</v>
      </c>
      <c r="L839" s="61" t="s">
        <v>113</v>
      </c>
      <c r="M839" s="61">
        <f>VLOOKUP(H839,zdroj!C:F,4,0)</f>
        <v>0</v>
      </c>
      <c r="N839" s="61" t="str">
        <f t="shared" ref="N839:N902" si="26">IF(M839="A",IF(L839="katA","katB",L839),L839)</f>
        <v>katB</v>
      </c>
      <c r="P839" s="73" t="str">
        <f t="shared" ref="P839:P902" si="27">IF(O839="A",1,"")</f>
        <v/>
      </c>
      <c r="Q839" s="61" t="s">
        <v>30</v>
      </c>
    </row>
    <row r="840" spans="8:17" x14ac:dyDescent="0.25">
      <c r="H840" s="59">
        <v>126390</v>
      </c>
      <c r="I840" s="59" t="s">
        <v>69</v>
      </c>
      <c r="J840" s="59">
        <v>11489901</v>
      </c>
      <c r="K840" s="59" t="s">
        <v>1060</v>
      </c>
      <c r="L840" s="61" t="s">
        <v>113</v>
      </c>
      <c r="M840" s="61">
        <f>VLOOKUP(H840,zdroj!C:F,4,0)</f>
        <v>0</v>
      </c>
      <c r="N840" s="61" t="str">
        <f t="shared" si="26"/>
        <v>katB</v>
      </c>
      <c r="P840" s="73" t="str">
        <f t="shared" si="27"/>
        <v/>
      </c>
      <c r="Q840" s="61" t="s">
        <v>30</v>
      </c>
    </row>
    <row r="841" spans="8:17" x14ac:dyDescent="0.25">
      <c r="H841" s="59">
        <v>126390</v>
      </c>
      <c r="I841" s="59" t="s">
        <v>69</v>
      </c>
      <c r="J841" s="59">
        <v>11489910</v>
      </c>
      <c r="K841" s="59" t="s">
        <v>1061</v>
      </c>
      <c r="L841" s="61" t="s">
        <v>113</v>
      </c>
      <c r="M841" s="61">
        <f>VLOOKUP(H841,zdroj!C:F,4,0)</f>
        <v>0</v>
      </c>
      <c r="N841" s="61" t="str">
        <f t="shared" si="26"/>
        <v>katB</v>
      </c>
      <c r="P841" s="73" t="str">
        <f t="shared" si="27"/>
        <v/>
      </c>
      <c r="Q841" s="61" t="s">
        <v>30</v>
      </c>
    </row>
    <row r="842" spans="8:17" x14ac:dyDescent="0.25">
      <c r="H842" s="59">
        <v>126390</v>
      </c>
      <c r="I842" s="59" t="s">
        <v>69</v>
      </c>
      <c r="J842" s="59">
        <v>11489928</v>
      </c>
      <c r="K842" s="59" t="s">
        <v>1062</v>
      </c>
      <c r="L842" s="61" t="s">
        <v>113</v>
      </c>
      <c r="M842" s="61">
        <f>VLOOKUP(H842,zdroj!C:F,4,0)</f>
        <v>0</v>
      </c>
      <c r="N842" s="61" t="str">
        <f t="shared" si="26"/>
        <v>katB</v>
      </c>
      <c r="P842" s="73" t="str">
        <f t="shared" si="27"/>
        <v/>
      </c>
      <c r="Q842" s="61" t="s">
        <v>30</v>
      </c>
    </row>
    <row r="843" spans="8:17" x14ac:dyDescent="0.25">
      <c r="H843" s="59">
        <v>126390</v>
      </c>
      <c r="I843" s="59" t="s">
        <v>69</v>
      </c>
      <c r="J843" s="59">
        <v>11489936</v>
      </c>
      <c r="K843" s="59" t="s">
        <v>1063</v>
      </c>
      <c r="L843" s="61" t="s">
        <v>113</v>
      </c>
      <c r="M843" s="61">
        <f>VLOOKUP(H843,zdroj!C:F,4,0)</f>
        <v>0</v>
      </c>
      <c r="N843" s="61" t="str">
        <f t="shared" si="26"/>
        <v>katB</v>
      </c>
      <c r="P843" s="73" t="str">
        <f t="shared" si="27"/>
        <v/>
      </c>
      <c r="Q843" s="61" t="s">
        <v>30</v>
      </c>
    </row>
    <row r="844" spans="8:17" x14ac:dyDescent="0.25">
      <c r="H844" s="59">
        <v>126390</v>
      </c>
      <c r="I844" s="59" t="s">
        <v>69</v>
      </c>
      <c r="J844" s="59">
        <v>11489944</v>
      </c>
      <c r="K844" s="59" t="s">
        <v>1064</v>
      </c>
      <c r="L844" s="61" t="s">
        <v>113</v>
      </c>
      <c r="M844" s="61">
        <f>VLOOKUP(H844,zdroj!C:F,4,0)</f>
        <v>0</v>
      </c>
      <c r="N844" s="61" t="str">
        <f t="shared" si="26"/>
        <v>katB</v>
      </c>
      <c r="P844" s="73" t="str">
        <f t="shared" si="27"/>
        <v/>
      </c>
      <c r="Q844" s="61" t="s">
        <v>30</v>
      </c>
    </row>
    <row r="845" spans="8:17" x14ac:dyDescent="0.25">
      <c r="H845" s="59">
        <v>126390</v>
      </c>
      <c r="I845" s="59" t="s">
        <v>69</v>
      </c>
      <c r="J845" s="59">
        <v>11489952</v>
      </c>
      <c r="K845" s="59" t="s">
        <v>1065</v>
      </c>
      <c r="L845" s="61" t="s">
        <v>113</v>
      </c>
      <c r="M845" s="61">
        <f>VLOOKUP(H845,zdroj!C:F,4,0)</f>
        <v>0</v>
      </c>
      <c r="N845" s="61" t="str">
        <f t="shared" si="26"/>
        <v>katB</v>
      </c>
      <c r="P845" s="73" t="str">
        <f t="shared" si="27"/>
        <v/>
      </c>
      <c r="Q845" s="61" t="s">
        <v>30</v>
      </c>
    </row>
    <row r="846" spans="8:17" x14ac:dyDescent="0.25">
      <c r="H846" s="59">
        <v>126390</v>
      </c>
      <c r="I846" s="59" t="s">
        <v>69</v>
      </c>
      <c r="J846" s="59">
        <v>11489961</v>
      </c>
      <c r="K846" s="59" t="s">
        <v>1066</v>
      </c>
      <c r="L846" s="61" t="s">
        <v>113</v>
      </c>
      <c r="M846" s="61">
        <f>VLOOKUP(H846,zdroj!C:F,4,0)</f>
        <v>0</v>
      </c>
      <c r="N846" s="61" t="str">
        <f t="shared" si="26"/>
        <v>katB</v>
      </c>
      <c r="P846" s="73" t="str">
        <f t="shared" si="27"/>
        <v/>
      </c>
      <c r="Q846" s="61" t="s">
        <v>30</v>
      </c>
    </row>
    <row r="847" spans="8:17" x14ac:dyDescent="0.25">
      <c r="H847" s="59">
        <v>126390</v>
      </c>
      <c r="I847" s="59" t="s">
        <v>69</v>
      </c>
      <c r="J847" s="59">
        <v>11489979</v>
      </c>
      <c r="K847" s="59" t="s">
        <v>1067</v>
      </c>
      <c r="L847" s="61" t="s">
        <v>113</v>
      </c>
      <c r="M847" s="61">
        <f>VLOOKUP(H847,zdroj!C:F,4,0)</f>
        <v>0</v>
      </c>
      <c r="N847" s="61" t="str">
        <f t="shared" si="26"/>
        <v>katB</v>
      </c>
      <c r="P847" s="73" t="str">
        <f t="shared" si="27"/>
        <v/>
      </c>
      <c r="Q847" s="61" t="s">
        <v>30</v>
      </c>
    </row>
    <row r="848" spans="8:17" x14ac:dyDescent="0.25">
      <c r="H848" s="59">
        <v>126390</v>
      </c>
      <c r="I848" s="59" t="s">
        <v>69</v>
      </c>
      <c r="J848" s="59">
        <v>26091763</v>
      </c>
      <c r="K848" s="59" t="s">
        <v>1068</v>
      </c>
      <c r="L848" s="61" t="s">
        <v>113</v>
      </c>
      <c r="M848" s="61">
        <f>VLOOKUP(H848,zdroj!C:F,4,0)</f>
        <v>0</v>
      </c>
      <c r="N848" s="61" t="str">
        <f t="shared" si="26"/>
        <v>katB</v>
      </c>
      <c r="P848" s="73" t="str">
        <f t="shared" si="27"/>
        <v/>
      </c>
      <c r="Q848" s="61" t="s">
        <v>30</v>
      </c>
    </row>
    <row r="849" spans="8:17" x14ac:dyDescent="0.25">
      <c r="H849" s="59">
        <v>126390</v>
      </c>
      <c r="I849" s="59" t="s">
        <v>69</v>
      </c>
      <c r="J849" s="59">
        <v>26367874</v>
      </c>
      <c r="K849" s="59" t="s">
        <v>1069</v>
      </c>
      <c r="L849" s="61" t="s">
        <v>113</v>
      </c>
      <c r="M849" s="61">
        <f>VLOOKUP(H849,zdroj!C:F,4,0)</f>
        <v>0</v>
      </c>
      <c r="N849" s="61" t="str">
        <f t="shared" si="26"/>
        <v>katB</v>
      </c>
      <c r="P849" s="73" t="str">
        <f t="shared" si="27"/>
        <v/>
      </c>
      <c r="Q849" s="61" t="s">
        <v>30</v>
      </c>
    </row>
    <row r="850" spans="8:17" x14ac:dyDescent="0.25">
      <c r="H850" s="59">
        <v>126390</v>
      </c>
      <c r="I850" s="59" t="s">
        <v>69</v>
      </c>
      <c r="J850" s="59">
        <v>26367882</v>
      </c>
      <c r="K850" s="59" t="s">
        <v>1070</v>
      </c>
      <c r="L850" s="61" t="s">
        <v>113</v>
      </c>
      <c r="M850" s="61">
        <f>VLOOKUP(H850,zdroj!C:F,4,0)</f>
        <v>0</v>
      </c>
      <c r="N850" s="61" t="str">
        <f t="shared" si="26"/>
        <v>katB</v>
      </c>
      <c r="P850" s="73" t="str">
        <f t="shared" si="27"/>
        <v/>
      </c>
      <c r="Q850" s="61" t="s">
        <v>30</v>
      </c>
    </row>
    <row r="851" spans="8:17" x14ac:dyDescent="0.25">
      <c r="H851" s="59">
        <v>126390</v>
      </c>
      <c r="I851" s="59" t="s">
        <v>69</v>
      </c>
      <c r="J851" s="59">
        <v>26786524</v>
      </c>
      <c r="K851" s="59" t="s">
        <v>1071</v>
      </c>
      <c r="L851" s="61" t="s">
        <v>113</v>
      </c>
      <c r="M851" s="61">
        <f>VLOOKUP(H851,zdroj!C:F,4,0)</f>
        <v>0</v>
      </c>
      <c r="N851" s="61" t="str">
        <f t="shared" si="26"/>
        <v>katB</v>
      </c>
      <c r="P851" s="73" t="str">
        <f t="shared" si="27"/>
        <v/>
      </c>
      <c r="Q851" s="61" t="s">
        <v>30</v>
      </c>
    </row>
    <row r="852" spans="8:17" x14ac:dyDescent="0.25">
      <c r="H852" s="59">
        <v>126390</v>
      </c>
      <c r="I852" s="59" t="s">
        <v>69</v>
      </c>
      <c r="J852" s="59">
        <v>27749436</v>
      </c>
      <c r="K852" s="59" t="s">
        <v>1072</v>
      </c>
      <c r="L852" s="61" t="s">
        <v>113</v>
      </c>
      <c r="M852" s="61">
        <f>VLOOKUP(H852,zdroj!C:F,4,0)</f>
        <v>0</v>
      </c>
      <c r="N852" s="61" t="str">
        <f t="shared" si="26"/>
        <v>katB</v>
      </c>
      <c r="P852" s="73" t="str">
        <f t="shared" si="27"/>
        <v/>
      </c>
      <c r="Q852" s="61" t="s">
        <v>30</v>
      </c>
    </row>
    <row r="853" spans="8:17" x14ac:dyDescent="0.25">
      <c r="H853" s="59">
        <v>126390</v>
      </c>
      <c r="I853" s="59" t="s">
        <v>69</v>
      </c>
      <c r="J853" s="59">
        <v>27758915</v>
      </c>
      <c r="K853" s="59" t="s">
        <v>1073</v>
      </c>
      <c r="L853" s="61" t="s">
        <v>113</v>
      </c>
      <c r="M853" s="61">
        <f>VLOOKUP(H853,zdroj!C:F,4,0)</f>
        <v>0</v>
      </c>
      <c r="N853" s="61" t="str">
        <f t="shared" si="26"/>
        <v>katB</v>
      </c>
      <c r="P853" s="73" t="str">
        <f t="shared" si="27"/>
        <v/>
      </c>
      <c r="Q853" s="61" t="s">
        <v>30</v>
      </c>
    </row>
    <row r="854" spans="8:17" x14ac:dyDescent="0.25">
      <c r="H854" s="59">
        <v>126390</v>
      </c>
      <c r="I854" s="59" t="s">
        <v>69</v>
      </c>
      <c r="J854" s="59">
        <v>27892816</v>
      </c>
      <c r="K854" s="59" t="s">
        <v>1074</v>
      </c>
      <c r="L854" s="61" t="s">
        <v>113</v>
      </c>
      <c r="M854" s="61">
        <f>VLOOKUP(H854,zdroj!C:F,4,0)</f>
        <v>0</v>
      </c>
      <c r="N854" s="61" t="str">
        <f t="shared" si="26"/>
        <v>katB</v>
      </c>
      <c r="P854" s="73" t="str">
        <f t="shared" si="27"/>
        <v/>
      </c>
      <c r="Q854" s="61" t="s">
        <v>30</v>
      </c>
    </row>
    <row r="855" spans="8:17" x14ac:dyDescent="0.25">
      <c r="H855" s="59">
        <v>126390</v>
      </c>
      <c r="I855" s="59" t="s">
        <v>69</v>
      </c>
      <c r="J855" s="59">
        <v>28156773</v>
      </c>
      <c r="K855" s="59" t="s">
        <v>1075</v>
      </c>
      <c r="L855" s="61" t="s">
        <v>113</v>
      </c>
      <c r="M855" s="61">
        <f>VLOOKUP(H855,zdroj!C:F,4,0)</f>
        <v>0</v>
      </c>
      <c r="N855" s="61" t="str">
        <f t="shared" si="26"/>
        <v>katB</v>
      </c>
      <c r="P855" s="73" t="str">
        <f t="shared" si="27"/>
        <v/>
      </c>
      <c r="Q855" s="61" t="s">
        <v>30</v>
      </c>
    </row>
    <row r="856" spans="8:17" x14ac:dyDescent="0.25">
      <c r="H856" s="59">
        <v>126390</v>
      </c>
      <c r="I856" s="59" t="s">
        <v>69</v>
      </c>
      <c r="J856" s="59">
        <v>28300882</v>
      </c>
      <c r="K856" s="59" t="s">
        <v>1076</v>
      </c>
      <c r="L856" s="61" t="s">
        <v>113</v>
      </c>
      <c r="M856" s="61">
        <f>VLOOKUP(H856,zdroj!C:F,4,0)</f>
        <v>0</v>
      </c>
      <c r="N856" s="61" t="str">
        <f t="shared" si="26"/>
        <v>katB</v>
      </c>
      <c r="P856" s="73" t="str">
        <f t="shared" si="27"/>
        <v/>
      </c>
      <c r="Q856" s="61" t="s">
        <v>30</v>
      </c>
    </row>
    <row r="857" spans="8:17" x14ac:dyDescent="0.25">
      <c r="H857" s="59">
        <v>126390</v>
      </c>
      <c r="I857" s="59" t="s">
        <v>69</v>
      </c>
      <c r="J857" s="59">
        <v>31285350</v>
      </c>
      <c r="K857" s="59" t="s">
        <v>1077</v>
      </c>
      <c r="L857" s="61" t="s">
        <v>113</v>
      </c>
      <c r="M857" s="61">
        <f>VLOOKUP(H857,zdroj!C:F,4,0)</f>
        <v>0</v>
      </c>
      <c r="N857" s="61" t="str">
        <f t="shared" si="26"/>
        <v>katB</v>
      </c>
      <c r="P857" s="73" t="str">
        <f t="shared" si="27"/>
        <v/>
      </c>
      <c r="Q857" s="61" t="s">
        <v>30</v>
      </c>
    </row>
    <row r="858" spans="8:17" x14ac:dyDescent="0.25">
      <c r="H858" s="59">
        <v>126390</v>
      </c>
      <c r="I858" s="59" t="s">
        <v>69</v>
      </c>
      <c r="J858" s="59">
        <v>41066618</v>
      </c>
      <c r="K858" s="59" t="s">
        <v>1078</v>
      </c>
      <c r="L858" s="61" t="s">
        <v>113</v>
      </c>
      <c r="M858" s="61">
        <f>VLOOKUP(H858,zdroj!C:F,4,0)</f>
        <v>0</v>
      </c>
      <c r="N858" s="61" t="str">
        <f t="shared" si="26"/>
        <v>katB</v>
      </c>
      <c r="P858" s="73" t="str">
        <f t="shared" si="27"/>
        <v/>
      </c>
      <c r="Q858" s="61" t="s">
        <v>30</v>
      </c>
    </row>
    <row r="859" spans="8:17" x14ac:dyDescent="0.25">
      <c r="H859" s="59">
        <v>126390</v>
      </c>
      <c r="I859" s="59" t="s">
        <v>69</v>
      </c>
      <c r="J859" s="59">
        <v>41067134</v>
      </c>
      <c r="K859" s="59" t="s">
        <v>1079</v>
      </c>
      <c r="L859" s="61" t="s">
        <v>113</v>
      </c>
      <c r="M859" s="61">
        <f>VLOOKUP(H859,zdroj!C:F,4,0)</f>
        <v>0</v>
      </c>
      <c r="N859" s="61" t="str">
        <f t="shared" si="26"/>
        <v>katB</v>
      </c>
      <c r="P859" s="73" t="str">
        <f t="shared" si="27"/>
        <v/>
      </c>
      <c r="Q859" s="61" t="s">
        <v>30</v>
      </c>
    </row>
    <row r="860" spans="8:17" x14ac:dyDescent="0.25">
      <c r="H860" s="59">
        <v>126390</v>
      </c>
      <c r="I860" s="59" t="s">
        <v>69</v>
      </c>
      <c r="J860" s="59">
        <v>41450621</v>
      </c>
      <c r="K860" s="59" t="s">
        <v>1080</v>
      </c>
      <c r="L860" s="61" t="s">
        <v>113</v>
      </c>
      <c r="M860" s="61">
        <f>VLOOKUP(H860,zdroj!C:F,4,0)</f>
        <v>0</v>
      </c>
      <c r="N860" s="61" t="str">
        <f t="shared" si="26"/>
        <v>katB</v>
      </c>
      <c r="P860" s="73" t="str">
        <f t="shared" si="27"/>
        <v/>
      </c>
      <c r="Q860" s="61" t="s">
        <v>30</v>
      </c>
    </row>
    <row r="861" spans="8:17" x14ac:dyDescent="0.25">
      <c r="H861" s="59">
        <v>126390</v>
      </c>
      <c r="I861" s="59" t="s">
        <v>69</v>
      </c>
      <c r="J861" s="59">
        <v>42209269</v>
      </c>
      <c r="K861" s="59" t="s">
        <v>1081</v>
      </c>
      <c r="L861" s="61" t="s">
        <v>113</v>
      </c>
      <c r="M861" s="61">
        <f>VLOOKUP(H861,zdroj!C:F,4,0)</f>
        <v>0</v>
      </c>
      <c r="N861" s="61" t="str">
        <f t="shared" si="26"/>
        <v>katB</v>
      </c>
      <c r="P861" s="73" t="str">
        <f t="shared" si="27"/>
        <v/>
      </c>
      <c r="Q861" s="61" t="s">
        <v>30</v>
      </c>
    </row>
    <row r="862" spans="8:17" x14ac:dyDescent="0.25">
      <c r="H862" s="59">
        <v>126390</v>
      </c>
      <c r="I862" s="59" t="s">
        <v>69</v>
      </c>
      <c r="J862" s="59">
        <v>42711916</v>
      </c>
      <c r="K862" s="59" t="s">
        <v>1082</v>
      </c>
      <c r="L862" s="61" t="s">
        <v>113</v>
      </c>
      <c r="M862" s="61">
        <f>VLOOKUP(H862,zdroj!C:F,4,0)</f>
        <v>0</v>
      </c>
      <c r="N862" s="61" t="str">
        <f t="shared" si="26"/>
        <v>katB</v>
      </c>
      <c r="P862" s="73" t="str">
        <f t="shared" si="27"/>
        <v/>
      </c>
      <c r="Q862" s="61" t="s">
        <v>30</v>
      </c>
    </row>
    <row r="863" spans="8:17" x14ac:dyDescent="0.25">
      <c r="H863" s="59">
        <v>126390</v>
      </c>
      <c r="I863" s="59" t="s">
        <v>69</v>
      </c>
      <c r="J863" s="59">
        <v>70518611</v>
      </c>
      <c r="K863" s="59" t="s">
        <v>1083</v>
      </c>
      <c r="L863" s="61" t="s">
        <v>113</v>
      </c>
      <c r="M863" s="61">
        <f>VLOOKUP(H863,zdroj!C:F,4,0)</f>
        <v>0</v>
      </c>
      <c r="N863" s="61" t="str">
        <f t="shared" si="26"/>
        <v>katB</v>
      </c>
      <c r="P863" s="73" t="str">
        <f t="shared" si="27"/>
        <v/>
      </c>
      <c r="Q863" s="61" t="s">
        <v>30</v>
      </c>
    </row>
    <row r="864" spans="8:17" x14ac:dyDescent="0.25">
      <c r="H864" s="59">
        <v>126390</v>
      </c>
      <c r="I864" s="59" t="s">
        <v>69</v>
      </c>
      <c r="J864" s="59">
        <v>74413716</v>
      </c>
      <c r="K864" s="59" t="s">
        <v>1084</v>
      </c>
      <c r="L864" s="61" t="s">
        <v>113</v>
      </c>
      <c r="M864" s="61">
        <f>VLOOKUP(H864,zdroj!C:F,4,0)</f>
        <v>0</v>
      </c>
      <c r="N864" s="61" t="str">
        <f t="shared" si="26"/>
        <v>katB</v>
      </c>
      <c r="P864" s="73" t="str">
        <f t="shared" si="27"/>
        <v/>
      </c>
      <c r="Q864" s="61" t="s">
        <v>30</v>
      </c>
    </row>
    <row r="865" spans="8:17" x14ac:dyDescent="0.25">
      <c r="H865" s="59">
        <v>126390</v>
      </c>
      <c r="I865" s="59" t="s">
        <v>69</v>
      </c>
      <c r="J865" s="59">
        <v>77608097</v>
      </c>
      <c r="K865" s="59" t="s">
        <v>1085</v>
      </c>
      <c r="L865" s="61" t="s">
        <v>113</v>
      </c>
      <c r="M865" s="61">
        <f>VLOOKUP(H865,zdroj!C:F,4,0)</f>
        <v>0</v>
      </c>
      <c r="N865" s="61" t="str">
        <f t="shared" si="26"/>
        <v>katB</v>
      </c>
      <c r="P865" s="73" t="str">
        <f t="shared" si="27"/>
        <v/>
      </c>
      <c r="Q865" s="61" t="s">
        <v>30</v>
      </c>
    </row>
    <row r="866" spans="8:17" x14ac:dyDescent="0.25">
      <c r="H866" s="59">
        <v>126390</v>
      </c>
      <c r="I866" s="59" t="s">
        <v>69</v>
      </c>
      <c r="J866" s="59">
        <v>77842553</v>
      </c>
      <c r="K866" s="59" t="s">
        <v>1086</v>
      </c>
      <c r="L866" s="61" t="s">
        <v>113</v>
      </c>
      <c r="M866" s="61">
        <f>VLOOKUP(H866,zdroj!C:F,4,0)</f>
        <v>0</v>
      </c>
      <c r="N866" s="61" t="str">
        <f t="shared" si="26"/>
        <v>katB</v>
      </c>
      <c r="P866" s="73" t="str">
        <f t="shared" si="27"/>
        <v/>
      </c>
      <c r="Q866" s="61" t="s">
        <v>30</v>
      </c>
    </row>
    <row r="867" spans="8:17" x14ac:dyDescent="0.25">
      <c r="H867" s="59">
        <v>126390</v>
      </c>
      <c r="I867" s="59" t="s">
        <v>69</v>
      </c>
      <c r="J867" s="59">
        <v>78428041</v>
      </c>
      <c r="K867" s="59" t="s">
        <v>1087</v>
      </c>
      <c r="L867" s="61" t="s">
        <v>81</v>
      </c>
      <c r="M867" s="61">
        <f>VLOOKUP(H867,zdroj!C:F,4,0)</f>
        <v>0</v>
      </c>
      <c r="N867" s="61" t="str">
        <f t="shared" si="26"/>
        <v>-</v>
      </c>
      <c r="P867" s="73" t="str">
        <f t="shared" si="27"/>
        <v/>
      </c>
      <c r="Q867" s="61" t="s">
        <v>84</v>
      </c>
    </row>
    <row r="868" spans="8:17" x14ac:dyDescent="0.25">
      <c r="H868" s="59">
        <v>126390</v>
      </c>
      <c r="I868" s="59" t="s">
        <v>69</v>
      </c>
      <c r="J868" s="59">
        <v>78973775</v>
      </c>
      <c r="K868" s="59" t="s">
        <v>1088</v>
      </c>
      <c r="L868" s="61" t="s">
        <v>113</v>
      </c>
      <c r="M868" s="61">
        <f>VLOOKUP(H868,zdroj!C:F,4,0)</f>
        <v>0</v>
      </c>
      <c r="N868" s="61" t="str">
        <f t="shared" si="26"/>
        <v>katB</v>
      </c>
      <c r="P868" s="73" t="str">
        <f t="shared" si="27"/>
        <v/>
      </c>
      <c r="Q868" s="61" t="s">
        <v>30</v>
      </c>
    </row>
    <row r="869" spans="8:17" x14ac:dyDescent="0.25">
      <c r="H869" s="59">
        <v>126390</v>
      </c>
      <c r="I869" s="59" t="s">
        <v>69</v>
      </c>
      <c r="J869" s="59">
        <v>79319386</v>
      </c>
      <c r="K869" s="59" t="s">
        <v>1089</v>
      </c>
      <c r="L869" s="61" t="s">
        <v>113</v>
      </c>
      <c r="M869" s="61">
        <f>VLOOKUP(H869,zdroj!C:F,4,0)</f>
        <v>0</v>
      </c>
      <c r="N869" s="61" t="str">
        <f t="shared" si="26"/>
        <v>katB</v>
      </c>
      <c r="P869" s="73" t="str">
        <f t="shared" si="27"/>
        <v/>
      </c>
      <c r="Q869" s="61" t="s">
        <v>30</v>
      </c>
    </row>
    <row r="870" spans="8:17" x14ac:dyDescent="0.25">
      <c r="H870" s="59">
        <v>171476</v>
      </c>
      <c r="I870" s="59" t="s">
        <v>69</v>
      </c>
      <c r="J870" s="59">
        <v>11539381</v>
      </c>
      <c r="K870" s="59" t="s">
        <v>1090</v>
      </c>
      <c r="L870" s="61" t="s">
        <v>113</v>
      </c>
      <c r="M870" s="61">
        <f>VLOOKUP(H870,zdroj!C:F,4,0)</f>
        <v>0</v>
      </c>
      <c r="N870" s="61" t="str">
        <f t="shared" si="26"/>
        <v>katB</v>
      </c>
      <c r="P870" s="73" t="str">
        <f t="shared" si="27"/>
        <v/>
      </c>
      <c r="Q870" s="61" t="s">
        <v>30</v>
      </c>
    </row>
    <row r="871" spans="8:17" x14ac:dyDescent="0.25">
      <c r="H871" s="59">
        <v>171476</v>
      </c>
      <c r="I871" s="59" t="s">
        <v>69</v>
      </c>
      <c r="J871" s="59">
        <v>11539402</v>
      </c>
      <c r="K871" s="59" t="s">
        <v>1091</v>
      </c>
      <c r="L871" s="61" t="s">
        <v>113</v>
      </c>
      <c r="M871" s="61">
        <f>VLOOKUP(H871,zdroj!C:F,4,0)</f>
        <v>0</v>
      </c>
      <c r="N871" s="61" t="str">
        <f t="shared" si="26"/>
        <v>katB</v>
      </c>
      <c r="P871" s="73" t="str">
        <f t="shared" si="27"/>
        <v/>
      </c>
      <c r="Q871" s="61" t="s">
        <v>30</v>
      </c>
    </row>
    <row r="872" spans="8:17" x14ac:dyDescent="0.25">
      <c r="H872" s="59">
        <v>171476</v>
      </c>
      <c r="I872" s="59" t="s">
        <v>69</v>
      </c>
      <c r="J872" s="59">
        <v>11539411</v>
      </c>
      <c r="K872" s="59" t="s">
        <v>1092</v>
      </c>
      <c r="L872" s="61" t="s">
        <v>81</v>
      </c>
      <c r="M872" s="61">
        <f>VLOOKUP(H872,zdroj!C:F,4,0)</f>
        <v>0</v>
      </c>
      <c r="N872" s="61" t="str">
        <f t="shared" si="26"/>
        <v>-</v>
      </c>
      <c r="P872" s="73" t="str">
        <f t="shared" si="27"/>
        <v/>
      </c>
      <c r="Q872" s="61" t="s">
        <v>86</v>
      </c>
    </row>
    <row r="873" spans="8:17" x14ac:dyDescent="0.25">
      <c r="H873" s="59">
        <v>171476</v>
      </c>
      <c r="I873" s="59" t="s">
        <v>69</v>
      </c>
      <c r="J873" s="59">
        <v>11539429</v>
      </c>
      <c r="K873" s="59" t="s">
        <v>1093</v>
      </c>
      <c r="L873" s="61" t="s">
        <v>113</v>
      </c>
      <c r="M873" s="61">
        <f>VLOOKUP(H873,zdroj!C:F,4,0)</f>
        <v>0</v>
      </c>
      <c r="N873" s="61" t="str">
        <f t="shared" si="26"/>
        <v>katB</v>
      </c>
      <c r="P873" s="73" t="str">
        <f t="shared" si="27"/>
        <v/>
      </c>
      <c r="Q873" s="61" t="s">
        <v>30</v>
      </c>
    </row>
    <row r="874" spans="8:17" x14ac:dyDescent="0.25">
      <c r="H874" s="59">
        <v>171476</v>
      </c>
      <c r="I874" s="59" t="s">
        <v>69</v>
      </c>
      <c r="J874" s="59">
        <v>11539437</v>
      </c>
      <c r="K874" s="59" t="s">
        <v>1094</v>
      </c>
      <c r="L874" s="61" t="s">
        <v>113</v>
      </c>
      <c r="M874" s="61">
        <f>VLOOKUP(H874,zdroj!C:F,4,0)</f>
        <v>0</v>
      </c>
      <c r="N874" s="61" t="str">
        <f t="shared" si="26"/>
        <v>katB</v>
      </c>
      <c r="P874" s="73" t="str">
        <f t="shared" si="27"/>
        <v/>
      </c>
      <c r="Q874" s="61" t="s">
        <v>30</v>
      </c>
    </row>
    <row r="875" spans="8:17" x14ac:dyDescent="0.25">
      <c r="H875" s="59">
        <v>171476</v>
      </c>
      <c r="I875" s="59" t="s">
        <v>69</v>
      </c>
      <c r="J875" s="59">
        <v>11539445</v>
      </c>
      <c r="K875" s="59" t="s">
        <v>1095</v>
      </c>
      <c r="L875" s="61" t="s">
        <v>113</v>
      </c>
      <c r="M875" s="61">
        <f>VLOOKUP(H875,zdroj!C:F,4,0)</f>
        <v>0</v>
      </c>
      <c r="N875" s="61" t="str">
        <f t="shared" si="26"/>
        <v>katB</v>
      </c>
      <c r="P875" s="73" t="str">
        <f t="shared" si="27"/>
        <v/>
      </c>
      <c r="Q875" s="61" t="s">
        <v>30</v>
      </c>
    </row>
    <row r="876" spans="8:17" x14ac:dyDescent="0.25">
      <c r="H876" s="59">
        <v>171476</v>
      </c>
      <c r="I876" s="59" t="s">
        <v>69</v>
      </c>
      <c r="J876" s="59">
        <v>11539453</v>
      </c>
      <c r="K876" s="59" t="s">
        <v>1096</v>
      </c>
      <c r="L876" s="61" t="s">
        <v>113</v>
      </c>
      <c r="M876" s="61">
        <f>VLOOKUP(H876,zdroj!C:F,4,0)</f>
        <v>0</v>
      </c>
      <c r="N876" s="61" t="str">
        <f t="shared" si="26"/>
        <v>katB</v>
      </c>
      <c r="P876" s="73" t="str">
        <f t="shared" si="27"/>
        <v/>
      </c>
      <c r="Q876" s="61" t="s">
        <v>30</v>
      </c>
    </row>
    <row r="877" spans="8:17" x14ac:dyDescent="0.25">
      <c r="H877" s="59">
        <v>171476</v>
      </c>
      <c r="I877" s="59" t="s">
        <v>69</v>
      </c>
      <c r="J877" s="59">
        <v>11539461</v>
      </c>
      <c r="K877" s="59" t="s">
        <v>1097</v>
      </c>
      <c r="L877" s="61" t="s">
        <v>113</v>
      </c>
      <c r="M877" s="61">
        <f>VLOOKUP(H877,zdroj!C:F,4,0)</f>
        <v>0</v>
      </c>
      <c r="N877" s="61" t="str">
        <f t="shared" si="26"/>
        <v>katB</v>
      </c>
      <c r="P877" s="73" t="str">
        <f t="shared" si="27"/>
        <v/>
      </c>
      <c r="Q877" s="61" t="s">
        <v>30</v>
      </c>
    </row>
    <row r="878" spans="8:17" x14ac:dyDescent="0.25">
      <c r="H878" s="59">
        <v>171476</v>
      </c>
      <c r="I878" s="59" t="s">
        <v>69</v>
      </c>
      <c r="J878" s="59">
        <v>11539470</v>
      </c>
      <c r="K878" s="59" t="s">
        <v>1098</v>
      </c>
      <c r="L878" s="61" t="s">
        <v>81</v>
      </c>
      <c r="M878" s="61">
        <f>VLOOKUP(H878,zdroj!C:F,4,0)</f>
        <v>0</v>
      </c>
      <c r="N878" s="61" t="str">
        <f t="shared" si="26"/>
        <v>-</v>
      </c>
      <c r="P878" s="73" t="str">
        <f t="shared" si="27"/>
        <v/>
      </c>
      <c r="Q878" s="61" t="s">
        <v>86</v>
      </c>
    </row>
    <row r="879" spans="8:17" x14ac:dyDescent="0.25">
      <c r="H879" s="59">
        <v>171476</v>
      </c>
      <c r="I879" s="59" t="s">
        <v>69</v>
      </c>
      <c r="J879" s="59">
        <v>11539488</v>
      </c>
      <c r="K879" s="59" t="s">
        <v>1099</v>
      </c>
      <c r="L879" s="61" t="s">
        <v>81</v>
      </c>
      <c r="M879" s="61">
        <f>VLOOKUP(H879,zdroj!C:F,4,0)</f>
        <v>0</v>
      </c>
      <c r="N879" s="61" t="str">
        <f t="shared" si="26"/>
        <v>-</v>
      </c>
      <c r="P879" s="73" t="str">
        <f t="shared" si="27"/>
        <v/>
      </c>
      <c r="Q879" s="61" t="s">
        <v>86</v>
      </c>
    </row>
    <row r="880" spans="8:17" x14ac:dyDescent="0.25">
      <c r="H880" s="59">
        <v>171476</v>
      </c>
      <c r="I880" s="59" t="s">
        <v>69</v>
      </c>
      <c r="J880" s="59">
        <v>11539496</v>
      </c>
      <c r="K880" s="59" t="s">
        <v>1100</v>
      </c>
      <c r="L880" s="61" t="s">
        <v>113</v>
      </c>
      <c r="M880" s="61">
        <f>VLOOKUP(H880,zdroj!C:F,4,0)</f>
        <v>0</v>
      </c>
      <c r="N880" s="61" t="str">
        <f t="shared" si="26"/>
        <v>katB</v>
      </c>
      <c r="P880" s="73" t="str">
        <f t="shared" si="27"/>
        <v/>
      </c>
      <c r="Q880" s="61" t="s">
        <v>30</v>
      </c>
    </row>
    <row r="881" spans="8:17" x14ac:dyDescent="0.25">
      <c r="H881" s="59">
        <v>171476</v>
      </c>
      <c r="I881" s="59" t="s">
        <v>69</v>
      </c>
      <c r="J881" s="59">
        <v>11539500</v>
      </c>
      <c r="K881" s="59" t="s">
        <v>1101</v>
      </c>
      <c r="L881" s="61" t="s">
        <v>113</v>
      </c>
      <c r="M881" s="61">
        <f>VLOOKUP(H881,zdroj!C:F,4,0)</f>
        <v>0</v>
      </c>
      <c r="N881" s="61" t="str">
        <f t="shared" si="26"/>
        <v>katB</v>
      </c>
      <c r="P881" s="73" t="str">
        <f t="shared" si="27"/>
        <v/>
      </c>
      <c r="Q881" s="61" t="s">
        <v>30</v>
      </c>
    </row>
    <row r="882" spans="8:17" x14ac:dyDescent="0.25">
      <c r="H882" s="59">
        <v>171476</v>
      </c>
      <c r="I882" s="59" t="s">
        <v>69</v>
      </c>
      <c r="J882" s="59">
        <v>11539518</v>
      </c>
      <c r="K882" s="59" t="s">
        <v>1102</v>
      </c>
      <c r="L882" s="61" t="s">
        <v>113</v>
      </c>
      <c r="M882" s="61">
        <f>VLOOKUP(H882,zdroj!C:F,4,0)</f>
        <v>0</v>
      </c>
      <c r="N882" s="61" t="str">
        <f t="shared" si="26"/>
        <v>katB</v>
      </c>
      <c r="P882" s="73" t="str">
        <f t="shared" si="27"/>
        <v/>
      </c>
      <c r="Q882" s="61" t="s">
        <v>30</v>
      </c>
    </row>
    <row r="883" spans="8:17" x14ac:dyDescent="0.25">
      <c r="H883" s="59">
        <v>171476</v>
      </c>
      <c r="I883" s="59" t="s">
        <v>69</v>
      </c>
      <c r="J883" s="59">
        <v>11539526</v>
      </c>
      <c r="K883" s="59" t="s">
        <v>1103</v>
      </c>
      <c r="L883" s="61" t="s">
        <v>113</v>
      </c>
      <c r="M883" s="61">
        <f>VLOOKUP(H883,zdroj!C:F,4,0)</f>
        <v>0</v>
      </c>
      <c r="N883" s="61" t="str">
        <f t="shared" si="26"/>
        <v>katB</v>
      </c>
      <c r="P883" s="73" t="str">
        <f t="shared" si="27"/>
        <v/>
      </c>
      <c r="Q883" s="61" t="s">
        <v>30</v>
      </c>
    </row>
    <row r="884" spans="8:17" x14ac:dyDescent="0.25">
      <c r="H884" s="59">
        <v>171476</v>
      </c>
      <c r="I884" s="59" t="s">
        <v>69</v>
      </c>
      <c r="J884" s="59">
        <v>11539534</v>
      </c>
      <c r="K884" s="59" t="s">
        <v>1104</v>
      </c>
      <c r="L884" s="61" t="s">
        <v>113</v>
      </c>
      <c r="M884" s="61">
        <f>VLOOKUP(H884,zdroj!C:F,4,0)</f>
        <v>0</v>
      </c>
      <c r="N884" s="61" t="str">
        <f t="shared" si="26"/>
        <v>katB</v>
      </c>
      <c r="P884" s="73" t="str">
        <f t="shared" si="27"/>
        <v/>
      </c>
      <c r="Q884" s="61" t="s">
        <v>30</v>
      </c>
    </row>
    <row r="885" spans="8:17" x14ac:dyDescent="0.25">
      <c r="H885" s="59">
        <v>171476</v>
      </c>
      <c r="I885" s="59" t="s">
        <v>69</v>
      </c>
      <c r="J885" s="59">
        <v>11539542</v>
      </c>
      <c r="K885" s="59" t="s">
        <v>1105</v>
      </c>
      <c r="L885" s="61" t="s">
        <v>113</v>
      </c>
      <c r="M885" s="61">
        <f>VLOOKUP(H885,zdroj!C:F,4,0)</f>
        <v>0</v>
      </c>
      <c r="N885" s="61" t="str">
        <f t="shared" si="26"/>
        <v>katB</v>
      </c>
      <c r="P885" s="73" t="str">
        <f t="shared" si="27"/>
        <v/>
      </c>
      <c r="Q885" s="61" t="s">
        <v>30</v>
      </c>
    </row>
    <row r="886" spans="8:17" x14ac:dyDescent="0.25">
      <c r="H886" s="59">
        <v>171476</v>
      </c>
      <c r="I886" s="59" t="s">
        <v>69</v>
      </c>
      <c r="J886" s="59">
        <v>11539551</v>
      </c>
      <c r="K886" s="59" t="s">
        <v>1106</v>
      </c>
      <c r="L886" s="61" t="s">
        <v>81</v>
      </c>
      <c r="M886" s="61">
        <f>VLOOKUP(H886,zdroj!C:F,4,0)</f>
        <v>0</v>
      </c>
      <c r="N886" s="61" t="str">
        <f t="shared" si="26"/>
        <v>-</v>
      </c>
      <c r="P886" s="73" t="str">
        <f t="shared" si="27"/>
        <v/>
      </c>
      <c r="Q886" s="61" t="s">
        <v>86</v>
      </c>
    </row>
    <row r="887" spans="8:17" x14ac:dyDescent="0.25">
      <c r="H887" s="59">
        <v>171476</v>
      </c>
      <c r="I887" s="59" t="s">
        <v>69</v>
      </c>
      <c r="J887" s="59">
        <v>11539569</v>
      </c>
      <c r="K887" s="59" t="s">
        <v>1107</v>
      </c>
      <c r="L887" s="61" t="s">
        <v>113</v>
      </c>
      <c r="M887" s="61">
        <f>VLOOKUP(H887,zdroj!C:F,4,0)</f>
        <v>0</v>
      </c>
      <c r="N887" s="61" t="str">
        <f t="shared" si="26"/>
        <v>katB</v>
      </c>
      <c r="P887" s="73" t="str">
        <f t="shared" si="27"/>
        <v/>
      </c>
      <c r="Q887" s="61" t="s">
        <v>30</v>
      </c>
    </row>
    <row r="888" spans="8:17" x14ac:dyDescent="0.25">
      <c r="H888" s="59">
        <v>171476</v>
      </c>
      <c r="I888" s="59" t="s">
        <v>69</v>
      </c>
      <c r="J888" s="59">
        <v>11539577</v>
      </c>
      <c r="K888" s="59" t="s">
        <v>1108</v>
      </c>
      <c r="L888" s="61" t="s">
        <v>113</v>
      </c>
      <c r="M888" s="61">
        <f>VLOOKUP(H888,zdroj!C:F,4,0)</f>
        <v>0</v>
      </c>
      <c r="N888" s="61" t="str">
        <f t="shared" si="26"/>
        <v>katB</v>
      </c>
      <c r="P888" s="73" t="str">
        <f t="shared" si="27"/>
        <v/>
      </c>
      <c r="Q888" s="61" t="s">
        <v>30</v>
      </c>
    </row>
    <row r="889" spans="8:17" x14ac:dyDescent="0.25">
      <c r="H889" s="59">
        <v>171476</v>
      </c>
      <c r="I889" s="59" t="s">
        <v>69</v>
      </c>
      <c r="J889" s="59">
        <v>11539593</v>
      </c>
      <c r="K889" s="59" t="s">
        <v>1109</v>
      </c>
      <c r="L889" s="61" t="s">
        <v>113</v>
      </c>
      <c r="M889" s="61">
        <f>VLOOKUP(H889,zdroj!C:F,4,0)</f>
        <v>0</v>
      </c>
      <c r="N889" s="61" t="str">
        <f t="shared" si="26"/>
        <v>katB</v>
      </c>
      <c r="P889" s="73" t="str">
        <f t="shared" si="27"/>
        <v/>
      </c>
      <c r="Q889" s="61" t="s">
        <v>30</v>
      </c>
    </row>
    <row r="890" spans="8:17" x14ac:dyDescent="0.25">
      <c r="H890" s="59">
        <v>171476</v>
      </c>
      <c r="I890" s="59" t="s">
        <v>69</v>
      </c>
      <c r="J890" s="59">
        <v>11539607</v>
      </c>
      <c r="K890" s="59" t="s">
        <v>1110</v>
      </c>
      <c r="L890" s="61" t="s">
        <v>113</v>
      </c>
      <c r="M890" s="61">
        <f>VLOOKUP(H890,zdroj!C:F,4,0)</f>
        <v>0</v>
      </c>
      <c r="N890" s="61" t="str">
        <f t="shared" si="26"/>
        <v>katB</v>
      </c>
      <c r="P890" s="73" t="str">
        <f t="shared" si="27"/>
        <v/>
      </c>
      <c r="Q890" s="61" t="s">
        <v>30</v>
      </c>
    </row>
    <row r="891" spans="8:17" x14ac:dyDescent="0.25">
      <c r="H891" s="59">
        <v>171476</v>
      </c>
      <c r="I891" s="59" t="s">
        <v>69</v>
      </c>
      <c r="J891" s="59">
        <v>11539623</v>
      </c>
      <c r="K891" s="59" t="s">
        <v>1111</v>
      </c>
      <c r="L891" s="61" t="s">
        <v>113</v>
      </c>
      <c r="M891" s="61">
        <f>VLOOKUP(H891,zdroj!C:F,4,0)</f>
        <v>0</v>
      </c>
      <c r="N891" s="61" t="str">
        <f t="shared" si="26"/>
        <v>katB</v>
      </c>
      <c r="P891" s="73" t="str">
        <f t="shared" si="27"/>
        <v/>
      </c>
      <c r="Q891" s="61" t="s">
        <v>30</v>
      </c>
    </row>
    <row r="892" spans="8:17" x14ac:dyDescent="0.25">
      <c r="H892" s="59">
        <v>171476</v>
      </c>
      <c r="I892" s="59" t="s">
        <v>69</v>
      </c>
      <c r="J892" s="59">
        <v>11539631</v>
      </c>
      <c r="K892" s="59" t="s">
        <v>1112</v>
      </c>
      <c r="L892" s="61" t="s">
        <v>113</v>
      </c>
      <c r="M892" s="61">
        <f>VLOOKUP(H892,zdroj!C:F,4,0)</f>
        <v>0</v>
      </c>
      <c r="N892" s="61" t="str">
        <f t="shared" si="26"/>
        <v>katB</v>
      </c>
      <c r="P892" s="73" t="str">
        <f t="shared" si="27"/>
        <v/>
      </c>
      <c r="Q892" s="61" t="s">
        <v>30</v>
      </c>
    </row>
    <row r="893" spans="8:17" x14ac:dyDescent="0.25">
      <c r="H893" s="59">
        <v>171476</v>
      </c>
      <c r="I893" s="59" t="s">
        <v>69</v>
      </c>
      <c r="J893" s="59">
        <v>11539640</v>
      </c>
      <c r="K893" s="59" t="s">
        <v>1113</v>
      </c>
      <c r="L893" s="61" t="s">
        <v>113</v>
      </c>
      <c r="M893" s="61">
        <f>VLOOKUP(H893,zdroj!C:F,4,0)</f>
        <v>0</v>
      </c>
      <c r="N893" s="61" t="str">
        <f t="shared" si="26"/>
        <v>katB</v>
      </c>
      <c r="P893" s="73" t="str">
        <f t="shared" si="27"/>
        <v/>
      </c>
      <c r="Q893" s="61" t="s">
        <v>30</v>
      </c>
    </row>
    <row r="894" spans="8:17" x14ac:dyDescent="0.25">
      <c r="H894" s="59">
        <v>171476</v>
      </c>
      <c r="I894" s="59" t="s">
        <v>69</v>
      </c>
      <c r="J894" s="59">
        <v>11539666</v>
      </c>
      <c r="K894" s="59" t="s">
        <v>1114</v>
      </c>
      <c r="L894" s="61" t="s">
        <v>113</v>
      </c>
      <c r="M894" s="61">
        <f>VLOOKUP(H894,zdroj!C:F,4,0)</f>
        <v>0</v>
      </c>
      <c r="N894" s="61" t="str">
        <f t="shared" si="26"/>
        <v>katB</v>
      </c>
      <c r="P894" s="73" t="str">
        <f t="shared" si="27"/>
        <v/>
      </c>
      <c r="Q894" s="61" t="s">
        <v>30</v>
      </c>
    </row>
    <row r="895" spans="8:17" x14ac:dyDescent="0.25">
      <c r="H895" s="59">
        <v>171476</v>
      </c>
      <c r="I895" s="59" t="s">
        <v>69</v>
      </c>
      <c r="J895" s="59">
        <v>11539674</v>
      </c>
      <c r="K895" s="59" t="s">
        <v>1115</v>
      </c>
      <c r="L895" s="61" t="s">
        <v>81</v>
      </c>
      <c r="M895" s="61">
        <f>VLOOKUP(H895,zdroj!C:F,4,0)</f>
        <v>0</v>
      </c>
      <c r="N895" s="61" t="str">
        <f t="shared" si="26"/>
        <v>-</v>
      </c>
      <c r="P895" s="73" t="str">
        <f t="shared" si="27"/>
        <v/>
      </c>
      <c r="Q895" s="61" t="s">
        <v>86</v>
      </c>
    </row>
    <row r="896" spans="8:17" x14ac:dyDescent="0.25">
      <c r="H896" s="59">
        <v>171476</v>
      </c>
      <c r="I896" s="59" t="s">
        <v>69</v>
      </c>
      <c r="J896" s="59">
        <v>11539682</v>
      </c>
      <c r="K896" s="59" t="s">
        <v>1116</v>
      </c>
      <c r="L896" s="61" t="s">
        <v>113</v>
      </c>
      <c r="M896" s="61">
        <f>VLOOKUP(H896,zdroj!C:F,4,0)</f>
        <v>0</v>
      </c>
      <c r="N896" s="61" t="str">
        <f t="shared" si="26"/>
        <v>katB</v>
      </c>
      <c r="P896" s="73" t="str">
        <f t="shared" si="27"/>
        <v/>
      </c>
      <c r="Q896" s="61" t="s">
        <v>30</v>
      </c>
    </row>
    <row r="897" spans="8:17" x14ac:dyDescent="0.25">
      <c r="H897" s="59">
        <v>171476</v>
      </c>
      <c r="I897" s="59" t="s">
        <v>69</v>
      </c>
      <c r="J897" s="59">
        <v>11539691</v>
      </c>
      <c r="K897" s="59" t="s">
        <v>1117</v>
      </c>
      <c r="L897" s="61" t="s">
        <v>113</v>
      </c>
      <c r="M897" s="61">
        <f>VLOOKUP(H897,zdroj!C:F,4,0)</f>
        <v>0</v>
      </c>
      <c r="N897" s="61" t="str">
        <f t="shared" si="26"/>
        <v>katB</v>
      </c>
      <c r="P897" s="73" t="str">
        <f t="shared" si="27"/>
        <v/>
      </c>
      <c r="Q897" s="61" t="s">
        <v>30</v>
      </c>
    </row>
    <row r="898" spans="8:17" x14ac:dyDescent="0.25">
      <c r="H898" s="59">
        <v>171476</v>
      </c>
      <c r="I898" s="59" t="s">
        <v>69</v>
      </c>
      <c r="J898" s="59">
        <v>11539704</v>
      </c>
      <c r="K898" s="59" t="s">
        <v>1118</v>
      </c>
      <c r="L898" s="61" t="s">
        <v>113</v>
      </c>
      <c r="M898" s="61">
        <f>VLOOKUP(H898,zdroj!C:F,4,0)</f>
        <v>0</v>
      </c>
      <c r="N898" s="61" t="str">
        <f t="shared" si="26"/>
        <v>katB</v>
      </c>
      <c r="P898" s="73" t="str">
        <f t="shared" si="27"/>
        <v/>
      </c>
      <c r="Q898" s="61" t="s">
        <v>30</v>
      </c>
    </row>
    <row r="899" spans="8:17" x14ac:dyDescent="0.25">
      <c r="H899" s="59">
        <v>171476</v>
      </c>
      <c r="I899" s="59" t="s">
        <v>69</v>
      </c>
      <c r="J899" s="59">
        <v>11539712</v>
      </c>
      <c r="K899" s="59" t="s">
        <v>1119</v>
      </c>
      <c r="L899" s="61" t="s">
        <v>81</v>
      </c>
      <c r="M899" s="61">
        <f>VLOOKUP(H899,zdroj!C:F,4,0)</f>
        <v>0</v>
      </c>
      <c r="N899" s="61" t="str">
        <f t="shared" si="26"/>
        <v>-</v>
      </c>
      <c r="P899" s="73" t="str">
        <f t="shared" si="27"/>
        <v/>
      </c>
      <c r="Q899" s="61" t="s">
        <v>86</v>
      </c>
    </row>
    <row r="900" spans="8:17" x14ac:dyDescent="0.25">
      <c r="H900" s="59">
        <v>171476</v>
      </c>
      <c r="I900" s="59" t="s">
        <v>69</v>
      </c>
      <c r="J900" s="59">
        <v>11539721</v>
      </c>
      <c r="K900" s="59" t="s">
        <v>1120</v>
      </c>
      <c r="L900" s="61" t="s">
        <v>113</v>
      </c>
      <c r="M900" s="61">
        <f>VLOOKUP(H900,zdroj!C:F,4,0)</f>
        <v>0</v>
      </c>
      <c r="N900" s="61" t="str">
        <f t="shared" si="26"/>
        <v>katB</v>
      </c>
      <c r="P900" s="73" t="str">
        <f t="shared" si="27"/>
        <v/>
      </c>
      <c r="Q900" s="61" t="s">
        <v>30</v>
      </c>
    </row>
    <row r="901" spans="8:17" x14ac:dyDescent="0.25">
      <c r="H901" s="59">
        <v>171476</v>
      </c>
      <c r="I901" s="59" t="s">
        <v>69</v>
      </c>
      <c r="J901" s="59">
        <v>11539739</v>
      </c>
      <c r="K901" s="59" t="s">
        <v>1121</v>
      </c>
      <c r="L901" s="61" t="s">
        <v>113</v>
      </c>
      <c r="M901" s="61">
        <f>VLOOKUP(H901,zdroj!C:F,4,0)</f>
        <v>0</v>
      </c>
      <c r="N901" s="61" t="str">
        <f t="shared" si="26"/>
        <v>katB</v>
      </c>
      <c r="P901" s="73" t="str">
        <f t="shared" si="27"/>
        <v/>
      </c>
      <c r="Q901" s="61" t="s">
        <v>30</v>
      </c>
    </row>
    <row r="902" spans="8:17" x14ac:dyDescent="0.25">
      <c r="H902" s="59">
        <v>171476</v>
      </c>
      <c r="I902" s="59" t="s">
        <v>69</v>
      </c>
      <c r="J902" s="59">
        <v>11539747</v>
      </c>
      <c r="K902" s="59" t="s">
        <v>1122</v>
      </c>
      <c r="L902" s="61" t="s">
        <v>81</v>
      </c>
      <c r="M902" s="61">
        <f>VLOOKUP(H902,zdroj!C:F,4,0)</f>
        <v>0</v>
      </c>
      <c r="N902" s="61" t="str">
        <f t="shared" si="26"/>
        <v>-</v>
      </c>
      <c r="P902" s="73" t="str">
        <f t="shared" si="27"/>
        <v/>
      </c>
      <c r="Q902" s="61" t="s">
        <v>86</v>
      </c>
    </row>
    <row r="903" spans="8:17" x14ac:dyDescent="0.25">
      <c r="H903" s="59">
        <v>171476</v>
      </c>
      <c r="I903" s="59" t="s">
        <v>69</v>
      </c>
      <c r="J903" s="59">
        <v>11539755</v>
      </c>
      <c r="K903" s="59" t="s">
        <v>1123</v>
      </c>
      <c r="L903" s="61" t="s">
        <v>113</v>
      </c>
      <c r="M903" s="61">
        <f>VLOOKUP(H903,zdroj!C:F,4,0)</f>
        <v>0</v>
      </c>
      <c r="N903" s="61" t="str">
        <f t="shared" ref="N903:N966" si="28">IF(M903="A",IF(L903="katA","katB",L903),L903)</f>
        <v>katB</v>
      </c>
      <c r="P903" s="73" t="str">
        <f t="shared" ref="P903:P966" si="29">IF(O903="A",1,"")</f>
        <v/>
      </c>
      <c r="Q903" s="61" t="s">
        <v>30</v>
      </c>
    </row>
    <row r="904" spans="8:17" x14ac:dyDescent="0.25">
      <c r="H904" s="59">
        <v>171476</v>
      </c>
      <c r="I904" s="59" t="s">
        <v>69</v>
      </c>
      <c r="J904" s="59">
        <v>11539763</v>
      </c>
      <c r="K904" s="59" t="s">
        <v>1124</v>
      </c>
      <c r="L904" s="61" t="s">
        <v>113</v>
      </c>
      <c r="M904" s="61">
        <f>VLOOKUP(H904,zdroj!C:F,4,0)</f>
        <v>0</v>
      </c>
      <c r="N904" s="61" t="str">
        <f t="shared" si="28"/>
        <v>katB</v>
      </c>
      <c r="P904" s="73" t="str">
        <f t="shared" si="29"/>
        <v/>
      </c>
      <c r="Q904" s="61" t="s">
        <v>30</v>
      </c>
    </row>
    <row r="905" spans="8:17" x14ac:dyDescent="0.25">
      <c r="H905" s="59">
        <v>171476</v>
      </c>
      <c r="I905" s="59" t="s">
        <v>69</v>
      </c>
      <c r="J905" s="59">
        <v>11539771</v>
      </c>
      <c r="K905" s="59" t="s">
        <v>1125</v>
      </c>
      <c r="L905" s="61" t="s">
        <v>81</v>
      </c>
      <c r="M905" s="61">
        <f>VLOOKUP(H905,zdroj!C:F,4,0)</f>
        <v>0</v>
      </c>
      <c r="N905" s="61" t="str">
        <f t="shared" si="28"/>
        <v>-</v>
      </c>
      <c r="P905" s="73" t="str">
        <f t="shared" si="29"/>
        <v/>
      </c>
      <c r="Q905" s="61" t="s">
        <v>86</v>
      </c>
    </row>
    <row r="906" spans="8:17" x14ac:dyDescent="0.25">
      <c r="H906" s="59">
        <v>171476</v>
      </c>
      <c r="I906" s="59" t="s">
        <v>69</v>
      </c>
      <c r="J906" s="59">
        <v>11539780</v>
      </c>
      <c r="K906" s="59" t="s">
        <v>1126</v>
      </c>
      <c r="L906" s="61" t="s">
        <v>113</v>
      </c>
      <c r="M906" s="61">
        <f>VLOOKUP(H906,zdroj!C:F,4,0)</f>
        <v>0</v>
      </c>
      <c r="N906" s="61" t="str">
        <f t="shared" si="28"/>
        <v>katB</v>
      </c>
      <c r="P906" s="73" t="str">
        <f t="shared" si="29"/>
        <v/>
      </c>
      <c r="Q906" s="61" t="s">
        <v>30</v>
      </c>
    </row>
    <row r="907" spans="8:17" x14ac:dyDescent="0.25">
      <c r="H907" s="59">
        <v>171476</v>
      </c>
      <c r="I907" s="59" t="s">
        <v>69</v>
      </c>
      <c r="J907" s="59">
        <v>11539798</v>
      </c>
      <c r="K907" s="59" t="s">
        <v>1127</v>
      </c>
      <c r="L907" s="61" t="s">
        <v>113</v>
      </c>
      <c r="M907" s="61">
        <f>VLOOKUP(H907,zdroj!C:F,4,0)</f>
        <v>0</v>
      </c>
      <c r="N907" s="61" t="str">
        <f t="shared" si="28"/>
        <v>katB</v>
      </c>
      <c r="P907" s="73" t="str">
        <f t="shared" si="29"/>
        <v/>
      </c>
      <c r="Q907" s="61" t="s">
        <v>30</v>
      </c>
    </row>
    <row r="908" spans="8:17" x14ac:dyDescent="0.25">
      <c r="H908" s="59">
        <v>171476</v>
      </c>
      <c r="I908" s="59" t="s">
        <v>69</v>
      </c>
      <c r="J908" s="59">
        <v>11539801</v>
      </c>
      <c r="K908" s="59" t="s">
        <v>1128</v>
      </c>
      <c r="L908" s="61" t="s">
        <v>113</v>
      </c>
      <c r="M908" s="61">
        <f>VLOOKUP(H908,zdroj!C:F,4,0)</f>
        <v>0</v>
      </c>
      <c r="N908" s="61" t="str">
        <f t="shared" si="28"/>
        <v>katB</v>
      </c>
      <c r="P908" s="73" t="str">
        <f t="shared" si="29"/>
        <v/>
      </c>
      <c r="Q908" s="61" t="s">
        <v>30</v>
      </c>
    </row>
    <row r="909" spans="8:17" x14ac:dyDescent="0.25">
      <c r="H909" s="59">
        <v>171476</v>
      </c>
      <c r="I909" s="59" t="s">
        <v>69</v>
      </c>
      <c r="J909" s="59">
        <v>11539810</v>
      </c>
      <c r="K909" s="59" t="s">
        <v>1129</v>
      </c>
      <c r="L909" s="61" t="s">
        <v>81</v>
      </c>
      <c r="M909" s="61">
        <f>VLOOKUP(H909,zdroj!C:F,4,0)</f>
        <v>0</v>
      </c>
      <c r="N909" s="61" t="str">
        <f t="shared" si="28"/>
        <v>-</v>
      </c>
      <c r="P909" s="73" t="str">
        <f t="shared" si="29"/>
        <v/>
      </c>
      <c r="Q909" s="61" t="s">
        <v>86</v>
      </c>
    </row>
    <row r="910" spans="8:17" x14ac:dyDescent="0.25">
      <c r="H910" s="59">
        <v>171476</v>
      </c>
      <c r="I910" s="59" t="s">
        <v>69</v>
      </c>
      <c r="J910" s="59">
        <v>11539828</v>
      </c>
      <c r="K910" s="59" t="s">
        <v>1130</v>
      </c>
      <c r="L910" s="61" t="s">
        <v>113</v>
      </c>
      <c r="M910" s="61">
        <f>VLOOKUP(H910,zdroj!C:F,4,0)</f>
        <v>0</v>
      </c>
      <c r="N910" s="61" t="str">
        <f t="shared" si="28"/>
        <v>katB</v>
      </c>
      <c r="P910" s="73" t="str">
        <f t="shared" si="29"/>
        <v/>
      </c>
      <c r="Q910" s="61" t="s">
        <v>30</v>
      </c>
    </row>
    <row r="911" spans="8:17" x14ac:dyDescent="0.25">
      <c r="H911" s="59">
        <v>171476</v>
      </c>
      <c r="I911" s="59" t="s">
        <v>69</v>
      </c>
      <c r="J911" s="59">
        <v>11539836</v>
      </c>
      <c r="K911" s="59" t="s">
        <v>1131</v>
      </c>
      <c r="L911" s="61" t="s">
        <v>113</v>
      </c>
      <c r="M911" s="61">
        <f>VLOOKUP(H911,zdroj!C:F,4,0)</f>
        <v>0</v>
      </c>
      <c r="N911" s="61" t="str">
        <f t="shared" si="28"/>
        <v>katB</v>
      </c>
      <c r="P911" s="73" t="str">
        <f t="shared" si="29"/>
        <v/>
      </c>
      <c r="Q911" s="61" t="s">
        <v>30</v>
      </c>
    </row>
    <row r="912" spans="8:17" x14ac:dyDescent="0.25">
      <c r="H912" s="59">
        <v>171476</v>
      </c>
      <c r="I912" s="59" t="s">
        <v>69</v>
      </c>
      <c r="J912" s="59">
        <v>11539844</v>
      </c>
      <c r="K912" s="59" t="s">
        <v>1132</v>
      </c>
      <c r="L912" s="61" t="s">
        <v>113</v>
      </c>
      <c r="M912" s="61">
        <f>VLOOKUP(H912,zdroj!C:F,4,0)</f>
        <v>0</v>
      </c>
      <c r="N912" s="61" t="str">
        <f t="shared" si="28"/>
        <v>katB</v>
      </c>
      <c r="P912" s="73" t="str">
        <f t="shared" si="29"/>
        <v/>
      </c>
      <c r="Q912" s="61" t="s">
        <v>30</v>
      </c>
    </row>
    <row r="913" spans="8:17" x14ac:dyDescent="0.25">
      <c r="H913" s="59">
        <v>171476</v>
      </c>
      <c r="I913" s="59" t="s">
        <v>69</v>
      </c>
      <c r="J913" s="59">
        <v>11539852</v>
      </c>
      <c r="K913" s="59" t="s">
        <v>1133</v>
      </c>
      <c r="L913" s="61" t="s">
        <v>81</v>
      </c>
      <c r="M913" s="61">
        <f>VLOOKUP(H913,zdroj!C:F,4,0)</f>
        <v>0</v>
      </c>
      <c r="N913" s="61" t="str">
        <f t="shared" si="28"/>
        <v>-</v>
      </c>
      <c r="P913" s="73" t="str">
        <f t="shared" si="29"/>
        <v/>
      </c>
      <c r="Q913" s="61" t="s">
        <v>86</v>
      </c>
    </row>
    <row r="914" spans="8:17" x14ac:dyDescent="0.25">
      <c r="H914" s="59">
        <v>171476</v>
      </c>
      <c r="I914" s="59" t="s">
        <v>69</v>
      </c>
      <c r="J914" s="59">
        <v>11539861</v>
      </c>
      <c r="K914" s="59" t="s">
        <v>1134</v>
      </c>
      <c r="L914" s="61" t="s">
        <v>113</v>
      </c>
      <c r="M914" s="61">
        <f>VLOOKUP(H914,zdroj!C:F,4,0)</f>
        <v>0</v>
      </c>
      <c r="N914" s="61" t="str">
        <f t="shared" si="28"/>
        <v>katB</v>
      </c>
      <c r="P914" s="73" t="str">
        <f t="shared" si="29"/>
        <v/>
      </c>
      <c r="Q914" s="61" t="s">
        <v>30</v>
      </c>
    </row>
    <row r="915" spans="8:17" x14ac:dyDescent="0.25">
      <c r="H915" s="59">
        <v>171476</v>
      </c>
      <c r="I915" s="59" t="s">
        <v>69</v>
      </c>
      <c r="J915" s="59">
        <v>11539879</v>
      </c>
      <c r="K915" s="59" t="s">
        <v>1135</v>
      </c>
      <c r="L915" s="61" t="s">
        <v>113</v>
      </c>
      <c r="M915" s="61">
        <f>VLOOKUP(H915,zdroj!C:F,4,0)</f>
        <v>0</v>
      </c>
      <c r="N915" s="61" t="str">
        <f t="shared" si="28"/>
        <v>katB</v>
      </c>
      <c r="P915" s="73" t="str">
        <f t="shared" si="29"/>
        <v/>
      </c>
      <c r="Q915" s="61" t="s">
        <v>30</v>
      </c>
    </row>
    <row r="916" spans="8:17" x14ac:dyDescent="0.25">
      <c r="H916" s="59">
        <v>171476</v>
      </c>
      <c r="I916" s="59" t="s">
        <v>69</v>
      </c>
      <c r="J916" s="59">
        <v>11539887</v>
      </c>
      <c r="K916" s="59" t="s">
        <v>1136</v>
      </c>
      <c r="L916" s="61" t="s">
        <v>113</v>
      </c>
      <c r="M916" s="61">
        <f>VLOOKUP(H916,zdroj!C:F,4,0)</f>
        <v>0</v>
      </c>
      <c r="N916" s="61" t="str">
        <f t="shared" si="28"/>
        <v>katB</v>
      </c>
      <c r="P916" s="73" t="str">
        <f t="shared" si="29"/>
        <v/>
      </c>
      <c r="Q916" s="61" t="s">
        <v>30</v>
      </c>
    </row>
    <row r="917" spans="8:17" x14ac:dyDescent="0.25">
      <c r="H917" s="59">
        <v>171476</v>
      </c>
      <c r="I917" s="59" t="s">
        <v>69</v>
      </c>
      <c r="J917" s="59">
        <v>11539895</v>
      </c>
      <c r="K917" s="59" t="s">
        <v>1137</v>
      </c>
      <c r="L917" s="61" t="s">
        <v>113</v>
      </c>
      <c r="M917" s="61">
        <f>VLOOKUP(H917,zdroj!C:F,4,0)</f>
        <v>0</v>
      </c>
      <c r="N917" s="61" t="str">
        <f t="shared" si="28"/>
        <v>katB</v>
      </c>
      <c r="P917" s="73" t="str">
        <f t="shared" si="29"/>
        <v/>
      </c>
      <c r="Q917" s="61" t="s">
        <v>30</v>
      </c>
    </row>
    <row r="918" spans="8:17" x14ac:dyDescent="0.25">
      <c r="H918" s="59">
        <v>171476</v>
      </c>
      <c r="I918" s="59" t="s">
        <v>69</v>
      </c>
      <c r="J918" s="59">
        <v>11539909</v>
      </c>
      <c r="K918" s="59" t="s">
        <v>1138</v>
      </c>
      <c r="L918" s="61" t="s">
        <v>81</v>
      </c>
      <c r="M918" s="61">
        <f>VLOOKUP(H918,zdroj!C:F,4,0)</f>
        <v>0</v>
      </c>
      <c r="N918" s="61" t="str">
        <f t="shared" si="28"/>
        <v>-</v>
      </c>
      <c r="P918" s="73" t="str">
        <f t="shared" si="29"/>
        <v/>
      </c>
      <c r="Q918" s="61" t="s">
        <v>86</v>
      </c>
    </row>
    <row r="919" spans="8:17" x14ac:dyDescent="0.25">
      <c r="H919" s="59">
        <v>171476</v>
      </c>
      <c r="I919" s="59" t="s">
        <v>69</v>
      </c>
      <c r="J919" s="59">
        <v>11539917</v>
      </c>
      <c r="K919" s="59" t="s">
        <v>1139</v>
      </c>
      <c r="L919" s="61" t="s">
        <v>113</v>
      </c>
      <c r="M919" s="61">
        <f>VLOOKUP(H919,zdroj!C:F,4,0)</f>
        <v>0</v>
      </c>
      <c r="N919" s="61" t="str">
        <f t="shared" si="28"/>
        <v>katB</v>
      </c>
      <c r="P919" s="73" t="str">
        <f t="shared" si="29"/>
        <v/>
      </c>
      <c r="Q919" s="61" t="s">
        <v>30</v>
      </c>
    </row>
    <row r="920" spans="8:17" x14ac:dyDescent="0.25">
      <c r="H920" s="59">
        <v>171476</v>
      </c>
      <c r="I920" s="59" t="s">
        <v>69</v>
      </c>
      <c r="J920" s="59">
        <v>11539925</v>
      </c>
      <c r="K920" s="59" t="s">
        <v>1140</v>
      </c>
      <c r="L920" s="61" t="s">
        <v>113</v>
      </c>
      <c r="M920" s="61">
        <f>VLOOKUP(H920,zdroj!C:F,4,0)</f>
        <v>0</v>
      </c>
      <c r="N920" s="61" t="str">
        <f t="shared" si="28"/>
        <v>katB</v>
      </c>
      <c r="P920" s="73" t="str">
        <f t="shared" si="29"/>
        <v/>
      </c>
      <c r="Q920" s="61" t="s">
        <v>30</v>
      </c>
    </row>
    <row r="921" spans="8:17" x14ac:dyDescent="0.25">
      <c r="H921" s="59">
        <v>171476</v>
      </c>
      <c r="I921" s="59" t="s">
        <v>69</v>
      </c>
      <c r="J921" s="59">
        <v>11539933</v>
      </c>
      <c r="K921" s="59" t="s">
        <v>1141</v>
      </c>
      <c r="L921" s="61" t="s">
        <v>113</v>
      </c>
      <c r="M921" s="61">
        <f>VLOOKUP(H921,zdroj!C:F,4,0)</f>
        <v>0</v>
      </c>
      <c r="N921" s="61" t="str">
        <f t="shared" si="28"/>
        <v>katB</v>
      </c>
      <c r="P921" s="73" t="str">
        <f t="shared" si="29"/>
        <v/>
      </c>
      <c r="Q921" s="61" t="s">
        <v>30</v>
      </c>
    </row>
    <row r="922" spans="8:17" x14ac:dyDescent="0.25">
      <c r="H922" s="59">
        <v>171476</v>
      </c>
      <c r="I922" s="59" t="s">
        <v>69</v>
      </c>
      <c r="J922" s="59">
        <v>11539941</v>
      </c>
      <c r="K922" s="59" t="s">
        <v>1142</v>
      </c>
      <c r="L922" s="61" t="s">
        <v>113</v>
      </c>
      <c r="M922" s="61">
        <f>VLOOKUP(H922,zdroj!C:F,4,0)</f>
        <v>0</v>
      </c>
      <c r="N922" s="61" t="str">
        <f t="shared" si="28"/>
        <v>katB</v>
      </c>
      <c r="P922" s="73" t="str">
        <f t="shared" si="29"/>
        <v/>
      </c>
      <c r="Q922" s="61" t="s">
        <v>30</v>
      </c>
    </row>
    <row r="923" spans="8:17" x14ac:dyDescent="0.25">
      <c r="H923" s="59">
        <v>171476</v>
      </c>
      <c r="I923" s="59" t="s">
        <v>69</v>
      </c>
      <c r="J923" s="59">
        <v>11539950</v>
      </c>
      <c r="K923" s="59" t="s">
        <v>1143</v>
      </c>
      <c r="L923" s="61" t="s">
        <v>113</v>
      </c>
      <c r="M923" s="61">
        <f>VLOOKUP(H923,zdroj!C:F,4,0)</f>
        <v>0</v>
      </c>
      <c r="N923" s="61" t="str">
        <f t="shared" si="28"/>
        <v>katB</v>
      </c>
      <c r="P923" s="73" t="str">
        <f t="shared" si="29"/>
        <v/>
      </c>
      <c r="Q923" s="61" t="s">
        <v>30</v>
      </c>
    </row>
    <row r="924" spans="8:17" x14ac:dyDescent="0.25">
      <c r="H924" s="59">
        <v>171476</v>
      </c>
      <c r="I924" s="59" t="s">
        <v>69</v>
      </c>
      <c r="J924" s="59">
        <v>11539968</v>
      </c>
      <c r="K924" s="59" t="s">
        <v>1144</v>
      </c>
      <c r="L924" s="61" t="s">
        <v>113</v>
      </c>
      <c r="M924" s="61">
        <f>VLOOKUP(H924,zdroj!C:F,4,0)</f>
        <v>0</v>
      </c>
      <c r="N924" s="61" t="str">
        <f t="shared" si="28"/>
        <v>katB</v>
      </c>
      <c r="P924" s="73" t="str">
        <f t="shared" si="29"/>
        <v/>
      </c>
      <c r="Q924" s="61" t="s">
        <v>30</v>
      </c>
    </row>
    <row r="925" spans="8:17" x14ac:dyDescent="0.25">
      <c r="H925" s="59">
        <v>171476</v>
      </c>
      <c r="I925" s="59" t="s">
        <v>69</v>
      </c>
      <c r="J925" s="59">
        <v>11539976</v>
      </c>
      <c r="K925" s="59" t="s">
        <v>1145</v>
      </c>
      <c r="L925" s="61" t="s">
        <v>113</v>
      </c>
      <c r="M925" s="61">
        <f>VLOOKUP(H925,zdroj!C:F,4,0)</f>
        <v>0</v>
      </c>
      <c r="N925" s="61" t="str">
        <f t="shared" si="28"/>
        <v>katB</v>
      </c>
      <c r="P925" s="73" t="str">
        <f t="shared" si="29"/>
        <v/>
      </c>
      <c r="Q925" s="61" t="s">
        <v>30</v>
      </c>
    </row>
    <row r="926" spans="8:17" x14ac:dyDescent="0.25">
      <c r="H926" s="59">
        <v>171476</v>
      </c>
      <c r="I926" s="59" t="s">
        <v>69</v>
      </c>
      <c r="J926" s="59">
        <v>11539984</v>
      </c>
      <c r="K926" s="59" t="s">
        <v>1146</v>
      </c>
      <c r="L926" s="61" t="s">
        <v>113</v>
      </c>
      <c r="M926" s="61">
        <f>VLOOKUP(H926,zdroj!C:F,4,0)</f>
        <v>0</v>
      </c>
      <c r="N926" s="61" t="str">
        <f t="shared" si="28"/>
        <v>katB</v>
      </c>
      <c r="P926" s="73" t="str">
        <f t="shared" si="29"/>
        <v/>
      </c>
      <c r="Q926" s="61" t="s">
        <v>33</v>
      </c>
    </row>
    <row r="927" spans="8:17" x14ac:dyDescent="0.25">
      <c r="H927" s="59">
        <v>171476</v>
      </c>
      <c r="I927" s="59" t="s">
        <v>69</v>
      </c>
      <c r="J927" s="59">
        <v>11539992</v>
      </c>
      <c r="K927" s="59" t="s">
        <v>1147</v>
      </c>
      <c r="L927" s="61" t="s">
        <v>113</v>
      </c>
      <c r="M927" s="61">
        <f>VLOOKUP(H927,zdroj!C:F,4,0)</f>
        <v>0</v>
      </c>
      <c r="N927" s="61" t="str">
        <f t="shared" si="28"/>
        <v>katB</v>
      </c>
      <c r="P927" s="73" t="str">
        <f t="shared" si="29"/>
        <v/>
      </c>
      <c r="Q927" s="61" t="s">
        <v>30</v>
      </c>
    </row>
    <row r="928" spans="8:17" x14ac:dyDescent="0.25">
      <c r="H928" s="59">
        <v>171476</v>
      </c>
      <c r="I928" s="59" t="s">
        <v>69</v>
      </c>
      <c r="J928" s="59">
        <v>11540001</v>
      </c>
      <c r="K928" s="59" t="s">
        <v>1148</v>
      </c>
      <c r="L928" s="61" t="s">
        <v>113</v>
      </c>
      <c r="M928" s="61">
        <f>VLOOKUP(H928,zdroj!C:F,4,0)</f>
        <v>0</v>
      </c>
      <c r="N928" s="61" t="str">
        <f t="shared" si="28"/>
        <v>katB</v>
      </c>
      <c r="P928" s="73" t="str">
        <f t="shared" si="29"/>
        <v/>
      </c>
      <c r="Q928" s="61" t="s">
        <v>30</v>
      </c>
    </row>
    <row r="929" spans="8:17" x14ac:dyDescent="0.25">
      <c r="H929" s="59">
        <v>171476</v>
      </c>
      <c r="I929" s="59" t="s">
        <v>69</v>
      </c>
      <c r="J929" s="59">
        <v>11540010</v>
      </c>
      <c r="K929" s="59" t="s">
        <v>1149</v>
      </c>
      <c r="L929" s="61" t="s">
        <v>81</v>
      </c>
      <c r="M929" s="61">
        <f>VLOOKUP(H929,zdroj!C:F,4,0)</f>
        <v>0</v>
      </c>
      <c r="N929" s="61" t="str">
        <f t="shared" si="28"/>
        <v>-</v>
      </c>
      <c r="P929" s="73" t="str">
        <f t="shared" si="29"/>
        <v/>
      </c>
      <c r="Q929" s="61" t="s">
        <v>86</v>
      </c>
    </row>
    <row r="930" spans="8:17" x14ac:dyDescent="0.25">
      <c r="H930" s="59">
        <v>171476</v>
      </c>
      <c r="I930" s="59" t="s">
        <v>69</v>
      </c>
      <c r="J930" s="59">
        <v>11540028</v>
      </c>
      <c r="K930" s="59" t="s">
        <v>1150</v>
      </c>
      <c r="L930" s="61" t="s">
        <v>113</v>
      </c>
      <c r="M930" s="61">
        <f>VLOOKUP(H930,zdroj!C:F,4,0)</f>
        <v>0</v>
      </c>
      <c r="N930" s="61" t="str">
        <f t="shared" si="28"/>
        <v>katB</v>
      </c>
      <c r="P930" s="73" t="str">
        <f t="shared" si="29"/>
        <v/>
      </c>
      <c r="Q930" s="61" t="s">
        <v>30</v>
      </c>
    </row>
    <row r="931" spans="8:17" x14ac:dyDescent="0.25">
      <c r="H931" s="59">
        <v>171476</v>
      </c>
      <c r="I931" s="59" t="s">
        <v>69</v>
      </c>
      <c r="J931" s="59">
        <v>11540036</v>
      </c>
      <c r="K931" s="59" t="s">
        <v>1151</v>
      </c>
      <c r="L931" s="61" t="s">
        <v>113</v>
      </c>
      <c r="M931" s="61">
        <f>VLOOKUP(H931,zdroj!C:F,4,0)</f>
        <v>0</v>
      </c>
      <c r="N931" s="61" t="str">
        <f t="shared" si="28"/>
        <v>katB</v>
      </c>
      <c r="P931" s="73" t="str">
        <f t="shared" si="29"/>
        <v/>
      </c>
      <c r="Q931" s="61" t="s">
        <v>30</v>
      </c>
    </row>
    <row r="932" spans="8:17" x14ac:dyDescent="0.25">
      <c r="H932" s="59">
        <v>171476</v>
      </c>
      <c r="I932" s="59" t="s">
        <v>69</v>
      </c>
      <c r="J932" s="59">
        <v>11540044</v>
      </c>
      <c r="K932" s="59" t="s">
        <v>1152</v>
      </c>
      <c r="L932" s="61" t="s">
        <v>113</v>
      </c>
      <c r="M932" s="61">
        <f>VLOOKUP(H932,zdroj!C:F,4,0)</f>
        <v>0</v>
      </c>
      <c r="N932" s="61" t="str">
        <f t="shared" si="28"/>
        <v>katB</v>
      </c>
      <c r="P932" s="73" t="str">
        <f t="shared" si="29"/>
        <v/>
      </c>
      <c r="Q932" s="61" t="s">
        <v>30</v>
      </c>
    </row>
    <row r="933" spans="8:17" x14ac:dyDescent="0.25">
      <c r="H933" s="59">
        <v>171476</v>
      </c>
      <c r="I933" s="59" t="s">
        <v>69</v>
      </c>
      <c r="J933" s="59">
        <v>11540052</v>
      </c>
      <c r="K933" s="59" t="s">
        <v>1153</v>
      </c>
      <c r="L933" s="61" t="s">
        <v>113</v>
      </c>
      <c r="M933" s="61">
        <f>VLOOKUP(H933,zdroj!C:F,4,0)</f>
        <v>0</v>
      </c>
      <c r="N933" s="61" t="str">
        <f t="shared" si="28"/>
        <v>katB</v>
      </c>
      <c r="P933" s="73" t="str">
        <f t="shared" si="29"/>
        <v/>
      </c>
      <c r="Q933" s="61" t="s">
        <v>30</v>
      </c>
    </row>
    <row r="934" spans="8:17" x14ac:dyDescent="0.25">
      <c r="H934" s="59">
        <v>171476</v>
      </c>
      <c r="I934" s="59" t="s">
        <v>69</v>
      </c>
      <c r="J934" s="59">
        <v>11540061</v>
      </c>
      <c r="K934" s="59" t="s">
        <v>1154</v>
      </c>
      <c r="L934" s="61" t="s">
        <v>113</v>
      </c>
      <c r="M934" s="61">
        <f>VLOOKUP(H934,zdroj!C:F,4,0)</f>
        <v>0</v>
      </c>
      <c r="N934" s="61" t="str">
        <f t="shared" si="28"/>
        <v>katB</v>
      </c>
      <c r="P934" s="73" t="str">
        <f t="shared" si="29"/>
        <v/>
      </c>
      <c r="Q934" s="61" t="s">
        <v>30</v>
      </c>
    </row>
    <row r="935" spans="8:17" x14ac:dyDescent="0.25">
      <c r="H935" s="59">
        <v>171476</v>
      </c>
      <c r="I935" s="59" t="s">
        <v>69</v>
      </c>
      <c r="J935" s="59">
        <v>11540079</v>
      </c>
      <c r="K935" s="59" t="s">
        <v>1155</v>
      </c>
      <c r="L935" s="61" t="s">
        <v>113</v>
      </c>
      <c r="M935" s="61">
        <f>VLOOKUP(H935,zdroj!C:F,4,0)</f>
        <v>0</v>
      </c>
      <c r="N935" s="61" t="str">
        <f t="shared" si="28"/>
        <v>katB</v>
      </c>
      <c r="P935" s="73" t="str">
        <f t="shared" si="29"/>
        <v/>
      </c>
      <c r="Q935" s="61" t="s">
        <v>30</v>
      </c>
    </row>
    <row r="936" spans="8:17" x14ac:dyDescent="0.25">
      <c r="H936" s="59">
        <v>171476</v>
      </c>
      <c r="I936" s="59" t="s">
        <v>69</v>
      </c>
      <c r="J936" s="59">
        <v>11540087</v>
      </c>
      <c r="K936" s="59" t="s">
        <v>1156</v>
      </c>
      <c r="L936" s="61" t="s">
        <v>113</v>
      </c>
      <c r="M936" s="61">
        <f>VLOOKUP(H936,zdroj!C:F,4,0)</f>
        <v>0</v>
      </c>
      <c r="N936" s="61" t="str">
        <f t="shared" si="28"/>
        <v>katB</v>
      </c>
      <c r="P936" s="73" t="str">
        <f t="shared" si="29"/>
        <v/>
      </c>
      <c r="Q936" s="61" t="s">
        <v>30</v>
      </c>
    </row>
    <row r="937" spans="8:17" x14ac:dyDescent="0.25">
      <c r="H937" s="59">
        <v>171476</v>
      </c>
      <c r="I937" s="59" t="s">
        <v>69</v>
      </c>
      <c r="J937" s="59">
        <v>11540095</v>
      </c>
      <c r="K937" s="59" t="s">
        <v>1157</v>
      </c>
      <c r="L937" s="61" t="s">
        <v>113</v>
      </c>
      <c r="M937" s="61">
        <f>VLOOKUP(H937,zdroj!C:F,4,0)</f>
        <v>0</v>
      </c>
      <c r="N937" s="61" t="str">
        <f t="shared" si="28"/>
        <v>katB</v>
      </c>
      <c r="P937" s="73" t="str">
        <f t="shared" si="29"/>
        <v/>
      </c>
      <c r="Q937" s="61" t="s">
        <v>30</v>
      </c>
    </row>
    <row r="938" spans="8:17" x14ac:dyDescent="0.25">
      <c r="H938" s="59">
        <v>171476</v>
      </c>
      <c r="I938" s="59" t="s">
        <v>69</v>
      </c>
      <c r="J938" s="59">
        <v>11540109</v>
      </c>
      <c r="K938" s="59" t="s">
        <v>1158</v>
      </c>
      <c r="L938" s="61" t="s">
        <v>113</v>
      </c>
      <c r="M938" s="61">
        <f>VLOOKUP(H938,zdroj!C:F,4,0)</f>
        <v>0</v>
      </c>
      <c r="N938" s="61" t="str">
        <f t="shared" si="28"/>
        <v>katB</v>
      </c>
      <c r="P938" s="73" t="str">
        <f t="shared" si="29"/>
        <v/>
      </c>
      <c r="Q938" s="61" t="s">
        <v>30</v>
      </c>
    </row>
    <row r="939" spans="8:17" x14ac:dyDescent="0.25">
      <c r="H939" s="59">
        <v>171476</v>
      </c>
      <c r="I939" s="59" t="s">
        <v>69</v>
      </c>
      <c r="J939" s="59">
        <v>11540117</v>
      </c>
      <c r="K939" s="59" t="s">
        <v>1159</v>
      </c>
      <c r="L939" s="61" t="s">
        <v>113</v>
      </c>
      <c r="M939" s="61">
        <f>VLOOKUP(H939,zdroj!C:F,4,0)</f>
        <v>0</v>
      </c>
      <c r="N939" s="61" t="str">
        <f t="shared" si="28"/>
        <v>katB</v>
      </c>
      <c r="P939" s="73" t="str">
        <f t="shared" si="29"/>
        <v/>
      </c>
      <c r="Q939" s="61" t="s">
        <v>30</v>
      </c>
    </row>
    <row r="940" spans="8:17" x14ac:dyDescent="0.25">
      <c r="H940" s="59">
        <v>171476</v>
      </c>
      <c r="I940" s="59" t="s">
        <v>69</v>
      </c>
      <c r="J940" s="59">
        <v>11540125</v>
      </c>
      <c r="K940" s="59" t="s">
        <v>1160</v>
      </c>
      <c r="L940" s="61" t="s">
        <v>113</v>
      </c>
      <c r="M940" s="61">
        <f>VLOOKUP(H940,zdroj!C:F,4,0)</f>
        <v>0</v>
      </c>
      <c r="N940" s="61" t="str">
        <f t="shared" si="28"/>
        <v>katB</v>
      </c>
      <c r="P940" s="73" t="str">
        <f t="shared" si="29"/>
        <v/>
      </c>
      <c r="Q940" s="61" t="s">
        <v>30</v>
      </c>
    </row>
    <row r="941" spans="8:17" x14ac:dyDescent="0.25">
      <c r="H941" s="59">
        <v>171476</v>
      </c>
      <c r="I941" s="59" t="s">
        <v>69</v>
      </c>
      <c r="J941" s="59">
        <v>25123661</v>
      </c>
      <c r="K941" s="59" t="s">
        <v>1161</v>
      </c>
      <c r="L941" s="61" t="s">
        <v>113</v>
      </c>
      <c r="M941" s="61">
        <f>VLOOKUP(H941,zdroj!C:F,4,0)</f>
        <v>0</v>
      </c>
      <c r="N941" s="61" t="str">
        <f t="shared" si="28"/>
        <v>katB</v>
      </c>
      <c r="P941" s="73" t="str">
        <f t="shared" si="29"/>
        <v/>
      </c>
      <c r="Q941" s="61" t="s">
        <v>30</v>
      </c>
    </row>
    <row r="942" spans="8:17" x14ac:dyDescent="0.25">
      <c r="H942" s="59">
        <v>171476</v>
      </c>
      <c r="I942" s="59" t="s">
        <v>69</v>
      </c>
      <c r="J942" s="59">
        <v>25123670</v>
      </c>
      <c r="K942" s="59" t="s">
        <v>1162</v>
      </c>
      <c r="L942" s="61" t="s">
        <v>113</v>
      </c>
      <c r="M942" s="61">
        <f>VLOOKUP(H942,zdroj!C:F,4,0)</f>
        <v>0</v>
      </c>
      <c r="N942" s="61" t="str">
        <f t="shared" si="28"/>
        <v>katB</v>
      </c>
      <c r="P942" s="73" t="str">
        <f t="shared" si="29"/>
        <v/>
      </c>
      <c r="Q942" s="61" t="s">
        <v>30</v>
      </c>
    </row>
    <row r="943" spans="8:17" x14ac:dyDescent="0.25">
      <c r="H943" s="59">
        <v>171476</v>
      </c>
      <c r="I943" s="59" t="s">
        <v>69</v>
      </c>
      <c r="J943" s="59">
        <v>31312713</v>
      </c>
      <c r="K943" s="59" t="s">
        <v>1163</v>
      </c>
      <c r="L943" s="61" t="s">
        <v>81</v>
      </c>
      <c r="M943" s="61">
        <f>VLOOKUP(H943,zdroj!C:F,4,0)</f>
        <v>0</v>
      </c>
      <c r="N943" s="61" t="str">
        <f t="shared" si="28"/>
        <v>-</v>
      </c>
      <c r="P943" s="73" t="str">
        <f t="shared" si="29"/>
        <v/>
      </c>
      <c r="Q943" s="61" t="s">
        <v>86</v>
      </c>
    </row>
    <row r="944" spans="8:17" x14ac:dyDescent="0.25">
      <c r="H944" s="59">
        <v>171476</v>
      </c>
      <c r="I944" s="59" t="s">
        <v>69</v>
      </c>
      <c r="J944" s="59">
        <v>74581848</v>
      </c>
      <c r="K944" s="59" t="s">
        <v>1164</v>
      </c>
      <c r="L944" s="61" t="s">
        <v>81</v>
      </c>
      <c r="M944" s="61">
        <f>VLOOKUP(H944,zdroj!C:F,4,0)</f>
        <v>0</v>
      </c>
      <c r="N944" s="61" t="str">
        <f t="shared" si="28"/>
        <v>-</v>
      </c>
      <c r="P944" s="73" t="str">
        <f t="shared" si="29"/>
        <v/>
      </c>
      <c r="Q944" s="61" t="s">
        <v>88</v>
      </c>
    </row>
    <row r="945" spans="8:17" x14ac:dyDescent="0.25">
      <c r="H945" s="59">
        <v>171476</v>
      </c>
      <c r="I945" s="59" t="s">
        <v>69</v>
      </c>
      <c r="J945" s="59">
        <v>75816016</v>
      </c>
      <c r="K945" s="59" t="s">
        <v>1165</v>
      </c>
      <c r="L945" s="61" t="s">
        <v>113</v>
      </c>
      <c r="M945" s="61">
        <f>VLOOKUP(H945,zdroj!C:F,4,0)</f>
        <v>0</v>
      </c>
      <c r="N945" s="61" t="str">
        <f t="shared" si="28"/>
        <v>katB</v>
      </c>
      <c r="P945" s="73" t="str">
        <f t="shared" si="29"/>
        <v/>
      </c>
      <c r="Q945" s="61" t="s">
        <v>30</v>
      </c>
    </row>
    <row r="946" spans="8:17" x14ac:dyDescent="0.25">
      <c r="H946" s="59">
        <v>171476</v>
      </c>
      <c r="I946" s="59" t="s">
        <v>69</v>
      </c>
      <c r="J946" s="59">
        <v>81117655</v>
      </c>
      <c r="K946" s="59" t="s">
        <v>1166</v>
      </c>
      <c r="L946" s="61" t="s">
        <v>113</v>
      </c>
      <c r="M946" s="61">
        <f>VLOOKUP(H946,zdroj!C:F,4,0)</f>
        <v>0</v>
      </c>
      <c r="N946" s="61" t="str">
        <f t="shared" si="28"/>
        <v>katB</v>
      </c>
      <c r="P946" s="73" t="str">
        <f t="shared" si="29"/>
        <v/>
      </c>
      <c r="Q946" s="61" t="s">
        <v>30</v>
      </c>
    </row>
    <row r="947" spans="8:17" x14ac:dyDescent="0.25">
      <c r="H947" s="59">
        <v>171484</v>
      </c>
      <c r="I947" s="59" t="s">
        <v>69</v>
      </c>
      <c r="J947" s="59">
        <v>11540133</v>
      </c>
      <c r="K947" s="59" t="s">
        <v>1167</v>
      </c>
      <c r="L947" s="61" t="s">
        <v>113</v>
      </c>
      <c r="M947" s="61">
        <f>VLOOKUP(H947,zdroj!C:F,4,0)</f>
        <v>0</v>
      </c>
      <c r="N947" s="61" t="str">
        <f t="shared" si="28"/>
        <v>katB</v>
      </c>
      <c r="P947" s="73" t="str">
        <f t="shared" si="29"/>
        <v/>
      </c>
      <c r="Q947" s="61" t="s">
        <v>30</v>
      </c>
    </row>
    <row r="948" spans="8:17" x14ac:dyDescent="0.25">
      <c r="H948" s="59">
        <v>171484</v>
      </c>
      <c r="I948" s="59" t="s">
        <v>69</v>
      </c>
      <c r="J948" s="59">
        <v>11540141</v>
      </c>
      <c r="K948" s="59" t="s">
        <v>1168</v>
      </c>
      <c r="L948" s="61" t="s">
        <v>113</v>
      </c>
      <c r="M948" s="61">
        <f>VLOOKUP(H948,zdroj!C:F,4,0)</f>
        <v>0</v>
      </c>
      <c r="N948" s="61" t="str">
        <f t="shared" si="28"/>
        <v>katB</v>
      </c>
      <c r="P948" s="73" t="str">
        <f t="shared" si="29"/>
        <v/>
      </c>
      <c r="Q948" s="61" t="s">
        <v>30</v>
      </c>
    </row>
    <row r="949" spans="8:17" x14ac:dyDescent="0.25">
      <c r="H949" s="59">
        <v>171484</v>
      </c>
      <c r="I949" s="59" t="s">
        <v>69</v>
      </c>
      <c r="J949" s="59">
        <v>11540150</v>
      </c>
      <c r="K949" s="59" t="s">
        <v>1169</v>
      </c>
      <c r="L949" s="61" t="s">
        <v>81</v>
      </c>
      <c r="M949" s="61">
        <f>VLOOKUP(H949,zdroj!C:F,4,0)</f>
        <v>0</v>
      </c>
      <c r="N949" s="61" t="str">
        <f t="shared" si="28"/>
        <v>-</v>
      </c>
      <c r="P949" s="73" t="str">
        <f t="shared" si="29"/>
        <v/>
      </c>
      <c r="Q949" s="61" t="s">
        <v>86</v>
      </c>
    </row>
    <row r="950" spans="8:17" x14ac:dyDescent="0.25">
      <c r="H950" s="59">
        <v>171484</v>
      </c>
      <c r="I950" s="59" t="s">
        <v>69</v>
      </c>
      <c r="J950" s="59">
        <v>11540168</v>
      </c>
      <c r="K950" s="59" t="s">
        <v>1170</v>
      </c>
      <c r="L950" s="61" t="s">
        <v>113</v>
      </c>
      <c r="M950" s="61">
        <f>VLOOKUP(H950,zdroj!C:F,4,0)</f>
        <v>0</v>
      </c>
      <c r="N950" s="61" t="str">
        <f t="shared" si="28"/>
        <v>katB</v>
      </c>
      <c r="P950" s="73" t="str">
        <f t="shared" si="29"/>
        <v/>
      </c>
      <c r="Q950" s="61" t="s">
        <v>30</v>
      </c>
    </row>
    <row r="951" spans="8:17" x14ac:dyDescent="0.25">
      <c r="H951" s="59">
        <v>171484</v>
      </c>
      <c r="I951" s="59" t="s">
        <v>69</v>
      </c>
      <c r="J951" s="59">
        <v>11540176</v>
      </c>
      <c r="K951" s="59" t="s">
        <v>1171</v>
      </c>
      <c r="L951" s="61" t="s">
        <v>113</v>
      </c>
      <c r="M951" s="61">
        <f>VLOOKUP(H951,zdroj!C:F,4,0)</f>
        <v>0</v>
      </c>
      <c r="N951" s="61" t="str">
        <f t="shared" si="28"/>
        <v>katB</v>
      </c>
      <c r="P951" s="73" t="str">
        <f t="shared" si="29"/>
        <v/>
      </c>
      <c r="Q951" s="61" t="s">
        <v>30</v>
      </c>
    </row>
    <row r="952" spans="8:17" x14ac:dyDescent="0.25">
      <c r="H952" s="59">
        <v>171484</v>
      </c>
      <c r="I952" s="59" t="s">
        <v>69</v>
      </c>
      <c r="J952" s="59">
        <v>11540184</v>
      </c>
      <c r="K952" s="59" t="s">
        <v>1172</v>
      </c>
      <c r="L952" s="61" t="s">
        <v>113</v>
      </c>
      <c r="M952" s="61">
        <f>VLOOKUP(H952,zdroj!C:F,4,0)</f>
        <v>0</v>
      </c>
      <c r="N952" s="61" t="str">
        <f t="shared" si="28"/>
        <v>katB</v>
      </c>
      <c r="P952" s="73" t="str">
        <f t="shared" si="29"/>
        <v/>
      </c>
      <c r="Q952" s="61" t="s">
        <v>30</v>
      </c>
    </row>
    <row r="953" spans="8:17" x14ac:dyDescent="0.25">
      <c r="H953" s="59">
        <v>171484</v>
      </c>
      <c r="I953" s="59" t="s">
        <v>69</v>
      </c>
      <c r="J953" s="59">
        <v>11540192</v>
      </c>
      <c r="K953" s="59" t="s">
        <v>1173</v>
      </c>
      <c r="L953" s="61" t="s">
        <v>113</v>
      </c>
      <c r="M953" s="61">
        <f>VLOOKUP(H953,zdroj!C:F,4,0)</f>
        <v>0</v>
      </c>
      <c r="N953" s="61" t="str">
        <f t="shared" si="28"/>
        <v>katB</v>
      </c>
      <c r="P953" s="73" t="str">
        <f t="shared" si="29"/>
        <v/>
      </c>
      <c r="Q953" s="61" t="s">
        <v>30</v>
      </c>
    </row>
    <row r="954" spans="8:17" x14ac:dyDescent="0.25">
      <c r="H954" s="59">
        <v>171484</v>
      </c>
      <c r="I954" s="59" t="s">
        <v>69</v>
      </c>
      <c r="J954" s="59">
        <v>11540206</v>
      </c>
      <c r="K954" s="59" t="s">
        <v>1174</v>
      </c>
      <c r="L954" s="61" t="s">
        <v>113</v>
      </c>
      <c r="M954" s="61">
        <f>VLOOKUP(H954,zdroj!C:F,4,0)</f>
        <v>0</v>
      </c>
      <c r="N954" s="61" t="str">
        <f t="shared" si="28"/>
        <v>katB</v>
      </c>
      <c r="P954" s="73" t="str">
        <f t="shared" si="29"/>
        <v/>
      </c>
      <c r="Q954" s="61" t="s">
        <v>30</v>
      </c>
    </row>
    <row r="955" spans="8:17" x14ac:dyDescent="0.25">
      <c r="H955" s="59">
        <v>171484</v>
      </c>
      <c r="I955" s="59" t="s">
        <v>69</v>
      </c>
      <c r="J955" s="59">
        <v>11540214</v>
      </c>
      <c r="K955" s="59" t="s">
        <v>1175</v>
      </c>
      <c r="L955" s="61" t="s">
        <v>113</v>
      </c>
      <c r="M955" s="61">
        <f>VLOOKUP(H955,zdroj!C:F,4,0)</f>
        <v>0</v>
      </c>
      <c r="N955" s="61" t="str">
        <f t="shared" si="28"/>
        <v>katB</v>
      </c>
      <c r="P955" s="73" t="str">
        <f t="shared" si="29"/>
        <v/>
      </c>
      <c r="Q955" s="61" t="s">
        <v>30</v>
      </c>
    </row>
    <row r="956" spans="8:17" x14ac:dyDescent="0.25">
      <c r="H956" s="59">
        <v>171484</v>
      </c>
      <c r="I956" s="59" t="s">
        <v>69</v>
      </c>
      <c r="J956" s="59">
        <v>11540222</v>
      </c>
      <c r="K956" s="59" t="s">
        <v>1176</v>
      </c>
      <c r="L956" s="61" t="s">
        <v>113</v>
      </c>
      <c r="M956" s="61">
        <f>VLOOKUP(H956,zdroj!C:F,4,0)</f>
        <v>0</v>
      </c>
      <c r="N956" s="61" t="str">
        <f t="shared" si="28"/>
        <v>katB</v>
      </c>
      <c r="P956" s="73" t="str">
        <f t="shared" si="29"/>
        <v/>
      </c>
      <c r="Q956" s="61" t="s">
        <v>30</v>
      </c>
    </row>
    <row r="957" spans="8:17" x14ac:dyDescent="0.25">
      <c r="H957" s="59">
        <v>171484</v>
      </c>
      <c r="I957" s="59" t="s">
        <v>69</v>
      </c>
      <c r="J957" s="59">
        <v>11540231</v>
      </c>
      <c r="K957" s="59" t="s">
        <v>1177</v>
      </c>
      <c r="L957" s="61" t="s">
        <v>113</v>
      </c>
      <c r="M957" s="61">
        <f>VLOOKUP(H957,zdroj!C:F,4,0)</f>
        <v>0</v>
      </c>
      <c r="N957" s="61" t="str">
        <f t="shared" si="28"/>
        <v>katB</v>
      </c>
      <c r="P957" s="73" t="str">
        <f t="shared" si="29"/>
        <v/>
      </c>
      <c r="Q957" s="61" t="s">
        <v>30</v>
      </c>
    </row>
    <row r="958" spans="8:17" x14ac:dyDescent="0.25">
      <c r="H958" s="59">
        <v>171484</v>
      </c>
      <c r="I958" s="59" t="s">
        <v>69</v>
      </c>
      <c r="J958" s="59">
        <v>11540257</v>
      </c>
      <c r="K958" s="59" t="s">
        <v>1178</v>
      </c>
      <c r="L958" s="61" t="s">
        <v>81</v>
      </c>
      <c r="M958" s="61">
        <f>VLOOKUP(H958,zdroj!C:F,4,0)</f>
        <v>0</v>
      </c>
      <c r="N958" s="61" t="str">
        <f t="shared" si="28"/>
        <v>-</v>
      </c>
      <c r="P958" s="73" t="str">
        <f t="shared" si="29"/>
        <v/>
      </c>
      <c r="Q958" s="61" t="s">
        <v>86</v>
      </c>
    </row>
    <row r="959" spans="8:17" x14ac:dyDescent="0.25">
      <c r="H959" s="59">
        <v>171484</v>
      </c>
      <c r="I959" s="59" t="s">
        <v>69</v>
      </c>
      <c r="J959" s="59">
        <v>11540265</v>
      </c>
      <c r="K959" s="59" t="s">
        <v>1179</v>
      </c>
      <c r="L959" s="61" t="s">
        <v>113</v>
      </c>
      <c r="M959" s="61">
        <f>VLOOKUP(H959,zdroj!C:F,4,0)</f>
        <v>0</v>
      </c>
      <c r="N959" s="61" t="str">
        <f t="shared" si="28"/>
        <v>katB</v>
      </c>
      <c r="P959" s="73" t="str">
        <f t="shared" si="29"/>
        <v/>
      </c>
      <c r="Q959" s="61" t="s">
        <v>30</v>
      </c>
    </row>
    <row r="960" spans="8:17" x14ac:dyDescent="0.25">
      <c r="H960" s="59">
        <v>171484</v>
      </c>
      <c r="I960" s="59" t="s">
        <v>69</v>
      </c>
      <c r="J960" s="59">
        <v>11540273</v>
      </c>
      <c r="K960" s="59" t="s">
        <v>1180</v>
      </c>
      <c r="L960" s="61" t="s">
        <v>113</v>
      </c>
      <c r="M960" s="61">
        <f>VLOOKUP(H960,zdroj!C:F,4,0)</f>
        <v>0</v>
      </c>
      <c r="N960" s="61" t="str">
        <f t="shared" si="28"/>
        <v>katB</v>
      </c>
      <c r="P960" s="73" t="str">
        <f t="shared" si="29"/>
        <v/>
      </c>
      <c r="Q960" s="61" t="s">
        <v>30</v>
      </c>
    </row>
    <row r="961" spans="8:17" x14ac:dyDescent="0.25">
      <c r="H961" s="59">
        <v>171484</v>
      </c>
      <c r="I961" s="59" t="s">
        <v>69</v>
      </c>
      <c r="J961" s="59">
        <v>11540281</v>
      </c>
      <c r="K961" s="59" t="s">
        <v>1181</v>
      </c>
      <c r="L961" s="61" t="s">
        <v>113</v>
      </c>
      <c r="M961" s="61">
        <f>VLOOKUP(H961,zdroj!C:F,4,0)</f>
        <v>0</v>
      </c>
      <c r="N961" s="61" t="str">
        <f t="shared" si="28"/>
        <v>katB</v>
      </c>
      <c r="P961" s="73" t="str">
        <f t="shared" si="29"/>
        <v/>
      </c>
      <c r="Q961" s="61" t="s">
        <v>30</v>
      </c>
    </row>
    <row r="962" spans="8:17" x14ac:dyDescent="0.25">
      <c r="H962" s="59">
        <v>171484</v>
      </c>
      <c r="I962" s="59" t="s">
        <v>69</v>
      </c>
      <c r="J962" s="59">
        <v>11540290</v>
      </c>
      <c r="K962" s="59" t="s">
        <v>1182</v>
      </c>
      <c r="L962" s="61" t="s">
        <v>113</v>
      </c>
      <c r="M962" s="61">
        <f>VLOOKUP(H962,zdroj!C:F,4,0)</f>
        <v>0</v>
      </c>
      <c r="N962" s="61" t="str">
        <f t="shared" si="28"/>
        <v>katB</v>
      </c>
      <c r="P962" s="73" t="str">
        <f t="shared" si="29"/>
        <v/>
      </c>
      <c r="Q962" s="61" t="s">
        <v>33</v>
      </c>
    </row>
    <row r="963" spans="8:17" x14ac:dyDescent="0.25">
      <c r="H963" s="59">
        <v>171484</v>
      </c>
      <c r="I963" s="59" t="s">
        <v>69</v>
      </c>
      <c r="J963" s="59">
        <v>11540303</v>
      </c>
      <c r="K963" s="59" t="s">
        <v>1183</v>
      </c>
      <c r="L963" s="61" t="s">
        <v>113</v>
      </c>
      <c r="M963" s="61">
        <f>VLOOKUP(H963,zdroj!C:F,4,0)</f>
        <v>0</v>
      </c>
      <c r="N963" s="61" t="str">
        <f t="shared" si="28"/>
        <v>katB</v>
      </c>
      <c r="P963" s="73" t="str">
        <f t="shared" si="29"/>
        <v/>
      </c>
      <c r="Q963" s="61" t="s">
        <v>30</v>
      </c>
    </row>
    <row r="964" spans="8:17" x14ac:dyDescent="0.25">
      <c r="H964" s="59">
        <v>171484</v>
      </c>
      <c r="I964" s="59" t="s">
        <v>69</v>
      </c>
      <c r="J964" s="59">
        <v>11540311</v>
      </c>
      <c r="K964" s="59" t="s">
        <v>1184</v>
      </c>
      <c r="L964" s="61" t="s">
        <v>113</v>
      </c>
      <c r="M964" s="61">
        <f>VLOOKUP(H964,zdroj!C:F,4,0)</f>
        <v>0</v>
      </c>
      <c r="N964" s="61" t="str">
        <f t="shared" si="28"/>
        <v>katB</v>
      </c>
      <c r="P964" s="73" t="str">
        <f t="shared" si="29"/>
        <v/>
      </c>
      <c r="Q964" s="61" t="s">
        <v>30</v>
      </c>
    </row>
    <row r="965" spans="8:17" x14ac:dyDescent="0.25">
      <c r="H965" s="59">
        <v>171484</v>
      </c>
      <c r="I965" s="59" t="s">
        <v>69</v>
      </c>
      <c r="J965" s="59">
        <v>11540320</v>
      </c>
      <c r="K965" s="59" t="s">
        <v>1185</v>
      </c>
      <c r="L965" s="61" t="s">
        <v>81</v>
      </c>
      <c r="M965" s="61">
        <f>VLOOKUP(H965,zdroj!C:F,4,0)</f>
        <v>0</v>
      </c>
      <c r="N965" s="61" t="str">
        <f t="shared" si="28"/>
        <v>-</v>
      </c>
      <c r="P965" s="73" t="str">
        <f t="shared" si="29"/>
        <v/>
      </c>
      <c r="Q965" s="61" t="s">
        <v>86</v>
      </c>
    </row>
    <row r="966" spans="8:17" x14ac:dyDescent="0.25">
      <c r="H966" s="59">
        <v>171484</v>
      </c>
      <c r="I966" s="59" t="s">
        <v>69</v>
      </c>
      <c r="J966" s="59">
        <v>11540338</v>
      </c>
      <c r="K966" s="59" t="s">
        <v>1186</v>
      </c>
      <c r="L966" s="61" t="s">
        <v>113</v>
      </c>
      <c r="M966" s="61">
        <f>VLOOKUP(H966,zdroj!C:F,4,0)</f>
        <v>0</v>
      </c>
      <c r="N966" s="61" t="str">
        <f t="shared" si="28"/>
        <v>katB</v>
      </c>
      <c r="P966" s="73" t="str">
        <f t="shared" si="29"/>
        <v/>
      </c>
      <c r="Q966" s="61" t="s">
        <v>30</v>
      </c>
    </row>
    <row r="967" spans="8:17" x14ac:dyDescent="0.25">
      <c r="H967" s="59">
        <v>171484</v>
      </c>
      <c r="I967" s="59" t="s">
        <v>69</v>
      </c>
      <c r="J967" s="59">
        <v>11540346</v>
      </c>
      <c r="K967" s="59" t="s">
        <v>1187</v>
      </c>
      <c r="L967" s="61" t="s">
        <v>113</v>
      </c>
      <c r="M967" s="61">
        <f>VLOOKUP(H967,zdroj!C:F,4,0)</f>
        <v>0</v>
      </c>
      <c r="N967" s="61" t="str">
        <f t="shared" ref="N967:N1030" si="30">IF(M967="A",IF(L967="katA","katB",L967),L967)</f>
        <v>katB</v>
      </c>
      <c r="P967" s="73" t="str">
        <f t="shared" ref="P967:P1030" si="31">IF(O967="A",1,"")</f>
        <v/>
      </c>
      <c r="Q967" s="61" t="s">
        <v>30</v>
      </c>
    </row>
    <row r="968" spans="8:17" x14ac:dyDescent="0.25">
      <c r="H968" s="59">
        <v>171484</v>
      </c>
      <c r="I968" s="59" t="s">
        <v>69</v>
      </c>
      <c r="J968" s="59">
        <v>11540354</v>
      </c>
      <c r="K968" s="59" t="s">
        <v>1188</v>
      </c>
      <c r="L968" s="61" t="s">
        <v>113</v>
      </c>
      <c r="M968" s="61">
        <f>VLOOKUP(H968,zdroj!C:F,4,0)</f>
        <v>0</v>
      </c>
      <c r="N968" s="61" t="str">
        <f t="shared" si="30"/>
        <v>katB</v>
      </c>
      <c r="P968" s="73" t="str">
        <f t="shared" si="31"/>
        <v/>
      </c>
      <c r="Q968" s="61" t="s">
        <v>30</v>
      </c>
    </row>
    <row r="969" spans="8:17" x14ac:dyDescent="0.25">
      <c r="H969" s="59">
        <v>171484</v>
      </c>
      <c r="I969" s="59" t="s">
        <v>69</v>
      </c>
      <c r="J969" s="59">
        <v>11540362</v>
      </c>
      <c r="K969" s="59" t="s">
        <v>1189</v>
      </c>
      <c r="L969" s="61" t="s">
        <v>113</v>
      </c>
      <c r="M969" s="61">
        <f>VLOOKUP(H969,zdroj!C:F,4,0)</f>
        <v>0</v>
      </c>
      <c r="N969" s="61" t="str">
        <f t="shared" si="30"/>
        <v>katB</v>
      </c>
      <c r="P969" s="73" t="str">
        <f t="shared" si="31"/>
        <v/>
      </c>
      <c r="Q969" s="61" t="s">
        <v>30</v>
      </c>
    </row>
    <row r="970" spans="8:17" x14ac:dyDescent="0.25">
      <c r="H970" s="59">
        <v>171484</v>
      </c>
      <c r="I970" s="59" t="s">
        <v>69</v>
      </c>
      <c r="J970" s="59">
        <v>11540371</v>
      </c>
      <c r="K970" s="59" t="s">
        <v>1190</v>
      </c>
      <c r="L970" s="61" t="s">
        <v>113</v>
      </c>
      <c r="M970" s="61">
        <f>VLOOKUP(H970,zdroj!C:F,4,0)</f>
        <v>0</v>
      </c>
      <c r="N970" s="61" t="str">
        <f t="shared" si="30"/>
        <v>katB</v>
      </c>
      <c r="P970" s="73" t="str">
        <f t="shared" si="31"/>
        <v/>
      </c>
      <c r="Q970" s="61" t="s">
        <v>30</v>
      </c>
    </row>
    <row r="971" spans="8:17" x14ac:dyDescent="0.25">
      <c r="H971" s="59">
        <v>171484</v>
      </c>
      <c r="I971" s="59" t="s">
        <v>69</v>
      </c>
      <c r="J971" s="59">
        <v>11540389</v>
      </c>
      <c r="K971" s="59" t="s">
        <v>1191</v>
      </c>
      <c r="L971" s="61" t="s">
        <v>113</v>
      </c>
      <c r="M971" s="61">
        <f>VLOOKUP(H971,zdroj!C:F,4,0)</f>
        <v>0</v>
      </c>
      <c r="N971" s="61" t="str">
        <f t="shared" si="30"/>
        <v>katB</v>
      </c>
      <c r="P971" s="73" t="str">
        <f t="shared" si="31"/>
        <v/>
      </c>
      <c r="Q971" s="61" t="s">
        <v>30</v>
      </c>
    </row>
    <row r="972" spans="8:17" x14ac:dyDescent="0.25">
      <c r="H972" s="59">
        <v>171484</v>
      </c>
      <c r="I972" s="59" t="s">
        <v>69</v>
      </c>
      <c r="J972" s="59">
        <v>11540397</v>
      </c>
      <c r="K972" s="59" t="s">
        <v>1192</v>
      </c>
      <c r="L972" s="61" t="s">
        <v>113</v>
      </c>
      <c r="M972" s="61">
        <f>VLOOKUP(H972,zdroj!C:F,4,0)</f>
        <v>0</v>
      </c>
      <c r="N972" s="61" t="str">
        <f t="shared" si="30"/>
        <v>katB</v>
      </c>
      <c r="P972" s="73" t="str">
        <f t="shared" si="31"/>
        <v/>
      </c>
      <c r="Q972" s="61" t="s">
        <v>30</v>
      </c>
    </row>
    <row r="973" spans="8:17" x14ac:dyDescent="0.25">
      <c r="H973" s="59">
        <v>171484</v>
      </c>
      <c r="I973" s="59" t="s">
        <v>69</v>
      </c>
      <c r="J973" s="59">
        <v>11540401</v>
      </c>
      <c r="K973" s="59" t="s">
        <v>1193</v>
      </c>
      <c r="L973" s="61" t="s">
        <v>81</v>
      </c>
      <c r="M973" s="61">
        <f>VLOOKUP(H973,zdroj!C:F,4,0)</f>
        <v>0</v>
      </c>
      <c r="N973" s="61" t="str">
        <f t="shared" si="30"/>
        <v>-</v>
      </c>
      <c r="P973" s="73" t="str">
        <f t="shared" si="31"/>
        <v/>
      </c>
      <c r="Q973" s="61" t="s">
        <v>86</v>
      </c>
    </row>
    <row r="974" spans="8:17" x14ac:dyDescent="0.25">
      <c r="H974" s="59">
        <v>171484</v>
      </c>
      <c r="I974" s="59" t="s">
        <v>69</v>
      </c>
      <c r="J974" s="59">
        <v>11540419</v>
      </c>
      <c r="K974" s="59" t="s">
        <v>1194</v>
      </c>
      <c r="L974" s="61" t="s">
        <v>113</v>
      </c>
      <c r="M974" s="61">
        <f>VLOOKUP(H974,zdroj!C:F,4,0)</f>
        <v>0</v>
      </c>
      <c r="N974" s="61" t="str">
        <f t="shared" si="30"/>
        <v>katB</v>
      </c>
      <c r="P974" s="73" t="str">
        <f t="shared" si="31"/>
        <v/>
      </c>
      <c r="Q974" s="61" t="s">
        <v>30</v>
      </c>
    </row>
    <row r="975" spans="8:17" x14ac:dyDescent="0.25">
      <c r="H975" s="59">
        <v>171484</v>
      </c>
      <c r="I975" s="59" t="s">
        <v>69</v>
      </c>
      <c r="J975" s="59">
        <v>11540427</v>
      </c>
      <c r="K975" s="59" t="s">
        <v>1195</v>
      </c>
      <c r="L975" s="61" t="s">
        <v>113</v>
      </c>
      <c r="M975" s="61">
        <f>VLOOKUP(H975,zdroj!C:F,4,0)</f>
        <v>0</v>
      </c>
      <c r="N975" s="61" t="str">
        <f t="shared" si="30"/>
        <v>katB</v>
      </c>
      <c r="P975" s="73" t="str">
        <f t="shared" si="31"/>
        <v/>
      </c>
      <c r="Q975" s="61" t="s">
        <v>30</v>
      </c>
    </row>
    <row r="976" spans="8:17" x14ac:dyDescent="0.25">
      <c r="H976" s="59">
        <v>171484</v>
      </c>
      <c r="I976" s="59" t="s">
        <v>69</v>
      </c>
      <c r="J976" s="59">
        <v>11540435</v>
      </c>
      <c r="K976" s="59" t="s">
        <v>1196</v>
      </c>
      <c r="L976" s="61" t="s">
        <v>81</v>
      </c>
      <c r="M976" s="61">
        <f>VLOOKUP(H976,zdroj!C:F,4,0)</f>
        <v>0</v>
      </c>
      <c r="N976" s="61" t="str">
        <f t="shared" si="30"/>
        <v>-</v>
      </c>
      <c r="P976" s="73" t="str">
        <f t="shared" si="31"/>
        <v/>
      </c>
      <c r="Q976" s="61" t="s">
        <v>86</v>
      </c>
    </row>
    <row r="977" spans="8:17" x14ac:dyDescent="0.25">
      <c r="H977" s="59">
        <v>171484</v>
      </c>
      <c r="I977" s="59" t="s">
        <v>69</v>
      </c>
      <c r="J977" s="59">
        <v>11540443</v>
      </c>
      <c r="K977" s="59" t="s">
        <v>1197</v>
      </c>
      <c r="L977" s="61" t="s">
        <v>113</v>
      </c>
      <c r="M977" s="61">
        <f>VLOOKUP(H977,zdroj!C:F,4,0)</f>
        <v>0</v>
      </c>
      <c r="N977" s="61" t="str">
        <f t="shared" si="30"/>
        <v>katB</v>
      </c>
      <c r="P977" s="73" t="str">
        <f t="shared" si="31"/>
        <v/>
      </c>
      <c r="Q977" s="61" t="s">
        <v>30</v>
      </c>
    </row>
    <row r="978" spans="8:17" x14ac:dyDescent="0.25">
      <c r="H978" s="59">
        <v>171484</v>
      </c>
      <c r="I978" s="59" t="s">
        <v>69</v>
      </c>
      <c r="J978" s="59">
        <v>11540451</v>
      </c>
      <c r="K978" s="59" t="s">
        <v>1198</v>
      </c>
      <c r="L978" s="61" t="s">
        <v>113</v>
      </c>
      <c r="M978" s="61">
        <f>VLOOKUP(H978,zdroj!C:F,4,0)</f>
        <v>0</v>
      </c>
      <c r="N978" s="61" t="str">
        <f t="shared" si="30"/>
        <v>katB</v>
      </c>
      <c r="P978" s="73" t="str">
        <f t="shared" si="31"/>
        <v/>
      </c>
      <c r="Q978" s="61" t="s">
        <v>30</v>
      </c>
    </row>
    <row r="979" spans="8:17" x14ac:dyDescent="0.25">
      <c r="H979" s="59">
        <v>171484</v>
      </c>
      <c r="I979" s="59" t="s">
        <v>69</v>
      </c>
      <c r="J979" s="59">
        <v>11540460</v>
      </c>
      <c r="K979" s="59" t="s">
        <v>1199</v>
      </c>
      <c r="L979" s="61" t="s">
        <v>113</v>
      </c>
      <c r="M979" s="61">
        <f>VLOOKUP(H979,zdroj!C:F,4,0)</f>
        <v>0</v>
      </c>
      <c r="N979" s="61" t="str">
        <f t="shared" si="30"/>
        <v>katB</v>
      </c>
      <c r="P979" s="73" t="str">
        <f t="shared" si="31"/>
        <v/>
      </c>
      <c r="Q979" s="61" t="s">
        <v>30</v>
      </c>
    </row>
    <row r="980" spans="8:17" x14ac:dyDescent="0.25">
      <c r="H980" s="59">
        <v>171484</v>
      </c>
      <c r="I980" s="59" t="s">
        <v>69</v>
      </c>
      <c r="J980" s="59">
        <v>11540478</v>
      </c>
      <c r="K980" s="59" t="s">
        <v>1200</v>
      </c>
      <c r="L980" s="61" t="s">
        <v>81</v>
      </c>
      <c r="M980" s="61">
        <f>VLOOKUP(H980,zdroj!C:F,4,0)</f>
        <v>0</v>
      </c>
      <c r="N980" s="61" t="str">
        <f t="shared" si="30"/>
        <v>-</v>
      </c>
      <c r="P980" s="73" t="str">
        <f t="shared" si="31"/>
        <v/>
      </c>
      <c r="Q980" s="61" t="s">
        <v>86</v>
      </c>
    </row>
    <row r="981" spans="8:17" x14ac:dyDescent="0.25">
      <c r="H981" s="59">
        <v>171484</v>
      </c>
      <c r="I981" s="59" t="s">
        <v>69</v>
      </c>
      <c r="J981" s="59">
        <v>11540486</v>
      </c>
      <c r="K981" s="59" t="s">
        <v>1201</v>
      </c>
      <c r="L981" s="61" t="s">
        <v>113</v>
      </c>
      <c r="M981" s="61">
        <f>VLOOKUP(H981,zdroj!C:F,4,0)</f>
        <v>0</v>
      </c>
      <c r="N981" s="61" t="str">
        <f t="shared" si="30"/>
        <v>katB</v>
      </c>
      <c r="P981" s="73" t="str">
        <f t="shared" si="31"/>
        <v/>
      </c>
      <c r="Q981" s="61" t="s">
        <v>30</v>
      </c>
    </row>
    <row r="982" spans="8:17" x14ac:dyDescent="0.25">
      <c r="H982" s="59">
        <v>171484</v>
      </c>
      <c r="I982" s="59" t="s">
        <v>69</v>
      </c>
      <c r="J982" s="59">
        <v>11540494</v>
      </c>
      <c r="K982" s="59" t="s">
        <v>1202</v>
      </c>
      <c r="L982" s="61" t="s">
        <v>81</v>
      </c>
      <c r="M982" s="61">
        <f>VLOOKUP(H982,zdroj!C:F,4,0)</f>
        <v>0</v>
      </c>
      <c r="N982" s="61" t="str">
        <f t="shared" si="30"/>
        <v>-</v>
      </c>
      <c r="P982" s="73" t="str">
        <f t="shared" si="31"/>
        <v/>
      </c>
      <c r="Q982" s="61" t="s">
        <v>86</v>
      </c>
    </row>
    <row r="983" spans="8:17" x14ac:dyDescent="0.25">
      <c r="H983" s="59">
        <v>171484</v>
      </c>
      <c r="I983" s="59" t="s">
        <v>69</v>
      </c>
      <c r="J983" s="59">
        <v>11540508</v>
      </c>
      <c r="K983" s="59" t="s">
        <v>1203</v>
      </c>
      <c r="L983" s="61" t="s">
        <v>81</v>
      </c>
      <c r="M983" s="61">
        <f>VLOOKUP(H983,zdroj!C:F,4,0)</f>
        <v>0</v>
      </c>
      <c r="N983" s="61" t="str">
        <f t="shared" si="30"/>
        <v>-</v>
      </c>
      <c r="P983" s="73" t="str">
        <f t="shared" si="31"/>
        <v/>
      </c>
      <c r="Q983" s="61" t="s">
        <v>86</v>
      </c>
    </row>
    <row r="984" spans="8:17" x14ac:dyDescent="0.25">
      <c r="H984" s="59">
        <v>171484</v>
      </c>
      <c r="I984" s="59" t="s">
        <v>69</v>
      </c>
      <c r="J984" s="59">
        <v>11540516</v>
      </c>
      <c r="K984" s="59" t="s">
        <v>1204</v>
      </c>
      <c r="L984" s="61" t="s">
        <v>113</v>
      </c>
      <c r="M984" s="61">
        <f>VLOOKUP(H984,zdroj!C:F,4,0)</f>
        <v>0</v>
      </c>
      <c r="N984" s="61" t="str">
        <f t="shared" si="30"/>
        <v>katB</v>
      </c>
      <c r="P984" s="73" t="str">
        <f t="shared" si="31"/>
        <v/>
      </c>
      <c r="Q984" s="61" t="s">
        <v>30</v>
      </c>
    </row>
    <row r="985" spans="8:17" x14ac:dyDescent="0.25">
      <c r="H985" s="59">
        <v>171484</v>
      </c>
      <c r="I985" s="59" t="s">
        <v>69</v>
      </c>
      <c r="J985" s="59">
        <v>11540524</v>
      </c>
      <c r="K985" s="59" t="s">
        <v>1205</v>
      </c>
      <c r="L985" s="61" t="s">
        <v>113</v>
      </c>
      <c r="M985" s="61">
        <f>VLOOKUP(H985,zdroj!C:F,4,0)</f>
        <v>0</v>
      </c>
      <c r="N985" s="61" t="str">
        <f t="shared" si="30"/>
        <v>katB</v>
      </c>
      <c r="P985" s="73" t="str">
        <f t="shared" si="31"/>
        <v/>
      </c>
      <c r="Q985" s="61" t="s">
        <v>30</v>
      </c>
    </row>
    <row r="986" spans="8:17" x14ac:dyDescent="0.25">
      <c r="H986" s="59">
        <v>171484</v>
      </c>
      <c r="I986" s="59" t="s">
        <v>69</v>
      </c>
      <c r="J986" s="59">
        <v>11540532</v>
      </c>
      <c r="K986" s="59" t="s">
        <v>1206</v>
      </c>
      <c r="L986" s="61" t="s">
        <v>113</v>
      </c>
      <c r="M986" s="61">
        <f>VLOOKUP(H986,zdroj!C:F,4,0)</f>
        <v>0</v>
      </c>
      <c r="N986" s="61" t="str">
        <f t="shared" si="30"/>
        <v>katB</v>
      </c>
      <c r="P986" s="73" t="str">
        <f t="shared" si="31"/>
        <v/>
      </c>
      <c r="Q986" s="61" t="s">
        <v>30</v>
      </c>
    </row>
    <row r="987" spans="8:17" x14ac:dyDescent="0.25">
      <c r="H987" s="59">
        <v>171484</v>
      </c>
      <c r="I987" s="59" t="s">
        <v>69</v>
      </c>
      <c r="J987" s="59">
        <v>11540541</v>
      </c>
      <c r="K987" s="59" t="s">
        <v>1207</v>
      </c>
      <c r="L987" s="61" t="s">
        <v>113</v>
      </c>
      <c r="M987" s="61">
        <f>VLOOKUP(H987,zdroj!C:F,4,0)</f>
        <v>0</v>
      </c>
      <c r="N987" s="61" t="str">
        <f t="shared" si="30"/>
        <v>katB</v>
      </c>
      <c r="P987" s="73" t="str">
        <f t="shared" si="31"/>
        <v/>
      </c>
      <c r="Q987" s="61" t="s">
        <v>30</v>
      </c>
    </row>
    <row r="988" spans="8:17" x14ac:dyDescent="0.25">
      <c r="H988" s="59">
        <v>171484</v>
      </c>
      <c r="I988" s="59" t="s">
        <v>69</v>
      </c>
      <c r="J988" s="59">
        <v>11540559</v>
      </c>
      <c r="K988" s="59" t="s">
        <v>1208</v>
      </c>
      <c r="L988" s="61" t="s">
        <v>113</v>
      </c>
      <c r="M988" s="61">
        <f>VLOOKUP(H988,zdroj!C:F,4,0)</f>
        <v>0</v>
      </c>
      <c r="N988" s="61" t="str">
        <f t="shared" si="30"/>
        <v>katB</v>
      </c>
      <c r="P988" s="73" t="str">
        <f t="shared" si="31"/>
        <v/>
      </c>
      <c r="Q988" s="61" t="s">
        <v>30</v>
      </c>
    </row>
    <row r="989" spans="8:17" x14ac:dyDescent="0.25">
      <c r="H989" s="59">
        <v>171484</v>
      </c>
      <c r="I989" s="59" t="s">
        <v>69</v>
      </c>
      <c r="J989" s="59">
        <v>11540567</v>
      </c>
      <c r="K989" s="59" t="s">
        <v>1209</v>
      </c>
      <c r="L989" s="61" t="s">
        <v>113</v>
      </c>
      <c r="M989" s="61">
        <f>VLOOKUP(H989,zdroj!C:F,4,0)</f>
        <v>0</v>
      </c>
      <c r="N989" s="61" t="str">
        <f t="shared" si="30"/>
        <v>katB</v>
      </c>
      <c r="P989" s="73" t="str">
        <f t="shared" si="31"/>
        <v/>
      </c>
      <c r="Q989" s="61" t="s">
        <v>30</v>
      </c>
    </row>
    <row r="990" spans="8:17" x14ac:dyDescent="0.25">
      <c r="H990" s="59">
        <v>171484</v>
      </c>
      <c r="I990" s="59" t="s">
        <v>69</v>
      </c>
      <c r="J990" s="59">
        <v>11540575</v>
      </c>
      <c r="K990" s="59" t="s">
        <v>1210</v>
      </c>
      <c r="L990" s="61" t="s">
        <v>113</v>
      </c>
      <c r="M990" s="61">
        <f>VLOOKUP(H990,zdroj!C:F,4,0)</f>
        <v>0</v>
      </c>
      <c r="N990" s="61" t="str">
        <f t="shared" si="30"/>
        <v>katB</v>
      </c>
      <c r="P990" s="73" t="str">
        <f t="shared" si="31"/>
        <v/>
      </c>
      <c r="Q990" s="61" t="s">
        <v>30</v>
      </c>
    </row>
    <row r="991" spans="8:17" x14ac:dyDescent="0.25">
      <c r="H991" s="59">
        <v>171484</v>
      </c>
      <c r="I991" s="59" t="s">
        <v>69</v>
      </c>
      <c r="J991" s="59">
        <v>11540583</v>
      </c>
      <c r="K991" s="59" t="s">
        <v>1211</v>
      </c>
      <c r="L991" s="61" t="s">
        <v>113</v>
      </c>
      <c r="M991" s="61">
        <f>VLOOKUP(H991,zdroj!C:F,4,0)</f>
        <v>0</v>
      </c>
      <c r="N991" s="61" t="str">
        <f t="shared" si="30"/>
        <v>katB</v>
      </c>
      <c r="P991" s="73" t="str">
        <f t="shared" si="31"/>
        <v/>
      </c>
      <c r="Q991" s="61" t="s">
        <v>30</v>
      </c>
    </row>
    <row r="992" spans="8:17" x14ac:dyDescent="0.25">
      <c r="H992" s="59">
        <v>171484</v>
      </c>
      <c r="I992" s="59" t="s">
        <v>69</v>
      </c>
      <c r="J992" s="59">
        <v>11540591</v>
      </c>
      <c r="K992" s="59" t="s">
        <v>1212</v>
      </c>
      <c r="L992" s="61" t="s">
        <v>81</v>
      </c>
      <c r="M992" s="61">
        <f>VLOOKUP(H992,zdroj!C:F,4,0)</f>
        <v>0</v>
      </c>
      <c r="N992" s="61" t="str">
        <f t="shared" si="30"/>
        <v>-</v>
      </c>
      <c r="P992" s="73" t="str">
        <f t="shared" si="31"/>
        <v/>
      </c>
      <c r="Q992" s="61" t="s">
        <v>88</v>
      </c>
    </row>
    <row r="993" spans="8:17" x14ac:dyDescent="0.25">
      <c r="H993" s="59">
        <v>171484</v>
      </c>
      <c r="I993" s="59" t="s">
        <v>69</v>
      </c>
      <c r="J993" s="59">
        <v>11540605</v>
      </c>
      <c r="K993" s="59" t="s">
        <v>1213</v>
      </c>
      <c r="L993" s="61" t="s">
        <v>81</v>
      </c>
      <c r="M993" s="61">
        <f>VLOOKUP(H993,zdroj!C:F,4,0)</f>
        <v>0</v>
      </c>
      <c r="N993" s="61" t="str">
        <f t="shared" si="30"/>
        <v>-</v>
      </c>
      <c r="P993" s="73" t="str">
        <f t="shared" si="31"/>
        <v/>
      </c>
      <c r="Q993" s="61" t="s">
        <v>86</v>
      </c>
    </row>
    <row r="994" spans="8:17" x14ac:dyDescent="0.25">
      <c r="H994" s="59">
        <v>171484</v>
      </c>
      <c r="I994" s="59" t="s">
        <v>69</v>
      </c>
      <c r="J994" s="59">
        <v>11540613</v>
      </c>
      <c r="K994" s="59" t="s">
        <v>1214</v>
      </c>
      <c r="L994" s="61" t="s">
        <v>113</v>
      </c>
      <c r="M994" s="61">
        <f>VLOOKUP(H994,zdroj!C:F,4,0)</f>
        <v>0</v>
      </c>
      <c r="N994" s="61" t="str">
        <f t="shared" si="30"/>
        <v>katB</v>
      </c>
      <c r="P994" s="73" t="str">
        <f t="shared" si="31"/>
        <v/>
      </c>
      <c r="Q994" s="61" t="s">
        <v>30</v>
      </c>
    </row>
    <row r="995" spans="8:17" x14ac:dyDescent="0.25">
      <c r="H995" s="59">
        <v>171484</v>
      </c>
      <c r="I995" s="59" t="s">
        <v>69</v>
      </c>
      <c r="J995" s="59">
        <v>11540621</v>
      </c>
      <c r="K995" s="59" t="s">
        <v>1215</v>
      </c>
      <c r="L995" s="61" t="s">
        <v>113</v>
      </c>
      <c r="M995" s="61">
        <f>VLOOKUP(H995,zdroj!C:F,4,0)</f>
        <v>0</v>
      </c>
      <c r="N995" s="61" t="str">
        <f t="shared" si="30"/>
        <v>katB</v>
      </c>
      <c r="P995" s="73" t="str">
        <f t="shared" si="31"/>
        <v/>
      </c>
      <c r="Q995" s="61" t="s">
        <v>30</v>
      </c>
    </row>
    <row r="996" spans="8:17" x14ac:dyDescent="0.25">
      <c r="H996" s="59">
        <v>171484</v>
      </c>
      <c r="I996" s="59" t="s">
        <v>69</v>
      </c>
      <c r="J996" s="59">
        <v>11540630</v>
      </c>
      <c r="K996" s="59" t="s">
        <v>1216</v>
      </c>
      <c r="L996" s="61" t="s">
        <v>81</v>
      </c>
      <c r="M996" s="61">
        <f>VLOOKUP(H996,zdroj!C:F,4,0)</f>
        <v>0</v>
      </c>
      <c r="N996" s="61" t="str">
        <f t="shared" si="30"/>
        <v>-</v>
      </c>
      <c r="P996" s="73" t="str">
        <f t="shared" si="31"/>
        <v/>
      </c>
      <c r="Q996" s="61" t="s">
        <v>86</v>
      </c>
    </row>
    <row r="997" spans="8:17" x14ac:dyDescent="0.25">
      <c r="H997" s="59">
        <v>171484</v>
      </c>
      <c r="I997" s="59" t="s">
        <v>69</v>
      </c>
      <c r="J997" s="59">
        <v>11540648</v>
      </c>
      <c r="K997" s="59" t="s">
        <v>1217</v>
      </c>
      <c r="L997" s="61" t="s">
        <v>81</v>
      </c>
      <c r="M997" s="61">
        <f>VLOOKUP(H997,zdroj!C:F,4,0)</f>
        <v>0</v>
      </c>
      <c r="N997" s="61" t="str">
        <f t="shared" si="30"/>
        <v>-</v>
      </c>
      <c r="P997" s="73" t="str">
        <f t="shared" si="31"/>
        <v/>
      </c>
      <c r="Q997" s="61" t="s">
        <v>86</v>
      </c>
    </row>
    <row r="998" spans="8:17" x14ac:dyDescent="0.25">
      <c r="H998" s="59">
        <v>171484</v>
      </c>
      <c r="I998" s="59" t="s">
        <v>69</v>
      </c>
      <c r="J998" s="59">
        <v>11540656</v>
      </c>
      <c r="K998" s="59" t="s">
        <v>1218</v>
      </c>
      <c r="L998" s="61" t="s">
        <v>113</v>
      </c>
      <c r="M998" s="61">
        <f>VLOOKUP(H998,zdroj!C:F,4,0)</f>
        <v>0</v>
      </c>
      <c r="N998" s="61" t="str">
        <f t="shared" si="30"/>
        <v>katB</v>
      </c>
      <c r="P998" s="73" t="str">
        <f t="shared" si="31"/>
        <v/>
      </c>
      <c r="Q998" s="61" t="s">
        <v>30</v>
      </c>
    </row>
    <row r="999" spans="8:17" x14ac:dyDescent="0.25">
      <c r="H999" s="59">
        <v>171484</v>
      </c>
      <c r="I999" s="59" t="s">
        <v>69</v>
      </c>
      <c r="J999" s="59">
        <v>11540664</v>
      </c>
      <c r="K999" s="59" t="s">
        <v>1219</v>
      </c>
      <c r="L999" s="61" t="s">
        <v>81</v>
      </c>
      <c r="M999" s="61">
        <f>VLOOKUP(H999,zdroj!C:F,4,0)</f>
        <v>0</v>
      </c>
      <c r="N999" s="61" t="str">
        <f t="shared" si="30"/>
        <v>-</v>
      </c>
      <c r="P999" s="73" t="str">
        <f t="shared" si="31"/>
        <v/>
      </c>
      <c r="Q999" s="61" t="s">
        <v>86</v>
      </c>
    </row>
    <row r="1000" spans="8:17" x14ac:dyDescent="0.25">
      <c r="H1000" s="59">
        <v>171484</v>
      </c>
      <c r="I1000" s="59" t="s">
        <v>69</v>
      </c>
      <c r="J1000" s="59">
        <v>25365355</v>
      </c>
      <c r="K1000" s="59" t="s">
        <v>1220</v>
      </c>
      <c r="L1000" s="61" t="s">
        <v>113</v>
      </c>
      <c r="M1000" s="61">
        <f>VLOOKUP(H1000,zdroj!C:F,4,0)</f>
        <v>0</v>
      </c>
      <c r="N1000" s="61" t="str">
        <f t="shared" si="30"/>
        <v>katB</v>
      </c>
      <c r="P1000" s="73" t="str">
        <f t="shared" si="31"/>
        <v/>
      </c>
      <c r="Q1000" s="61" t="s">
        <v>30</v>
      </c>
    </row>
    <row r="1001" spans="8:17" x14ac:dyDescent="0.25">
      <c r="H1001" s="59">
        <v>171484</v>
      </c>
      <c r="I1001" s="59" t="s">
        <v>69</v>
      </c>
      <c r="J1001" s="59">
        <v>26477629</v>
      </c>
      <c r="K1001" s="59" t="s">
        <v>1221</v>
      </c>
      <c r="L1001" s="61" t="s">
        <v>113</v>
      </c>
      <c r="M1001" s="61">
        <f>VLOOKUP(H1001,zdroj!C:F,4,0)</f>
        <v>0</v>
      </c>
      <c r="N1001" s="61" t="str">
        <f t="shared" si="30"/>
        <v>katB</v>
      </c>
      <c r="P1001" s="73" t="str">
        <f t="shared" si="31"/>
        <v/>
      </c>
      <c r="Q1001" s="61" t="s">
        <v>30</v>
      </c>
    </row>
    <row r="1002" spans="8:17" x14ac:dyDescent="0.25">
      <c r="H1002" s="59">
        <v>171484</v>
      </c>
      <c r="I1002" s="59" t="s">
        <v>69</v>
      </c>
      <c r="J1002" s="59">
        <v>26486920</v>
      </c>
      <c r="K1002" s="59" t="s">
        <v>1222</v>
      </c>
      <c r="L1002" s="61" t="s">
        <v>113</v>
      </c>
      <c r="M1002" s="61">
        <f>VLOOKUP(H1002,zdroj!C:F,4,0)</f>
        <v>0</v>
      </c>
      <c r="N1002" s="61" t="str">
        <f t="shared" si="30"/>
        <v>katB</v>
      </c>
      <c r="P1002" s="73" t="str">
        <f t="shared" si="31"/>
        <v/>
      </c>
      <c r="Q1002" s="61" t="s">
        <v>30</v>
      </c>
    </row>
    <row r="1003" spans="8:17" x14ac:dyDescent="0.25">
      <c r="H1003" s="59">
        <v>171484</v>
      </c>
      <c r="I1003" s="59" t="s">
        <v>69</v>
      </c>
      <c r="J1003" s="59">
        <v>27230252</v>
      </c>
      <c r="K1003" s="59" t="s">
        <v>1223</v>
      </c>
      <c r="L1003" s="61" t="s">
        <v>113</v>
      </c>
      <c r="M1003" s="61">
        <f>VLOOKUP(H1003,zdroj!C:F,4,0)</f>
        <v>0</v>
      </c>
      <c r="N1003" s="61" t="str">
        <f t="shared" si="30"/>
        <v>katB</v>
      </c>
      <c r="P1003" s="73" t="str">
        <f t="shared" si="31"/>
        <v/>
      </c>
      <c r="Q1003" s="61" t="s">
        <v>30</v>
      </c>
    </row>
    <row r="1004" spans="8:17" x14ac:dyDescent="0.25">
      <c r="H1004" s="59">
        <v>171484</v>
      </c>
      <c r="I1004" s="59" t="s">
        <v>69</v>
      </c>
      <c r="J1004" s="59">
        <v>27260861</v>
      </c>
      <c r="K1004" s="59" t="s">
        <v>1224</v>
      </c>
      <c r="L1004" s="61" t="s">
        <v>81</v>
      </c>
      <c r="M1004" s="61">
        <f>VLOOKUP(H1004,zdroj!C:F,4,0)</f>
        <v>0</v>
      </c>
      <c r="N1004" s="61" t="str">
        <f t="shared" si="30"/>
        <v>-</v>
      </c>
      <c r="P1004" s="73" t="str">
        <f t="shared" si="31"/>
        <v/>
      </c>
      <c r="Q1004" s="61" t="s">
        <v>88</v>
      </c>
    </row>
    <row r="1005" spans="8:17" x14ac:dyDescent="0.25">
      <c r="H1005" s="59">
        <v>171484</v>
      </c>
      <c r="I1005" s="59" t="s">
        <v>69</v>
      </c>
      <c r="J1005" s="59">
        <v>27453979</v>
      </c>
      <c r="K1005" s="59" t="s">
        <v>1225</v>
      </c>
      <c r="L1005" s="61" t="s">
        <v>113</v>
      </c>
      <c r="M1005" s="61">
        <f>VLOOKUP(H1005,zdroj!C:F,4,0)</f>
        <v>0</v>
      </c>
      <c r="N1005" s="61" t="str">
        <f t="shared" si="30"/>
        <v>katB</v>
      </c>
      <c r="P1005" s="73" t="str">
        <f t="shared" si="31"/>
        <v/>
      </c>
      <c r="Q1005" s="61" t="s">
        <v>30</v>
      </c>
    </row>
    <row r="1006" spans="8:17" x14ac:dyDescent="0.25">
      <c r="H1006" s="59">
        <v>171484</v>
      </c>
      <c r="I1006" s="59" t="s">
        <v>69</v>
      </c>
      <c r="J1006" s="59">
        <v>30926378</v>
      </c>
      <c r="K1006" s="59" t="s">
        <v>1226</v>
      </c>
      <c r="L1006" s="61" t="s">
        <v>81</v>
      </c>
      <c r="M1006" s="61">
        <f>VLOOKUP(H1006,zdroj!C:F,4,0)</f>
        <v>0</v>
      </c>
      <c r="N1006" s="61" t="str">
        <f t="shared" si="30"/>
        <v>-</v>
      </c>
      <c r="P1006" s="73" t="str">
        <f t="shared" si="31"/>
        <v/>
      </c>
      <c r="Q1006" s="61" t="s">
        <v>88</v>
      </c>
    </row>
    <row r="1007" spans="8:17" x14ac:dyDescent="0.25">
      <c r="H1007" s="59">
        <v>171484</v>
      </c>
      <c r="I1007" s="59" t="s">
        <v>69</v>
      </c>
      <c r="J1007" s="59">
        <v>41821726</v>
      </c>
      <c r="K1007" s="59" t="s">
        <v>1227</v>
      </c>
      <c r="L1007" s="61" t="s">
        <v>113</v>
      </c>
      <c r="M1007" s="61">
        <f>VLOOKUP(H1007,zdroj!C:F,4,0)</f>
        <v>0</v>
      </c>
      <c r="N1007" s="61" t="str">
        <f t="shared" si="30"/>
        <v>katB</v>
      </c>
      <c r="P1007" s="73" t="str">
        <f t="shared" si="31"/>
        <v/>
      </c>
      <c r="Q1007" s="61" t="s">
        <v>30</v>
      </c>
    </row>
    <row r="1008" spans="8:17" x14ac:dyDescent="0.25">
      <c r="H1008" s="59">
        <v>171484</v>
      </c>
      <c r="I1008" s="59" t="s">
        <v>69</v>
      </c>
      <c r="J1008" s="59">
        <v>75474204</v>
      </c>
      <c r="K1008" s="59" t="s">
        <v>1228</v>
      </c>
      <c r="L1008" s="61" t="s">
        <v>81</v>
      </c>
      <c r="M1008" s="61">
        <f>VLOOKUP(H1008,zdroj!C:F,4,0)</f>
        <v>0</v>
      </c>
      <c r="N1008" s="61" t="str">
        <f t="shared" si="30"/>
        <v>-</v>
      </c>
      <c r="P1008" s="73" t="str">
        <f t="shared" si="31"/>
        <v/>
      </c>
      <c r="Q1008" s="61" t="s">
        <v>86</v>
      </c>
    </row>
    <row r="1009" spans="8:18" x14ac:dyDescent="0.25">
      <c r="H1009" s="59">
        <v>171484</v>
      </c>
      <c r="I1009" s="59" t="s">
        <v>69</v>
      </c>
      <c r="J1009" s="59">
        <v>75660881</v>
      </c>
      <c r="K1009" s="59" t="s">
        <v>1229</v>
      </c>
      <c r="L1009" s="61" t="s">
        <v>113</v>
      </c>
      <c r="M1009" s="61">
        <f>VLOOKUP(H1009,zdroj!C:F,4,0)</f>
        <v>0</v>
      </c>
      <c r="N1009" s="61" t="str">
        <f t="shared" si="30"/>
        <v>katB</v>
      </c>
      <c r="P1009" s="73" t="str">
        <f t="shared" si="31"/>
        <v/>
      </c>
      <c r="Q1009" s="61" t="s">
        <v>30</v>
      </c>
    </row>
    <row r="1010" spans="8:18" x14ac:dyDescent="0.25">
      <c r="H1010" s="59">
        <v>171484</v>
      </c>
      <c r="I1010" s="59" t="s">
        <v>69</v>
      </c>
      <c r="J1010" s="59">
        <v>75776839</v>
      </c>
      <c r="K1010" s="59" t="s">
        <v>1230</v>
      </c>
      <c r="L1010" s="61" t="s">
        <v>113</v>
      </c>
      <c r="M1010" s="61">
        <f>VLOOKUP(H1010,zdroj!C:F,4,0)</f>
        <v>0</v>
      </c>
      <c r="N1010" s="61" t="str">
        <f t="shared" si="30"/>
        <v>katB</v>
      </c>
      <c r="P1010" s="73" t="str">
        <f t="shared" si="31"/>
        <v/>
      </c>
      <c r="Q1010" s="61" t="s">
        <v>30</v>
      </c>
    </row>
    <row r="1011" spans="8:18" x14ac:dyDescent="0.25">
      <c r="H1011" s="59">
        <v>171484</v>
      </c>
      <c r="I1011" s="59" t="s">
        <v>69</v>
      </c>
      <c r="J1011" s="59">
        <v>77676033</v>
      </c>
      <c r="K1011" s="59" t="s">
        <v>1231</v>
      </c>
      <c r="L1011" s="61" t="s">
        <v>113</v>
      </c>
      <c r="M1011" s="61">
        <f>VLOOKUP(H1011,zdroj!C:F,4,0)</f>
        <v>0</v>
      </c>
      <c r="N1011" s="61" t="str">
        <f t="shared" si="30"/>
        <v>katB</v>
      </c>
      <c r="P1011" s="73" t="str">
        <f t="shared" si="31"/>
        <v/>
      </c>
      <c r="Q1011" s="61" t="s">
        <v>30</v>
      </c>
    </row>
    <row r="1012" spans="8:18" x14ac:dyDescent="0.25">
      <c r="H1012" s="59">
        <v>171484</v>
      </c>
      <c r="I1012" s="59" t="s">
        <v>69</v>
      </c>
      <c r="J1012" s="59">
        <v>79928838</v>
      </c>
      <c r="K1012" s="59" t="s">
        <v>1232</v>
      </c>
      <c r="L1012" s="61" t="s">
        <v>113</v>
      </c>
      <c r="M1012" s="61">
        <f>VLOOKUP(H1012,zdroj!C:F,4,0)</f>
        <v>0</v>
      </c>
      <c r="N1012" s="61" t="str">
        <f t="shared" si="30"/>
        <v>katB</v>
      </c>
      <c r="P1012" s="73" t="str">
        <f t="shared" si="31"/>
        <v/>
      </c>
      <c r="Q1012" s="61" t="s">
        <v>30</v>
      </c>
    </row>
    <row r="1013" spans="8:18" x14ac:dyDescent="0.25">
      <c r="H1013" s="59">
        <v>158721</v>
      </c>
      <c r="I1013" s="59" t="s">
        <v>71</v>
      </c>
      <c r="J1013" s="59">
        <v>11531134</v>
      </c>
      <c r="K1013" s="59" t="s">
        <v>1233</v>
      </c>
      <c r="L1013" s="61" t="s">
        <v>112</v>
      </c>
      <c r="M1013" s="61">
        <f>VLOOKUP(H1013,zdroj!C:F,4,0)</f>
        <v>0</v>
      </c>
      <c r="N1013" s="61" t="str">
        <f t="shared" si="30"/>
        <v>katA</v>
      </c>
      <c r="P1013" s="73" t="str">
        <f t="shared" si="31"/>
        <v/>
      </c>
      <c r="Q1013" s="61" t="s">
        <v>30</v>
      </c>
    </row>
    <row r="1014" spans="8:18" x14ac:dyDescent="0.25">
      <c r="H1014" s="59">
        <v>158721</v>
      </c>
      <c r="I1014" s="59" t="s">
        <v>71</v>
      </c>
      <c r="J1014" s="59">
        <v>11531142</v>
      </c>
      <c r="K1014" s="59" t="s">
        <v>1234</v>
      </c>
      <c r="L1014" s="61" t="s">
        <v>112</v>
      </c>
      <c r="M1014" s="61">
        <f>VLOOKUP(H1014,zdroj!C:F,4,0)</f>
        <v>0</v>
      </c>
      <c r="N1014" s="61" t="str">
        <f t="shared" si="30"/>
        <v>katA</v>
      </c>
      <c r="P1014" s="73" t="str">
        <f t="shared" si="31"/>
        <v/>
      </c>
      <c r="Q1014" s="61" t="s">
        <v>30</v>
      </c>
    </row>
    <row r="1015" spans="8:18" x14ac:dyDescent="0.25">
      <c r="H1015" s="59">
        <v>158721</v>
      </c>
      <c r="I1015" s="59" t="s">
        <v>71</v>
      </c>
      <c r="J1015" s="59">
        <v>11531151</v>
      </c>
      <c r="K1015" s="59" t="s">
        <v>1235</v>
      </c>
      <c r="L1015" s="61" t="s">
        <v>113</v>
      </c>
      <c r="M1015" s="61">
        <f>VLOOKUP(H1015,zdroj!C:F,4,0)</f>
        <v>0</v>
      </c>
      <c r="N1015" s="61" t="str">
        <f t="shared" si="30"/>
        <v>katB</v>
      </c>
      <c r="P1015" s="73" t="str">
        <f t="shared" si="31"/>
        <v/>
      </c>
      <c r="Q1015" s="61" t="s">
        <v>30</v>
      </c>
      <c r="R1015" s="61" t="s">
        <v>91</v>
      </c>
    </row>
    <row r="1016" spans="8:18" x14ac:dyDescent="0.25">
      <c r="H1016" s="59">
        <v>158721</v>
      </c>
      <c r="I1016" s="59" t="s">
        <v>71</v>
      </c>
      <c r="J1016" s="59">
        <v>11531169</v>
      </c>
      <c r="K1016" s="59" t="s">
        <v>1236</v>
      </c>
      <c r="L1016" s="61" t="s">
        <v>81</v>
      </c>
      <c r="M1016" s="61">
        <f>VLOOKUP(H1016,zdroj!C:F,4,0)</f>
        <v>0</v>
      </c>
      <c r="N1016" s="61" t="str">
        <f t="shared" si="30"/>
        <v>-</v>
      </c>
      <c r="P1016" s="73" t="str">
        <f t="shared" si="31"/>
        <v/>
      </c>
      <c r="Q1016" s="61" t="s">
        <v>88</v>
      </c>
    </row>
    <row r="1017" spans="8:18" x14ac:dyDescent="0.25">
      <c r="H1017" s="59">
        <v>158721</v>
      </c>
      <c r="I1017" s="59" t="s">
        <v>71</v>
      </c>
      <c r="J1017" s="59">
        <v>11531177</v>
      </c>
      <c r="K1017" s="59" t="s">
        <v>1237</v>
      </c>
      <c r="L1017" s="61" t="s">
        <v>112</v>
      </c>
      <c r="M1017" s="61">
        <f>VLOOKUP(H1017,zdroj!C:F,4,0)</f>
        <v>0</v>
      </c>
      <c r="N1017" s="61" t="str">
        <f t="shared" si="30"/>
        <v>katA</v>
      </c>
      <c r="P1017" s="73" t="str">
        <f t="shared" si="31"/>
        <v/>
      </c>
      <c r="Q1017" s="61" t="s">
        <v>30</v>
      </c>
    </row>
    <row r="1018" spans="8:18" x14ac:dyDescent="0.25">
      <c r="H1018" s="59">
        <v>158721</v>
      </c>
      <c r="I1018" s="59" t="s">
        <v>71</v>
      </c>
      <c r="J1018" s="59">
        <v>11531193</v>
      </c>
      <c r="K1018" s="59" t="s">
        <v>1238</v>
      </c>
      <c r="L1018" s="61" t="s">
        <v>112</v>
      </c>
      <c r="M1018" s="61">
        <f>VLOOKUP(H1018,zdroj!C:F,4,0)</f>
        <v>0</v>
      </c>
      <c r="N1018" s="61" t="str">
        <f t="shared" si="30"/>
        <v>katA</v>
      </c>
      <c r="P1018" s="73" t="str">
        <f t="shared" si="31"/>
        <v/>
      </c>
      <c r="Q1018" s="61" t="s">
        <v>30</v>
      </c>
    </row>
    <row r="1019" spans="8:18" x14ac:dyDescent="0.25">
      <c r="H1019" s="59">
        <v>158721</v>
      </c>
      <c r="I1019" s="59" t="s">
        <v>71</v>
      </c>
      <c r="J1019" s="59">
        <v>11531207</v>
      </c>
      <c r="K1019" s="59" t="s">
        <v>1239</v>
      </c>
      <c r="L1019" s="61" t="s">
        <v>112</v>
      </c>
      <c r="M1019" s="61">
        <f>VLOOKUP(H1019,zdroj!C:F,4,0)</f>
        <v>0</v>
      </c>
      <c r="N1019" s="61" t="str">
        <f t="shared" si="30"/>
        <v>katA</v>
      </c>
      <c r="P1019" s="73" t="str">
        <f t="shared" si="31"/>
        <v/>
      </c>
      <c r="Q1019" s="61" t="s">
        <v>30</v>
      </c>
    </row>
    <row r="1020" spans="8:18" x14ac:dyDescent="0.25">
      <c r="H1020" s="59">
        <v>158721</v>
      </c>
      <c r="I1020" s="59" t="s">
        <v>71</v>
      </c>
      <c r="J1020" s="59">
        <v>11531215</v>
      </c>
      <c r="K1020" s="59" t="s">
        <v>1240</v>
      </c>
      <c r="L1020" s="61" t="s">
        <v>112</v>
      </c>
      <c r="M1020" s="61">
        <f>VLOOKUP(H1020,zdroj!C:F,4,0)</f>
        <v>0</v>
      </c>
      <c r="N1020" s="61" t="str">
        <f t="shared" si="30"/>
        <v>katA</v>
      </c>
      <c r="P1020" s="73" t="str">
        <f t="shared" si="31"/>
        <v/>
      </c>
      <c r="Q1020" s="61" t="s">
        <v>30</v>
      </c>
    </row>
    <row r="1021" spans="8:18" x14ac:dyDescent="0.25">
      <c r="H1021" s="59">
        <v>158721</v>
      </c>
      <c r="I1021" s="59" t="s">
        <v>71</v>
      </c>
      <c r="J1021" s="59">
        <v>11531223</v>
      </c>
      <c r="K1021" s="59" t="s">
        <v>1241</v>
      </c>
      <c r="L1021" s="61" t="s">
        <v>112</v>
      </c>
      <c r="M1021" s="61">
        <f>VLOOKUP(H1021,zdroj!C:F,4,0)</f>
        <v>0</v>
      </c>
      <c r="N1021" s="61" t="str">
        <f t="shared" si="30"/>
        <v>katA</v>
      </c>
      <c r="P1021" s="73" t="str">
        <f t="shared" si="31"/>
        <v/>
      </c>
      <c r="Q1021" s="61" t="s">
        <v>30</v>
      </c>
    </row>
    <row r="1022" spans="8:18" x14ac:dyDescent="0.25">
      <c r="H1022" s="59">
        <v>158721</v>
      </c>
      <c r="I1022" s="59" t="s">
        <v>71</v>
      </c>
      <c r="J1022" s="59">
        <v>11531231</v>
      </c>
      <c r="K1022" s="59" t="s">
        <v>1242</v>
      </c>
      <c r="L1022" s="61" t="s">
        <v>112</v>
      </c>
      <c r="M1022" s="61">
        <f>VLOOKUP(H1022,zdroj!C:F,4,0)</f>
        <v>0</v>
      </c>
      <c r="N1022" s="61" t="str">
        <f t="shared" si="30"/>
        <v>katA</v>
      </c>
      <c r="P1022" s="73" t="str">
        <f t="shared" si="31"/>
        <v/>
      </c>
      <c r="Q1022" s="61" t="s">
        <v>30</v>
      </c>
    </row>
    <row r="1023" spans="8:18" x14ac:dyDescent="0.25">
      <c r="H1023" s="59">
        <v>158721</v>
      </c>
      <c r="I1023" s="59" t="s">
        <v>71</v>
      </c>
      <c r="J1023" s="59">
        <v>11531240</v>
      </c>
      <c r="K1023" s="59" t="s">
        <v>1243</v>
      </c>
      <c r="L1023" s="61" t="s">
        <v>112</v>
      </c>
      <c r="M1023" s="61">
        <f>VLOOKUP(H1023,zdroj!C:F,4,0)</f>
        <v>0</v>
      </c>
      <c r="N1023" s="61" t="str">
        <f t="shared" si="30"/>
        <v>katA</v>
      </c>
      <c r="P1023" s="73" t="str">
        <f t="shared" si="31"/>
        <v/>
      </c>
      <c r="Q1023" s="61" t="s">
        <v>30</v>
      </c>
    </row>
    <row r="1024" spans="8:18" x14ac:dyDescent="0.25">
      <c r="H1024" s="59">
        <v>158721</v>
      </c>
      <c r="I1024" s="59" t="s">
        <v>71</v>
      </c>
      <c r="J1024" s="59">
        <v>11531258</v>
      </c>
      <c r="K1024" s="59" t="s">
        <v>1244</v>
      </c>
      <c r="L1024" s="61" t="s">
        <v>112</v>
      </c>
      <c r="M1024" s="61">
        <f>VLOOKUP(H1024,zdroj!C:F,4,0)</f>
        <v>0</v>
      </c>
      <c r="N1024" s="61" t="str">
        <f t="shared" si="30"/>
        <v>katA</v>
      </c>
      <c r="P1024" s="73" t="str">
        <f t="shared" si="31"/>
        <v/>
      </c>
      <c r="Q1024" s="61" t="s">
        <v>30</v>
      </c>
    </row>
    <row r="1025" spans="8:18" x14ac:dyDescent="0.25">
      <c r="H1025" s="59">
        <v>158721</v>
      </c>
      <c r="I1025" s="59" t="s">
        <v>71</v>
      </c>
      <c r="J1025" s="59">
        <v>11531266</v>
      </c>
      <c r="K1025" s="59" t="s">
        <v>1245</v>
      </c>
      <c r="L1025" s="61" t="s">
        <v>112</v>
      </c>
      <c r="M1025" s="61">
        <f>VLOOKUP(H1025,zdroj!C:F,4,0)</f>
        <v>0</v>
      </c>
      <c r="N1025" s="61" t="str">
        <f t="shared" si="30"/>
        <v>katA</v>
      </c>
      <c r="P1025" s="73" t="str">
        <f t="shared" si="31"/>
        <v/>
      </c>
      <c r="Q1025" s="61" t="s">
        <v>30</v>
      </c>
    </row>
    <row r="1026" spans="8:18" x14ac:dyDescent="0.25">
      <c r="H1026" s="59">
        <v>158721</v>
      </c>
      <c r="I1026" s="59" t="s">
        <v>71</v>
      </c>
      <c r="J1026" s="59">
        <v>11531274</v>
      </c>
      <c r="K1026" s="59" t="s">
        <v>1246</v>
      </c>
      <c r="L1026" s="61" t="s">
        <v>113</v>
      </c>
      <c r="M1026" s="61">
        <f>VLOOKUP(H1026,zdroj!C:F,4,0)</f>
        <v>0</v>
      </c>
      <c r="N1026" s="61" t="str">
        <f t="shared" si="30"/>
        <v>katB</v>
      </c>
      <c r="P1026" s="73" t="str">
        <f t="shared" si="31"/>
        <v/>
      </c>
      <c r="Q1026" s="61" t="s">
        <v>30</v>
      </c>
      <c r="R1026" s="61" t="s">
        <v>91</v>
      </c>
    </row>
    <row r="1027" spans="8:18" x14ac:dyDescent="0.25">
      <c r="H1027" s="59">
        <v>158721</v>
      </c>
      <c r="I1027" s="59" t="s">
        <v>71</v>
      </c>
      <c r="J1027" s="59">
        <v>11531282</v>
      </c>
      <c r="K1027" s="59" t="s">
        <v>1247</v>
      </c>
      <c r="L1027" s="61" t="s">
        <v>112</v>
      </c>
      <c r="M1027" s="61">
        <f>VLOOKUP(H1027,zdroj!C:F,4,0)</f>
        <v>0</v>
      </c>
      <c r="N1027" s="61" t="str">
        <f t="shared" si="30"/>
        <v>katA</v>
      </c>
      <c r="P1027" s="73" t="str">
        <f t="shared" si="31"/>
        <v/>
      </c>
      <c r="Q1027" s="61" t="s">
        <v>30</v>
      </c>
    </row>
    <row r="1028" spans="8:18" x14ac:dyDescent="0.25">
      <c r="H1028" s="59">
        <v>158721</v>
      </c>
      <c r="I1028" s="59" t="s">
        <v>71</v>
      </c>
      <c r="J1028" s="59">
        <v>11531291</v>
      </c>
      <c r="K1028" s="59" t="s">
        <v>1248</v>
      </c>
      <c r="L1028" s="61" t="s">
        <v>113</v>
      </c>
      <c r="M1028" s="61">
        <f>VLOOKUP(H1028,zdroj!C:F,4,0)</f>
        <v>0</v>
      </c>
      <c r="N1028" s="61" t="str">
        <f t="shared" si="30"/>
        <v>katB</v>
      </c>
      <c r="P1028" s="73" t="str">
        <f t="shared" si="31"/>
        <v/>
      </c>
      <c r="Q1028" s="61" t="s">
        <v>30</v>
      </c>
      <c r="R1028" s="61" t="s">
        <v>91</v>
      </c>
    </row>
    <row r="1029" spans="8:18" x14ac:dyDescent="0.25">
      <c r="H1029" s="59">
        <v>158721</v>
      </c>
      <c r="I1029" s="59" t="s">
        <v>71</v>
      </c>
      <c r="J1029" s="59">
        <v>11531304</v>
      </c>
      <c r="K1029" s="59" t="s">
        <v>1249</v>
      </c>
      <c r="L1029" s="61" t="s">
        <v>81</v>
      </c>
      <c r="M1029" s="61">
        <f>VLOOKUP(H1029,zdroj!C:F,4,0)</f>
        <v>0</v>
      </c>
      <c r="N1029" s="61" t="str">
        <f t="shared" si="30"/>
        <v>-</v>
      </c>
      <c r="P1029" s="73" t="str">
        <f t="shared" si="31"/>
        <v/>
      </c>
      <c r="Q1029" s="61" t="s">
        <v>88</v>
      </c>
    </row>
    <row r="1030" spans="8:18" x14ac:dyDescent="0.25">
      <c r="H1030" s="59">
        <v>158721</v>
      </c>
      <c r="I1030" s="59" t="s">
        <v>71</v>
      </c>
      <c r="J1030" s="59">
        <v>11531312</v>
      </c>
      <c r="K1030" s="59" t="s">
        <v>1250</v>
      </c>
      <c r="L1030" s="61" t="s">
        <v>112</v>
      </c>
      <c r="M1030" s="61">
        <f>VLOOKUP(H1030,zdroj!C:F,4,0)</f>
        <v>0</v>
      </c>
      <c r="N1030" s="61" t="str">
        <f t="shared" si="30"/>
        <v>katA</v>
      </c>
      <c r="P1030" s="73" t="str">
        <f t="shared" si="31"/>
        <v/>
      </c>
      <c r="Q1030" s="61" t="s">
        <v>30</v>
      </c>
    </row>
    <row r="1031" spans="8:18" x14ac:dyDescent="0.25">
      <c r="H1031" s="59">
        <v>158721</v>
      </c>
      <c r="I1031" s="59" t="s">
        <v>71</v>
      </c>
      <c r="J1031" s="59">
        <v>11531339</v>
      </c>
      <c r="K1031" s="59" t="s">
        <v>1251</v>
      </c>
      <c r="L1031" s="61" t="s">
        <v>112</v>
      </c>
      <c r="M1031" s="61">
        <f>VLOOKUP(H1031,zdroj!C:F,4,0)</f>
        <v>0</v>
      </c>
      <c r="N1031" s="61" t="str">
        <f t="shared" ref="N1031:N1094" si="32">IF(M1031="A",IF(L1031="katA","katB",L1031),L1031)</f>
        <v>katA</v>
      </c>
      <c r="P1031" s="73" t="str">
        <f t="shared" ref="P1031:P1094" si="33">IF(O1031="A",1,"")</f>
        <v/>
      </c>
      <c r="Q1031" s="61" t="s">
        <v>30</v>
      </c>
    </row>
    <row r="1032" spans="8:18" x14ac:dyDescent="0.25">
      <c r="H1032" s="59">
        <v>158721</v>
      </c>
      <c r="I1032" s="59" t="s">
        <v>71</v>
      </c>
      <c r="J1032" s="59">
        <v>11531347</v>
      </c>
      <c r="K1032" s="59" t="s">
        <v>1252</v>
      </c>
      <c r="L1032" s="61" t="s">
        <v>112</v>
      </c>
      <c r="M1032" s="61">
        <f>VLOOKUP(H1032,zdroj!C:F,4,0)</f>
        <v>0</v>
      </c>
      <c r="N1032" s="61" t="str">
        <f t="shared" si="32"/>
        <v>katA</v>
      </c>
      <c r="P1032" s="73" t="str">
        <f t="shared" si="33"/>
        <v/>
      </c>
      <c r="Q1032" s="61" t="s">
        <v>30</v>
      </c>
    </row>
    <row r="1033" spans="8:18" x14ac:dyDescent="0.25">
      <c r="H1033" s="59">
        <v>158721</v>
      </c>
      <c r="I1033" s="59" t="s">
        <v>71</v>
      </c>
      <c r="J1033" s="59">
        <v>11531355</v>
      </c>
      <c r="K1033" s="59" t="s">
        <v>1253</v>
      </c>
      <c r="L1033" s="61" t="s">
        <v>113</v>
      </c>
      <c r="M1033" s="61">
        <f>VLOOKUP(H1033,zdroj!C:F,4,0)</f>
        <v>0</v>
      </c>
      <c r="N1033" s="61" t="str">
        <f t="shared" si="32"/>
        <v>katB</v>
      </c>
      <c r="P1033" s="73" t="str">
        <f t="shared" si="33"/>
        <v/>
      </c>
      <c r="Q1033" s="61" t="s">
        <v>33</v>
      </c>
      <c r="R1033" s="61" t="s">
        <v>91</v>
      </c>
    </row>
    <row r="1034" spans="8:18" x14ac:dyDescent="0.25">
      <c r="H1034" s="59">
        <v>158721</v>
      </c>
      <c r="I1034" s="59" t="s">
        <v>71</v>
      </c>
      <c r="J1034" s="59">
        <v>11531363</v>
      </c>
      <c r="K1034" s="59" t="s">
        <v>1254</v>
      </c>
      <c r="L1034" s="61" t="s">
        <v>112</v>
      </c>
      <c r="M1034" s="61">
        <f>VLOOKUP(H1034,zdroj!C:F,4,0)</f>
        <v>0</v>
      </c>
      <c r="N1034" s="61" t="str">
        <f t="shared" si="32"/>
        <v>katA</v>
      </c>
      <c r="P1034" s="73" t="str">
        <f t="shared" si="33"/>
        <v/>
      </c>
      <c r="Q1034" s="61" t="s">
        <v>30</v>
      </c>
    </row>
    <row r="1035" spans="8:18" x14ac:dyDescent="0.25">
      <c r="H1035" s="59">
        <v>158721</v>
      </c>
      <c r="I1035" s="59" t="s">
        <v>71</v>
      </c>
      <c r="J1035" s="59">
        <v>11531371</v>
      </c>
      <c r="K1035" s="59" t="s">
        <v>1255</v>
      </c>
      <c r="L1035" s="61" t="s">
        <v>81</v>
      </c>
      <c r="M1035" s="61">
        <f>VLOOKUP(H1035,zdroj!C:F,4,0)</f>
        <v>0</v>
      </c>
      <c r="N1035" s="61" t="str">
        <f t="shared" si="32"/>
        <v>-</v>
      </c>
      <c r="P1035" s="73" t="str">
        <f t="shared" si="33"/>
        <v/>
      </c>
      <c r="Q1035" s="61" t="s">
        <v>88</v>
      </c>
    </row>
    <row r="1036" spans="8:18" x14ac:dyDescent="0.25">
      <c r="H1036" s="59">
        <v>158721</v>
      </c>
      <c r="I1036" s="59" t="s">
        <v>71</v>
      </c>
      <c r="J1036" s="59">
        <v>11531380</v>
      </c>
      <c r="K1036" s="59" t="s">
        <v>1256</v>
      </c>
      <c r="L1036" s="61" t="s">
        <v>112</v>
      </c>
      <c r="M1036" s="61">
        <f>VLOOKUP(H1036,zdroj!C:F,4,0)</f>
        <v>0</v>
      </c>
      <c r="N1036" s="61" t="str">
        <f t="shared" si="32"/>
        <v>katA</v>
      </c>
      <c r="P1036" s="73" t="str">
        <f t="shared" si="33"/>
        <v/>
      </c>
      <c r="Q1036" s="61" t="s">
        <v>30</v>
      </c>
    </row>
    <row r="1037" spans="8:18" x14ac:dyDescent="0.25">
      <c r="H1037" s="59">
        <v>158721</v>
      </c>
      <c r="I1037" s="59" t="s">
        <v>71</v>
      </c>
      <c r="J1037" s="59">
        <v>11531398</v>
      </c>
      <c r="K1037" s="59" t="s">
        <v>1257</v>
      </c>
      <c r="L1037" s="61" t="s">
        <v>113</v>
      </c>
      <c r="M1037" s="61">
        <f>VLOOKUP(H1037,zdroj!C:F,4,0)</f>
        <v>0</v>
      </c>
      <c r="N1037" s="61" t="str">
        <f t="shared" si="32"/>
        <v>katB</v>
      </c>
      <c r="P1037" s="73" t="str">
        <f t="shared" si="33"/>
        <v/>
      </c>
      <c r="Q1037" s="61" t="s">
        <v>30</v>
      </c>
      <c r="R1037" s="61" t="s">
        <v>91</v>
      </c>
    </row>
    <row r="1038" spans="8:18" x14ac:dyDescent="0.25">
      <c r="H1038" s="59">
        <v>158721</v>
      </c>
      <c r="I1038" s="59" t="s">
        <v>71</v>
      </c>
      <c r="J1038" s="59">
        <v>11531401</v>
      </c>
      <c r="K1038" s="59" t="s">
        <v>1258</v>
      </c>
      <c r="L1038" s="61" t="s">
        <v>112</v>
      </c>
      <c r="M1038" s="61">
        <f>VLOOKUP(H1038,zdroj!C:F,4,0)</f>
        <v>0</v>
      </c>
      <c r="N1038" s="61" t="str">
        <f t="shared" si="32"/>
        <v>katA</v>
      </c>
      <c r="P1038" s="73" t="str">
        <f t="shared" si="33"/>
        <v/>
      </c>
      <c r="Q1038" s="61" t="s">
        <v>30</v>
      </c>
    </row>
    <row r="1039" spans="8:18" x14ac:dyDescent="0.25">
      <c r="H1039" s="59">
        <v>158721</v>
      </c>
      <c r="I1039" s="59" t="s">
        <v>71</v>
      </c>
      <c r="J1039" s="59">
        <v>11531410</v>
      </c>
      <c r="K1039" s="59" t="s">
        <v>1259</v>
      </c>
      <c r="L1039" s="61" t="s">
        <v>112</v>
      </c>
      <c r="M1039" s="61">
        <f>VLOOKUP(H1039,zdroj!C:F,4,0)</f>
        <v>0</v>
      </c>
      <c r="N1039" s="61" t="str">
        <f t="shared" si="32"/>
        <v>katA</v>
      </c>
      <c r="P1039" s="73" t="str">
        <f t="shared" si="33"/>
        <v/>
      </c>
      <c r="Q1039" s="61" t="s">
        <v>30</v>
      </c>
    </row>
    <row r="1040" spans="8:18" x14ac:dyDescent="0.25">
      <c r="H1040" s="59">
        <v>158721</v>
      </c>
      <c r="I1040" s="59" t="s">
        <v>71</v>
      </c>
      <c r="J1040" s="59">
        <v>11531428</v>
      </c>
      <c r="K1040" s="59" t="s">
        <v>1260</v>
      </c>
      <c r="L1040" s="61" t="s">
        <v>113</v>
      </c>
      <c r="M1040" s="61">
        <f>VLOOKUP(H1040,zdroj!C:F,4,0)</f>
        <v>0</v>
      </c>
      <c r="N1040" s="61" t="str">
        <f t="shared" si="32"/>
        <v>katB</v>
      </c>
      <c r="P1040" s="73" t="str">
        <f t="shared" si="33"/>
        <v/>
      </c>
      <c r="Q1040" s="61" t="s">
        <v>30</v>
      </c>
      <c r="R1040" s="61" t="s">
        <v>91</v>
      </c>
    </row>
    <row r="1041" spans="8:18" x14ac:dyDescent="0.25">
      <c r="H1041" s="59">
        <v>158721</v>
      </c>
      <c r="I1041" s="59" t="s">
        <v>71</v>
      </c>
      <c r="J1041" s="59">
        <v>11531436</v>
      </c>
      <c r="K1041" s="59" t="s">
        <v>1261</v>
      </c>
      <c r="L1041" s="61" t="s">
        <v>112</v>
      </c>
      <c r="M1041" s="61">
        <f>VLOOKUP(H1041,zdroj!C:F,4,0)</f>
        <v>0</v>
      </c>
      <c r="N1041" s="61" t="str">
        <f t="shared" si="32"/>
        <v>katA</v>
      </c>
      <c r="P1041" s="73" t="str">
        <f t="shared" si="33"/>
        <v/>
      </c>
      <c r="Q1041" s="61" t="s">
        <v>30</v>
      </c>
    </row>
    <row r="1042" spans="8:18" x14ac:dyDescent="0.25">
      <c r="H1042" s="59">
        <v>158721</v>
      </c>
      <c r="I1042" s="59" t="s">
        <v>71</v>
      </c>
      <c r="J1042" s="59">
        <v>11531444</v>
      </c>
      <c r="K1042" s="59" t="s">
        <v>1262</v>
      </c>
      <c r="L1042" s="61" t="s">
        <v>113</v>
      </c>
      <c r="M1042" s="61">
        <f>VLOOKUP(H1042,zdroj!C:F,4,0)</f>
        <v>0</v>
      </c>
      <c r="N1042" s="61" t="str">
        <f t="shared" si="32"/>
        <v>katB</v>
      </c>
      <c r="P1042" s="73" t="str">
        <f t="shared" si="33"/>
        <v/>
      </c>
      <c r="Q1042" s="61" t="s">
        <v>30</v>
      </c>
      <c r="R1042" s="61" t="s">
        <v>91</v>
      </c>
    </row>
    <row r="1043" spans="8:18" x14ac:dyDescent="0.25">
      <c r="H1043" s="59">
        <v>158721</v>
      </c>
      <c r="I1043" s="59" t="s">
        <v>71</v>
      </c>
      <c r="J1043" s="59">
        <v>11531452</v>
      </c>
      <c r="K1043" s="59" t="s">
        <v>1263</v>
      </c>
      <c r="L1043" s="61" t="s">
        <v>81</v>
      </c>
      <c r="M1043" s="61">
        <f>VLOOKUP(H1043,zdroj!C:F,4,0)</f>
        <v>0</v>
      </c>
      <c r="N1043" s="61" t="str">
        <f t="shared" si="32"/>
        <v>-</v>
      </c>
      <c r="P1043" s="73" t="str">
        <f t="shared" si="33"/>
        <v/>
      </c>
      <c r="Q1043" s="61" t="s">
        <v>88</v>
      </c>
    </row>
    <row r="1044" spans="8:18" x14ac:dyDescent="0.25">
      <c r="H1044" s="59">
        <v>158721</v>
      </c>
      <c r="I1044" s="59" t="s">
        <v>71</v>
      </c>
      <c r="J1044" s="59">
        <v>11531461</v>
      </c>
      <c r="K1044" s="59" t="s">
        <v>1264</v>
      </c>
      <c r="L1044" s="61" t="s">
        <v>112</v>
      </c>
      <c r="M1044" s="61">
        <f>VLOOKUP(H1044,zdroj!C:F,4,0)</f>
        <v>0</v>
      </c>
      <c r="N1044" s="61" t="str">
        <f t="shared" si="32"/>
        <v>katA</v>
      </c>
      <c r="P1044" s="73" t="str">
        <f t="shared" si="33"/>
        <v/>
      </c>
      <c r="Q1044" s="61" t="s">
        <v>30</v>
      </c>
    </row>
    <row r="1045" spans="8:18" x14ac:dyDescent="0.25">
      <c r="H1045" s="59">
        <v>158721</v>
      </c>
      <c r="I1045" s="59" t="s">
        <v>71</v>
      </c>
      <c r="J1045" s="59">
        <v>11531479</v>
      </c>
      <c r="K1045" s="59" t="s">
        <v>1265</v>
      </c>
      <c r="L1045" s="61" t="s">
        <v>112</v>
      </c>
      <c r="M1045" s="61">
        <f>VLOOKUP(H1045,zdroj!C:F,4,0)</f>
        <v>0</v>
      </c>
      <c r="N1045" s="61" t="str">
        <f t="shared" si="32"/>
        <v>katA</v>
      </c>
      <c r="P1045" s="73" t="str">
        <f t="shared" si="33"/>
        <v/>
      </c>
      <c r="Q1045" s="61" t="s">
        <v>30</v>
      </c>
    </row>
    <row r="1046" spans="8:18" x14ac:dyDescent="0.25">
      <c r="H1046" s="59">
        <v>158721</v>
      </c>
      <c r="I1046" s="59" t="s">
        <v>71</v>
      </c>
      <c r="J1046" s="59">
        <v>11531487</v>
      </c>
      <c r="K1046" s="59" t="s">
        <v>1266</v>
      </c>
      <c r="L1046" s="61" t="s">
        <v>112</v>
      </c>
      <c r="M1046" s="61">
        <f>VLOOKUP(H1046,zdroj!C:F,4,0)</f>
        <v>0</v>
      </c>
      <c r="N1046" s="61" t="str">
        <f t="shared" si="32"/>
        <v>katA</v>
      </c>
      <c r="P1046" s="73" t="str">
        <f t="shared" si="33"/>
        <v/>
      </c>
      <c r="Q1046" s="61" t="s">
        <v>30</v>
      </c>
    </row>
    <row r="1047" spans="8:18" x14ac:dyDescent="0.25">
      <c r="H1047" s="59">
        <v>158721</v>
      </c>
      <c r="I1047" s="59" t="s">
        <v>71</v>
      </c>
      <c r="J1047" s="59">
        <v>11531495</v>
      </c>
      <c r="K1047" s="59" t="s">
        <v>1267</v>
      </c>
      <c r="L1047" s="61" t="s">
        <v>113</v>
      </c>
      <c r="M1047" s="61">
        <f>VLOOKUP(H1047,zdroj!C:F,4,0)</f>
        <v>0</v>
      </c>
      <c r="N1047" s="61" t="str">
        <f t="shared" si="32"/>
        <v>katB</v>
      </c>
      <c r="P1047" s="73" t="str">
        <f t="shared" si="33"/>
        <v/>
      </c>
      <c r="Q1047" s="61" t="s">
        <v>30</v>
      </c>
      <c r="R1047" s="61" t="s">
        <v>91</v>
      </c>
    </row>
    <row r="1048" spans="8:18" x14ac:dyDescent="0.25">
      <c r="H1048" s="59">
        <v>158721</v>
      </c>
      <c r="I1048" s="59" t="s">
        <v>71</v>
      </c>
      <c r="J1048" s="59">
        <v>11531509</v>
      </c>
      <c r="K1048" s="59" t="s">
        <v>1268</v>
      </c>
      <c r="L1048" s="61" t="s">
        <v>112</v>
      </c>
      <c r="M1048" s="61">
        <f>VLOOKUP(H1048,zdroj!C:F,4,0)</f>
        <v>0</v>
      </c>
      <c r="N1048" s="61" t="str">
        <f t="shared" si="32"/>
        <v>katA</v>
      </c>
      <c r="P1048" s="73" t="str">
        <f t="shared" si="33"/>
        <v/>
      </c>
      <c r="Q1048" s="61" t="s">
        <v>30</v>
      </c>
    </row>
    <row r="1049" spans="8:18" x14ac:dyDescent="0.25">
      <c r="H1049" s="59">
        <v>158721</v>
      </c>
      <c r="I1049" s="59" t="s">
        <v>71</v>
      </c>
      <c r="J1049" s="59">
        <v>11531517</v>
      </c>
      <c r="K1049" s="59" t="s">
        <v>1269</v>
      </c>
      <c r="L1049" s="61" t="s">
        <v>112</v>
      </c>
      <c r="M1049" s="61">
        <f>VLOOKUP(H1049,zdroj!C:F,4,0)</f>
        <v>0</v>
      </c>
      <c r="N1049" s="61" t="str">
        <f t="shared" si="32"/>
        <v>katA</v>
      </c>
      <c r="P1049" s="73" t="str">
        <f t="shared" si="33"/>
        <v/>
      </c>
      <c r="Q1049" s="61" t="s">
        <v>30</v>
      </c>
    </row>
    <row r="1050" spans="8:18" x14ac:dyDescent="0.25">
      <c r="H1050" s="59">
        <v>158721</v>
      </c>
      <c r="I1050" s="59" t="s">
        <v>71</v>
      </c>
      <c r="J1050" s="59">
        <v>11531525</v>
      </c>
      <c r="K1050" s="59" t="s">
        <v>1270</v>
      </c>
      <c r="L1050" s="61" t="s">
        <v>112</v>
      </c>
      <c r="M1050" s="61">
        <f>VLOOKUP(H1050,zdroj!C:F,4,0)</f>
        <v>0</v>
      </c>
      <c r="N1050" s="61" t="str">
        <f t="shared" si="32"/>
        <v>katA</v>
      </c>
      <c r="P1050" s="73" t="str">
        <f t="shared" si="33"/>
        <v/>
      </c>
      <c r="Q1050" s="61" t="s">
        <v>30</v>
      </c>
    </row>
    <row r="1051" spans="8:18" x14ac:dyDescent="0.25">
      <c r="H1051" s="59">
        <v>158721</v>
      </c>
      <c r="I1051" s="59" t="s">
        <v>71</v>
      </c>
      <c r="J1051" s="59">
        <v>11531533</v>
      </c>
      <c r="K1051" s="59" t="s">
        <v>1271</v>
      </c>
      <c r="L1051" s="61" t="s">
        <v>112</v>
      </c>
      <c r="M1051" s="61">
        <f>VLOOKUP(H1051,zdroj!C:F,4,0)</f>
        <v>0</v>
      </c>
      <c r="N1051" s="61" t="str">
        <f t="shared" si="32"/>
        <v>katA</v>
      </c>
      <c r="P1051" s="73" t="str">
        <f t="shared" si="33"/>
        <v/>
      </c>
      <c r="Q1051" s="61" t="s">
        <v>30</v>
      </c>
    </row>
    <row r="1052" spans="8:18" x14ac:dyDescent="0.25">
      <c r="H1052" s="59">
        <v>158721</v>
      </c>
      <c r="I1052" s="59" t="s">
        <v>71</v>
      </c>
      <c r="J1052" s="59">
        <v>11531541</v>
      </c>
      <c r="K1052" s="59" t="s">
        <v>1272</v>
      </c>
      <c r="L1052" s="61" t="s">
        <v>81</v>
      </c>
      <c r="M1052" s="61">
        <f>VLOOKUP(H1052,zdroj!C:F,4,0)</f>
        <v>0</v>
      </c>
      <c r="N1052" s="61" t="str">
        <f t="shared" si="32"/>
        <v>-</v>
      </c>
      <c r="P1052" s="73" t="str">
        <f t="shared" si="33"/>
        <v/>
      </c>
      <c r="Q1052" s="61" t="s">
        <v>88</v>
      </c>
    </row>
    <row r="1053" spans="8:18" x14ac:dyDescent="0.25">
      <c r="H1053" s="59">
        <v>158721</v>
      </c>
      <c r="I1053" s="59" t="s">
        <v>71</v>
      </c>
      <c r="J1053" s="59">
        <v>11531550</v>
      </c>
      <c r="K1053" s="59" t="s">
        <v>1273</v>
      </c>
      <c r="L1053" s="61" t="s">
        <v>113</v>
      </c>
      <c r="M1053" s="61">
        <f>VLOOKUP(H1053,zdroj!C:F,4,0)</f>
        <v>0</v>
      </c>
      <c r="N1053" s="61" t="str">
        <f t="shared" si="32"/>
        <v>katB</v>
      </c>
      <c r="P1053" s="73" t="str">
        <f t="shared" si="33"/>
        <v/>
      </c>
      <c r="Q1053" s="61" t="s">
        <v>30</v>
      </c>
      <c r="R1053" s="61" t="s">
        <v>91</v>
      </c>
    </row>
    <row r="1054" spans="8:18" x14ac:dyDescent="0.25">
      <c r="H1054" s="59">
        <v>158721</v>
      </c>
      <c r="I1054" s="59" t="s">
        <v>71</v>
      </c>
      <c r="J1054" s="59">
        <v>11531568</v>
      </c>
      <c r="K1054" s="59" t="s">
        <v>1274</v>
      </c>
      <c r="L1054" s="61" t="s">
        <v>112</v>
      </c>
      <c r="M1054" s="61">
        <f>VLOOKUP(H1054,zdroj!C:F,4,0)</f>
        <v>0</v>
      </c>
      <c r="N1054" s="61" t="str">
        <f t="shared" si="32"/>
        <v>katA</v>
      </c>
      <c r="P1054" s="73" t="str">
        <f t="shared" si="33"/>
        <v/>
      </c>
      <c r="Q1054" s="61" t="s">
        <v>30</v>
      </c>
    </row>
    <row r="1055" spans="8:18" x14ac:dyDescent="0.25">
      <c r="H1055" s="59">
        <v>158721</v>
      </c>
      <c r="I1055" s="59" t="s">
        <v>71</v>
      </c>
      <c r="J1055" s="59">
        <v>11531576</v>
      </c>
      <c r="K1055" s="59" t="s">
        <v>1275</v>
      </c>
      <c r="L1055" s="61" t="s">
        <v>112</v>
      </c>
      <c r="M1055" s="61">
        <f>VLOOKUP(H1055,zdroj!C:F,4,0)</f>
        <v>0</v>
      </c>
      <c r="N1055" s="61" t="str">
        <f t="shared" si="32"/>
        <v>katA</v>
      </c>
      <c r="P1055" s="73" t="str">
        <f t="shared" si="33"/>
        <v/>
      </c>
      <c r="Q1055" s="61" t="s">
        <v>30</v>
      </c>
    </row>
    <row r="1056" spans="8:18" x14ac:dyDescent="0.25">
      <c r="H1056" s="59">
        <v>158721</v>
      </c>
      <c r="I1056" s="59" t="s">
        <v>71</v>
      </c>
      <c r="J1056" s="59">
        <v>11531584</v>
      </c>
      <c r="K1056" s="59" t="s">
        <v>1276</v>
      </c>
      <c r="L1056" s="61" t="s">
        <v>81</v>
      </c>
      <c r="M1056" s="61">
        <f>VLOOKUP(H1056,zdroj!C:F,4,0)</f>
        <v>0</v>
      </c>
      <c r="N1056" s="61" t="str">
        <f t="shared" si="32"/>
        <v>-</v>
      </c>
      <c r="P1056" s="73" t="str">
        <f t="shared" si="33"/>
        <v/>
      </c>
      <c r="Q1056" s="61" t="s">
        <v>88</v>
      </c>
    </row>
    <row r="1057" spans="8:18" x14ac:dyDescent="0.25">
      <c r="H1057" s="59">
        <v>158721</v>
      </c>
      <c r="I1057" s="59" t="s">
        <v>71</v>
      </c>
      <c r="J1057" s="59">
        <v>11531592</v>
      </c>
      <c r="K1057" s="59" t="s">
        <v>1277</v>
      </c>
      <c r="L1057" s="61" t="s">
        <v>81</v>
      </c>
      <c r="M1057" s="61">
        <f>VLOOKUP(H1057,zdroj!C:F,4,0)</f>
        <v>0</v>
      </c>
      <c r="N1057" s="61" t="str">
        <f t="shared" si="32"/>
        <v>-</v>
      </c>
      <c r="P1057" s="73" t="str">
        <f t="shared" si="33"/>
        <v/>
      </c>
      <c r="Q1057" s="61" t="s">
        <v>88</v>
      </c>
    </row>
    <row r="1058" spans="8:18" x14ac:dyDescent="0.25">
      <c r="H1058" s="59">
        <v>158721</v>
      </c>
      <c r="I1058" s="59" t="s">
        <v>71</v>
      </c>
      <c r="J1058" s="59">
        <v>11531606</v>
      </c>
      <c r="K1058" s="59" t="s">
        <v>1278</v>
      </c>
      <c r="L1058" s="61" t="s">
        <v>81</v>
      </c>
      <c r="M1058" s="61">
        <f>VLOOKUP(H1058,zdroj!C:F,4,0)</f>
        <v>0</v>
      </c>
      <c r="N1058" s="61" t="str">
        <f t="shared" si="32"/>
        <v>-</v>
      </c>
      <c r="P1058" s="73" t="str">
        <f t="shared" si="33"/>
        <v/>
      </c>
      <c r="Q1058" s="61" t="s">
        <v>88</v>
      </c>
    </row>
    <row r="1059" spans="8:18" x14ac:dyDescent="0.25">
      <c r="H1059" s="59">
        <v>158721</v>
      </c>
      <c r="I1059" s="59" t="s">
        <v>71</v>
      </c>
      <c r="J1059" s="59">
        <v>11531622</v>
      </c>
      <c r="K1059" s="59" t="s">
        <v>1279</v>
      </c>
      <c r="L1059" s="61" t="s">
        <v>81</v>
      </c>
      <c r="M1059" s="61">
        <f>VLOOKUP(H1059,zdroj!C:F,4,0)</f>
        <v>0</v>
      </c>
      <c r="N1059" s="61" t="str">
        <f t="shared" si="32"/>
        <v>-</v>
      </c>
      <c r="P1059" s="73" t="str">
        <f t="shared" si="33"/>
        <v/>
      </c>
      <c r="Q1059" s="61" t="s">
        <v>88</v>
      </c>
    </row>
    <row r="1060" spans="8:18" x14ac:dyDescent="0.25">
      <c r="H1060" s="59">
        <v>158721</v>
      </c>
      <c r="I1060" s="59" t="s">
        <v>71</v>
      </c>
      <c r="J1060" s="59">
        <v>11531631</v>
      </c>
      <c r="K1060" s="59" t="s">
        <v>1280</v>
      </c>
      <c r="L1060" s="61" t="s">
        <v>81</v>
      </c>
      <c r="M1060" s="61">
        <f>VLOOKUP(H1060,zdroj!C:F,4,0)</f>
        <v>0</v>
      </c>
      <c r="N1060" s="61" t="str">
        <f t="shared" si="32"/>
        <v>-</v>
      </c>
      <c r="P1060" s="73" t="str">
        <f t="shared" si="33"/>
        <v/>
      </c>
      <c r="Q1060" s="61" t="s">
        <v>88</v>
      </c>
    </row>
    <row r="1061" spans="8:18" x14ac:dyDescent="0.25">
      <c r="H1061" s="59">
        <v>158721</v>
      </c>
      <c r="I1061" s="59" t="s">
        <v>71</v>
      </c>
      <c r="J1061" s="59">
        <v>11531649</v>
      </c>
      <c r="K1061" s="59" t="s">
        <v>1281</v>
      </c>
      <c r="L1061" s="61" t="s">
        <v>81</v>
      </c>
      <c r="M1061" s="61">
        <f>VLOOKUP(H1061,zdroj!C:F,4,0)</f>
        <v>0</v>
      </c>
      <c r="N1061" s="61" t="str">
        <f t="shared" si="32"/>
        <v>-</v>
      </c>
      <c r="P1061" s="73" t="str">
        <f t="shared" si="33"/>
        <v/>
      </c>
      <c r="Q1061" s="61" t="s">
        <v>88</v>
      </c>
    </row>
    <row r="1062" spans="8:18" x14ac:dyDescent="0.25">
      <c r="H1062" s="59">
        <v>158721</v>
      </c>
      <c r="I1062" s="59" t="s">
        <v>71</v>
      </c>
      <c r="J1062" s="59">
        <v>11531657</v>
      </c>
      <c r="K1062" s="59" t="s">
        <v>1282</v>
      </c>
      <c r="L1062" s="61" t="s">
        <v>81</v>
      </c>
      <c r="M1062" s="61">
        <f>VLOOKUP(H1062,zdroj!C:F,4,0)</f>
        <v>0</v>
      </c>
      <c r="N1062" s="61" t="str">
        <f t="shared" si="32"/>
        <v>-</v>
      </c>
      <c r="P1062" s="73" t="str">
        <f t="shared" si="33"/>
        <v/>
      </c>
      <c r="Q1062" s="61" t="s">
        <v>88</v>
      </c>
    </row>
    <row r="1063" spans="8:18" x14ac:dyDescent="0.25">
      <c r="H1063" s="59">
        <v>158721</v>
      </c>
      <c r="I1063" s="59" t="s">
        <v>71</v>
      </c>
      <c r="J1063" s="59">
        <v>11531665</v>
      </c>
      <c r="K1063" s="59" t="s">
        <v>1283</v>
      </c>
      <c r="L1063" s="61" t="s">
        <v>81</v>
      </c>
      <c r="M1063" s="61">
        <f>VLOOKUP(H1063,zdroj!C:F,4,0)</f>
        <v>0</v>
      </c>
      <c r="N1063" s="61" t="str">
        <f t="shared" si="32"/>
        <v>-</v>
      </c>
      <c r="P1063" s="73" t="str">
        <f t="shared" si="33"/>
        <v/>
      </c>
      <c r="Q1063" s="61" t="s">
        <v>88</v>
      </c>
    </row>
    <row r="1064" spans="8:18" x14ac:dyDescent="0.25">
      <c r="H1064" s="59">
        <v>158721</v>
      </c>
      <c r="I1064" s="59" t="s">
        <v>71</v>
      </c>
      <c r="J1064" s="59">
        <v>11531673</v>
      </c>
      <c r="K1064" s="59" t="s">
        <v>1284</v>
      </c>
      <c r="L1064" s="61" t="s">
        <v>81</v>
      </c>
      <c r="M1064" s="61">
        <f>VLOOKUP(H1064,zdroj!C:F,4,0)</f>
        <v>0</v>
      </c>
      <c r="N1064" s="61" t="str">
        <f t="shared" si="32"/>
        <v>-</v>
      </c>
      <c r="P1064" s="73" t="str">
        <f t="shared" si="33"/>
        <v/>
      </c>
      <c r="Q1064" s="61" t="s">
        <v>88</v>
      </c>
    </row>
    <row r="1065" spans="8:18" x14ac:dyDescent="0.25">
      <c r="H1065" s="59">
        <v>158721</v>
      </c>
      <c r="I1065" s="59" t="s">
        <v>71</v>
      </c>
      <c r="J1065" s="59">
        <v>11531681</v>
      </c>
      <c r="K1065" s="59" t="s">
        <v>1285</v>
      </c>
      <c r="L1065" s="61" t="s">
        <v>81</v>
      </c>
      <c r="M1065" s="61">
        <f>VLOOKUP(H1065,zdroj!C:F,4,0)</f>
        <v>0</v>
      </c>
      <c r="N1065" s="61" t="str">
        <f t="shared" si="32"/>
        <v>-</v>
      </c>
      <c r="P1065" s="73" t="str">
        <f t="shared" si="33"/>
        <v/>
      </c>
      <c r="Q1065" s="61" t="s">
        <v>88</v>
      </c>
    </row>
    <row r="1066" spans="8:18" x14ac:dyDescent="0.25">
      <c r="H1066" s="59">
        <v>158721</v>
      </c>
      <c r="I1066" s="59" t="s">
        <v>71</v>
      </c>
      <c r="J1066" s="59">
        <v>11531690</v>
      </c>
      <c r="K1066" s="59" t="s">
        <v>1286</v>
      </c>
      <c r="L1066" s="61" t="s">
        <v>81</v>
      </c>
      <c r="M1066" s="61">
        <f>VLOOKUP(H1066,zdroj!C:F,4,0)</f>
        <v>0</v>
      </c>
      <c r="N1066" s="61" t="str">
        <f t="shared" si="32"/>
        <v>-</v>
      </c>
      <c r="P1066" s="73" t="str">
        <f t="shared" si="33"/>
        <v/>
      </c>
      <c r="Q1066" s="61" t="s">
        <v>88</v>
      </c>
    </row>
    <row r="1067" spans="8:18" x14ac:dyDescent="0.25">
      <c r="H1067" s="59">
        <v>158721</v>
      </c>
      <c r="I1067" s="59" t="s">
        <v>71</v>
      </c>
      <c r="J1067" s="59">
        <v>11531703</v>
      </c>
      <c r="K1067" s="59" t="s">
        <v>1287</v>
      </c>
      <c r="L1067" s="61" t="s">
        <v>81</v>
      </c>
      <c r="M1067" s="61">
        <f>VLOOKUP(H1067,zdroj!C:F,4,0)</f>
        <v>0</v>
      </c>
      <c r="N1067" s="61" t="str">
        <f t="shared" si="32"/>
        <v>-</v>
      </c>
      <c r="P1067" s="73" t="str">
        <f t="shared" si="33"/>
        <v/>
      </c>
      <c r="Q1067" s="61" t="s">
        <v>88</v>
      </c>
    </row>
    <row r="1068" spans="8:18" x14ac:dyDescent="0.25">
      <c r="H1068" s="59">
        <v>158721</v>
      </c>
      <c r="I1068" s="59" t="s">
        <v>71</v>
      </c>
      <c r="J1068" s="59">
        <v>11531711</v>
      </c>
      <c r="K1068" s="59" t="s">
        <v>1288</v>
      </c>
      <c r="L1068" s="61" t="s">
        <v>81</v>
      </c>
      <c r="M1068" s="61">
        <f>VLOOKUP(H1068,zdroj!C:F,4,0)</f>
        <v>0</v>
      </c>
      <c r="N1068" s="61" t="str">
        <f t="shared" si="32"/>
        <v>-</v>
      </c>
      <c r="P1068" s="73" t="str">
        <f t="shared" si="33"/>
        <v/>
      </c>
      <c r="Q1068" s="61" t="s">
        <v>88</v>
      </c>
    </row>
    <row r="1069" spans="8:18" x14ac:dyDescent="0.25">
      <c r="H1069" s="59">
        <v>158721</v>
      </c>
      <c r="I1069" s="59" t="s">
        <v>71</v>
      </c>
      <c r="J1069" s="59">
        <v>25674986</v>
      </c>
      <c r="K1069" s="59" t="s">
        <v>1289</v>
      </c>
      <c r="L1069" s="61" t="s">
        <v>113</v>
      </c>
      <c r="M1069" s="61">
        <f>VLOOKUP(H1069,zdroj!C:F,4,0)</f>
        <v>0</v>
      </c>
      <c r="N1069" s="61" t="str">
        <f t="shared" si="32"/>
        <v>katB</v>
      </c>
      <c r="P1069" s="73" t="str">
        <f t="shared" si="33"/>
        <v/>
      </c>
      <c r="Q1069" s="61" t="s">
        <v>30</v>
      </c>
      <c r="R1069" s="61" t="s">
        <v>91</v>
      </c>
    </row>
    <row r="1070" spans="8:18" x14ac:dyDescent="0.25">
      <c r="H1070" s="59">
        <v>158721</v>
      </c>
      <c r="I1070" s="59" t="s">
        <v>71</v>
      </c>
      <c r="J1070" s="59">
        <v>25858165</v>
      </c>
      <c r="K1070" s="59" t="s">
        <v>1290</v>
      </c>
      <c r="L1070" s="61" t="s">
        <v>112</v>
      </c>
      <c r="M1070" s="61">
        <f>VLOOKUP(H1070,zdroj!C:F,4,0)</f>
        <v>0</v>
      </c>
      <c r="N1070" s="61" t="str">
        <f t="shared" si="32"/>
        <v>katA</v>
      </c>
      <c r="P1070" s="73" t="str">
        <f t="shared" si="33"/>
        <v/>
      </c>
      <c r="Q1070" s="61" t="s">
        <v>30</v>
      </c>
    </row>
    <row r="1071" spans="8:18" x14ac:dyDescent="0.25">
      <c r="H1071" s="59">
        <v>158721</v>
      </c>
      <c r="I1071" s="59" t="s">
        <v>71</v>
      </c>
      <c r="J1071" s="59">
        <v>26493641</v>
      </c>
      <c r="K1071" s="59" t="s">
        <v>1291</v>
      </c>
      <c r="L1071" s="61" t="s">
        <v>113</v>
      </c>
      <c r="M1071" s="61">
        <f>VLOOKUP(H1071,zdroj!C:F,4,0)</f>
        <v>0</v>
      </c>
      <c r="N1071" s="61" t="str">
        <f t="shared" si="32"/>
        <v>katB</v>
      </c>
      <c r="P1071" s="73" t="str">
        <f t="shared" si="33"/>
        <v/>
      </c>
      <c r="Q1071" s="61" t="s">
        <v>30</v>
      </c>
      <c r="R1071" s="61" t="s">
        <v>91</v>
      </c>
    </row>
    <row r="1072" spans="8:18" x14ac:dyDescent="0.25">
      <c r="H1072" s="59">
        <v>158721</v>
      </c>
      <c r="I1072" s="59" t="s">
        <v>71</v>
      </c>
      <c r="J1072" s="59">
        <v>26504278</v>
      </c>
      <c r="K1072" s="59" t="s">
        <v>1292</v>
      </c>
      <c r="L1072" s="61" t="s">
        <v>81</v>
      </c>
      <c r="M1072" s="61">
        <f>VLOOKUP(H1072,zdroj!C:F,4,0)</f>
        <v>0</v>
      </c>
      <c r="N1072" s="61" t="str">
        <f t="shared" si="32"/>
        <v>-</v>
      </c>
      <c r="P1072" s="73" t="str">
        <f t="shared" si="33"/>
        <v/>
      </c>
      <c r="Q1072" s="61" t="s">
        <v>88</v>
      </c>
    </row>
    <row r="1073" spans="8:18" x14ac:dyDescent="0.25">
      <c r="H1073" s="59">
        <v>158721</v>
      </c>
      <c r="I1073" s="59" t="s">
        <v>71</v>
      </c>
      <c r="J1073" s="59">
        <v>26510731</v>
      </c>
      <c r="K1073" s="59" t="s">
        <v>1293</v>
      </c>
      <c r="L1073" s="61" t="s">
        <v>112</v>
      </c>
      <c r="M1073" s="61">
        <f>VLOOKUP(H1073,zdroj!C:F,4,0)</f>
        <v>0</v>
      </c>
      <c r="N1073" s="61" t="str">
        <f t="shared" si="32"/>
        <v>katA</v>
      </c>
      <c r="P1073" s="73" t="str">
        <f t="shared" si="33"/>
        <v/>
      </c>
      <c r="Q1073" s="61" t="s">
        <v>30</v>
      </c>
    </row>
    <row r="1074" spans="8:18" x14ac:dyDescent="0.25">
      <c r="H1074" s="59">
        <v>158721</v>
      </c>
      <c r="I1074" s="59" t="s">
        <v>71</v>
      </c>
      <c r="J1074" s="59">
        <v>26511819</v>
      </c>
      <c r="K1074" s="59" t="s">
        <v>1294</v>
      </c>
      <c r="L1074" s="61" t="s">
        <v>112</v>
      </c>
      <c r="M1074" s="61">
        <f>VLOOKUP(H1074,zdroj!C:F,4,0)</f>
        <v>0</v>
      </c>
      <c r="N1074" s="61" t="str">
        <f t="shared" si="32"/>
        <v>katA</v>
      </c>
      <c r="P1074" s="73" t="str">
        <f t="shared" si="33"/>
        <v/>
      </c>
      <c r="Q1074" s="61" t="s">
        <v>30</v>
      </c>
    </row>
    <row r="1075" spans="8:18" x14ac:dyDescent="0.25">
      <c r="H1075" s="59">
        <v>158721</v>
      </c>
      <c r="I1075" s="59" t="s">
        <v>71</v>
      </c>
      <c r="J1075" s="59">
        <v>26517442</v>
      </c>
      <c r="K1075" s="59" t="s">
        <v>1295</v>
      </c>
      <c r="L1075" s="61" t="s">
        <v>113</v>
      </c>
      <c r="M1075" s="61">
        <f>VLOOKUP(H1075,zdroj!C:F,4,0)</f>
        <v>0</v>
      </c>
      <c r="N1075" s="61" t="str">
        <f t="shared" si="32"/>
        <v>katB</v>
      </c>
      <c r="P1075" s="73" t="str">
        <f t="shared" si="33"/>
        <v/>
      </c>
      <c r="Q1075" s="61" t="s">
        <v>30</v>
      </c>
      <c r="R1075" s="61" t="s">
        <v>91</v>
      </c>
    </row>
    <row r="1076" spans="8:18" x14ac:dyDescent="0.25">
      <c r="H1076" s="59">
        <v>158721</v>
      </c>
      <c r="I1076" s="59" t="s">
        <v>71</v>
      </c>
      <c r="J1076" s="59">
        <v>26522284</v>
      </c>
      <c r="K1076" s="59" t="s">
        <v>1296</v>
      </c>
      <c r="L1076" s="61" t="s">
        <v>112</v>
      </c>
      <c r="M1076" s="61">
        <f>VLOOKUP(H1076,zdroj!C:F,4,0)</f>
        <v>0</v>
      </c>
      <c r="N1076" s="61" t="str">
        <f t="shared" si="32"/>
        <v>katA</v>
      </c>
      <c r="P1076" s="73" t="str">
        <f t="shared" si="33"/>
        <v/>
      </c>
      <c r="Q1076" s="61" t="s">
        <v>30</v>
      </c>
    </row>
    <row r="1077" spans="8:18" x14ac:dyDescent="0.25">
      <c r="H1077" s="59">
        <v>158721</v>
      </c>
      <c r="I1077" s="59" t="s">
        <v>71</v>
      </c>
      <c r="J1077" s="59">
        <v>26528355</v>
      </c>
      <c r="K1077" s="59" t="s">
        <v>1297</v>
      </c>
      <c r="L1077" s="61" t="s">
        <v>112</v>
      </c>
      <c r="M1077" s="61">
        <f>VLOOKUP(H1077,zdroj!C:F,4,0)</f>
        <v>0</v>
      </c>
      <c r="N1077" s="61" t="str">
        <f t="shared" si="32"/>
        <v>katA</v>
      </c>
      <c r="P1077" s="73" t="str">
        <f t="shared" si="33"/>
        <v/>
      </c>
      <c r="Q1077" s="61" t="s">
        <v>30</v>
      </c>
    </row>
    <row r="1078" spans="8:18" x14ac:dyDescent="0.25">
      <c r="H1078" s="59">
        <v>158721</v>
      </c>
      <c r="I1078" s="59" t="s">
        <v>71</v>
      </c>
      <c r="J1078" s="59">
        <v>26530279</v>
      </c>
      <c r="K1078" s="59" t="s">
        <v>1298</v>
      </c>
      <c r="L1078" s="61" t="s">
        <v>112</v>
      </c>
      <c r="M1078" s="61">
        <f>VLOOKUP(H1078,zdroj!C:F,4,0)</f>
        <v>0</v>
      </c>
      <c r="N1078" s="61" t="str">
        <f t="shared" si="32"/>
        <v>katA</v>
      </c>
      <c r="P1078" s="73" t="str">
        <f t="shared" si="33"/>
        <v/>
      </c>
      <c r="Q1078" s="61" t="s">
        <v>30</v>
      </c>
    </row>
    <row r="1079" spans="8:18" x14ac:dyDescent="0.25">
      <c r="H1079" s="59">
        <v>158721</v>
      </c>
      <c r="I1079" s="59" t="s">
        <v>71</v>
      </c>
      <c r="J1079" s="59">
        <v>26531496</v>
      </c>
      <c r="K1079" s="59" t="s">
        <v>1299</v>
      </c>
      <c r="L1079" s="61" t="s">
        <v>112</v>
      </c>
      <c r="M1079" s="61">
        <f>VLOOKUP(H1079,zdroj!C:F,4,0)</f>
        <v>0</v>
      </c>
      <c r="N1079" s="61" t="str">
        <f t="shared" si="32"/>
        <v>katA</v>
      </c>
      <c r="P1079" s="73" t="str">
        <f t="shared" si="33"/>
        <v/>
      </c>
      <c r="Q1079" s="61" t="s">
        <v>30</v>
      </c>
    </row>
    <row r="1080" spans="8:18" x14ac:dyDescent="0.25">
      <c r="H1080" s="59">
        <v>158721</v>
      </c>
      <c r="I1080" s="59" t="s">
        <v>71</v>
      </c>
      <c r="J1080" s="59">
        <v>26535165</v>
      </c>
      <c r="K1080" s="59" t="s">
        <v>1300</v>
      </c>
      <c r="L1080" s="61" t="s">
        <v>112</v>
      </c>
      <c r="M1080" s="61">
        <f>VLOOKUP(H1080,zdroj!C:F,4,0)</f>
        <v>0</v>
      </c>
      <c r="N1080" s="61" t="str">
        <f t="shared" si="32"/>
        <v>katA</v>
      </c>
      <c r="P1080" s="73" t="str">
        <f t="shared" si="33"/>
        <v/>
      </c>
      <c r="Q1080" s="61" t="s">
        <v>30</v>
      </c>
    </row>
    <row r="1081" spans="8:18" x14ac:dyDescent="0.25">
      <c r="H1081" s="59">
        <v>158721</v>
      </c>
      <c r="I1081" s="59" t="s">
        <v>71</v>
      </c>
      <c r="J1081" s="59">
        <v>26786541</v>
      </c>
      <c r="K1081" s="59" t="s">
        <v>1301</v>
      </c>
      <c r="L1081" s="61" t="s">
        <v>81</v>
      </c>
      <c r="M1081" s="61">
        <f>VLOOKUP(H1081,zdroj!C:F,4,0)</f>
        <v>0</v>
      </c>
      <c r="N1081" s="61" t="str">
        <f t="shared" si="32"/>
        <v>-</v>
      </c>
      <c r="P1081" s="73" t="str">
        <f t="shared" si="33"/>
        <v/>
      </c>
      <c r="Q1081" s="61" t="s">
        <v>88</v>
      </c>
    </row>
    <row r="1082" spans="8:18" x14ac:dyDescent="0.25">
      <c r="H1082" s="59">
        <v>158721</v>
      </c>
      <c r="I1082" s="59" t="s">
        <v>71</v>
      </c>
      <c r="J1082" s="59">
        <v>27700712</v>
      </c>
      <c r="K1082" s="59" t="s">
        <v>1302</v>
      </c>
      <c r="L1082" s="61" t="s">
        <v>113</v>
      </c>
      <c r="M1082" s="61">
        <f>VLOOKUP(H1082,zdroj!C:F,4,0)</f>
        <v>0</v>
      </c>
      <c r="N1082" s="61" t="str">
        <f t="shared" si="32"/>
        <v>katB</v>
      </c>
      <c r="P1082" s="73" t="str">
        <f t="shared" si="33"/>
        <v/>
      </c>
      <c r="Q1082" s="61" t="s">
        <v>30</v>
      </c>
      <c r="R1082" s="61" t="s">
        <v>91</v>
      </c>
    </row>
    <row r="1083" spans="8:18" x14ac:dyDescent="0.25">
      <c r="H1083" s="59">
        <v>158721</v>
      </c>
      <c r="I1083" s="59" t="s">
        <v>71</v>
      </c>
      <c r="J1083" s="59">
        <v>27730522</v>
      </c>
      <c r="K1083" s="59" t="s">
        <v>1303</v>
      </c>
      <c r="L1083" s="61" t="s">
        <v>112</v>
      </c>
      <c r="M1083" s="61">
        <f>VLOOKUP(H1083,zdroj!C:F,4,0)</f>
        <v>0</v>
      </c>
      <c r="N1083" s="61" t="str">
        <f t="shared" si="32"/>
        <v>katA</v>
      </c>
      <c r="P1083" s="73" t="str">
        <f t="shared" si="33"/>
        <v/>
      </c>
      <c r="Q1083" s="61" t="s">
        <v>30</v>
      </c>
    </row>
    <row r="1084" spans="8:18" x14ac:dyDescent="0.25">
      <c r="H1084" s="59">
        <v>158721</v>
      </c>
      <c r="I1084" s="59" t="s">
        <v>71</v>
      </c>
      <c r="J1084" s="59">
        <v>30907918</v>
      </c>
      <c r="K1084" s="59" t="s">
        <v>1304</v>
      </c>
      <c r="L1084" s="61" t="s">
        <v>81</v>
      </c>
      <c r="M1084" s="61">
        <f>VLOOKUP(H1084,zdroj!C:F,4,0)</f>
        <v>0</v>
      </c>
      <c r="N1084" s="61" t="str">
        <f t="shared" si="32"/>
        <v>-</v>
      </c>
      <c r="P1084" s="73" t="str">
        <f t="shared" si="33"/>
        <v/>
      </c>
      <c r="Q1084" s="61" t="s">
        <v>88</v>
      </c>
    </row>
    <row r="1085" spans="8:18" x14ac:dyDescent="0.25">
      <c r="H1085" s="59">
        <v>158721</v>
      </c>
      <c r="I1085" s="59" t="s">
        <v>71</v>
      </c>
      <c r="J1085" s="59">
        <v>30907926</v>
      </c>
      <c r="K1085" s="59" t="s">
        <v>1305</v>
      </c>
      <c r="L1085" s="61" t="s">
        <v>81</v>
      </c>
      <c r="M1085" s="61">
        <f>VLOOKUP(H1085,zdroj!C:F,4,0)</f>
        <v>0</v>
      </c>
      <c r="N1085" s="61" t="str">
        <f t="shared" si="32"/>
        <v>-</v>
      </c>
      <c r="P1085" s="73" t="str">
        <f t="shared" si="33"/>
        <v/>
      </c>
      <c r="Q1085" s="61" t="s">
        <v>88</v>
      </c>
    </row>
    <row r="1086" spans="8:18" x14ac:dyDescent="0.25">
      <c r="H1086" s="59">
        <v>158721</v>
      </c>
      <c r="I1086" s="59" t="s">
        <v>71</v>
      </c>
      <c r="J1086" s="59">
        <v>77887786</v>
      </c>
      <c r="K1086" s="59" t="s">
        <v>1306</v>
      </c>
      <c r="L1086" s="61" t="s">
        <v>113</v>
      </c>
      <c r="M1086" s="61">
        <f>VLOOKUP(H1086,zdroj!C:F,4,0)</f>
        <v>0</v>
      </c>
      <c r="N1086" s="61" t="str">
        <f t="shared" si="32"/>
        <v>katB</v>
      </c>
      <c r="P1086" s="73" t="str">
        <f t="shared" si="33"/>
        <v/>
      </c>
      <c r="Q1086" s="61" t="s">
        <v>30</v>
      </c>
      <c r="R1086" s="61" t="s">
        <v>91</v>
      </c>
    </row>
    <row r="1087" spans="8:18" x14ac:dyDescent="0.25">
      <c r="H1087" s="59">
        <v>158721</v>
      </c>
      <c r="I1087" s="59" t="s">
        <v>71</v>
      </c>
      <c r="J1087" s="59">
        <v>80077935</v>
      </c>
      <c r="K1087" s="59" t="s">
        <v>1307</v>
      </c>
      <c r="L1087" s="61" t="s">
        <v>112</v>
      </c>
      <c r="M1087" s="61">
        <f>VLOOKUP(H1087,zdroj!C:F,4,0)</f>
        <v>0</v>
      </c>
      <c r="N1087" s="61" t="str">
        <f t="shared" si="32"/>
        <v>katA</v>
      </c>
      <c r="P1087" s="73" t="str">
        <f t="shared" si="33"/>
        <v/>
      </c>
      <c r="Q1087" s="61" t="s">
        <v>30</v>
      </c>
    </row>
    <row r="1088" spans="8:18" x14ac:dyDescent="0.25">
      <c r="H1088" s="59">
        <v>46426</v>
      </c>
      <c r="I1088" s="59" t="s">
        <v>67</v>
      </c>
      <c r="J1088" s="59">
        <v>11395931</v>
      </c>
      <c r="K1088" s="59" t="s">
        <v>1308</v>
      </c>
      <c r="L1088" s="61" t="s">
        <v>112</v>
      </c>
      <c r="M1088" s="61">
        <f>VLOOKUP(H1088,zdroj!C:F,4,0)</f>
        <v>0</v>
      </c>
      <c r="N1088" s="61" t="str">
        <f t="shared" si="32"/>
        <v>katA</v>
      </c>
      <c r="P1088" s="73" t="str">
        <f t="shared" si="33"/>
        <v/>
      </c>
      <c r="Q1088" s="61" t="s">
        <v>30</v>
      </c>
    </row>
    <row r="1089" spans="8:17" x14ac:dyDescent="0.25">
      <c r="H1089" s="59">
        <v>46426</v>
      </c>
      <c r="I1089" s="59" t="s">
        <v>67</v>
      </c>
      <c r="J1089" s="59">
        <v>11395940</v>
      </c>
      <c r="K1089" s="59" t="s">
        <v>1309</v>
      </c>
      <c r="L1089" s="61" t="s">
        <v>81</v>
      </c>
      <c r="M1089" s="61">
        <f>VLOOKUP(H1089,zdroj!C:F,4,0)</f>
        <v>0</v>
      </c>
      <c r="N1089" s="61" t="str">
        <f t="shared" si="32"/>
        <v>-</v>
      </c>
      <c r="P1089" s="73" t="str">
        <f t="shared" si="33"/>
        <v/>
      </c>
      <c r="Q1089" s="61" t="s">
        <v>88</v>
      </c>
    </row>
    <row r="1090" spans="8:17" x14ac:dyDescent="0.25">
      <c r="H1090" s="59">
        <v>46426</v>
      </c>
      <c r="I1090" s="59" t="s">
        <v>67</v>
      </c>
      <c r="J1090" s="59">
        <v>11395958</v>
      </c>
      <c r="K1090" s="59" t="s">
        <v>1310</v>
      </c>
      <c r="L1090" s="61" t="s">
        <v>112</v>
      </c>
      <c r="M1090" s="61">
        <f>VLOOKUP(H1090,zdroj!C:F,4,0)</f>
        <v>0</v>
      </c>
      <c r="N1090" s="61" t="str">
        <f t="shared" si="32"/>
        <v>katA</v>
      </c>
      <c r="P1090" s="73" t="str">
        <f t="shared" si="33"/>
        <v/>
      </c>
      <c r="Q1090" s="61" t="s">
        <v>30</v>
      </c>
    </row>
    <row r="1091" spans="8:17" x14ac:dyDescent="0.25">
      <c r="H1091" s="59">
        <v>46426</v>
      </c>
      <c r="I1091" s="59" t="s">
        <v>67</v>
      </c>
      <c r="J1091" s="59">
        <v>11395966</v>
      </c>
      <c r="K1091" s="59" t="s">
        <v>1311</v>
      </c>
      <c r="L1091" s="61" t="s">
        <v>81</v>
      </c>
      <c r="M1091" s="61">
        <f>VLOOKUP(H1091,zdroj!C:F,4,0)</f>
        <v>0</v>
      </c>
      <c r="N1091" s="61" t="str">
        <f t="shared" si="32"/>
        <v>-</v>
      </c>
      <c r="P1091" s="73" t="str">
        <f t="shared" si="33"/>
        <v/>
      </c>
      <c r="Q1091" s="61" t="s">
        <v>88</v>
      </c>
    </row>
    <row r="1092" spans="8:17" x14ac:dyDescent="0.25">
      <c r="H1092" s="59">
        <v>46426</v>
      </c>
      <c r="I1092" s="59" t="s">
        <v>67</v>
      </c>
      <c r="J1092" s="59">
        <v>11395974</v>
      </c>
      <c r="K1092" s="59" t="s">
        <v>1312</v>
      </c>
      <c r="L1092" s="61" t="s">
        <v>81</v>
      </c>
      <c r="M1092" s="61">
        <f>VLOOKUP(H1092,zdroj!C:F,4,0)</f>
        <v>0</v>
      </c>
      <c r="N1092" s="61" t="str">
        <f t="shared" si="32"/>
        <v>-</v>
      </c>
      <c r="P1092" s="73" t="str">
        <f t="shared" si="33"/>
        <v/>
      </c>
      <c r="Q1092" s="61" t="s">
        <v>88</v>
      </c>
    </row>
    <row r="1093" spans="8:17" x14ac:dyDescent="0.25">
      <c r="H1093" s="59">
        <v>46426</v>
      </c>
      <c r="I1093" s="59" t="s">
        <v>67</v>
      </c>
      <c r="J1093" s="59">
        <v>11395982</v>
      </c>
      <c r="K1093" s="59" t="s">
        <v>1313</v>
      </c>
      <c r="L1093" s="61" t="s">
        <v>81</v>
      </c>
      <c r="M1093" s="61">
        <f>VLOOKUP(H1093,zdroj!C:F,4,0)</f>
        <v>0</v>
      </c>
      <c r="N1093" s="61" t="str">
        <f t="shared" si="32"/>
        <v>-</v>
      </c>
      <c r="P1093" s="73" t="str">
        <f t="shared" si="33"/>
        <v/>
      </c>
      <c r="Q1093" s="61" t="s">
        <v>88</v>
      </c>
    </row>
    <row r="1094" spans="8:17" x14ac:dyDescent="0.25">
      <c r="H1094" s="59">
        <v>46426</v>
      </c>
      <c r="I1094" s="59" t="s">
        <v>67</v>
      </c>
      <c r="J1094" s="59">
        <v>11395991</v>
      </c>
      <c r="K1094" s="59" t="s">
        <v>1314</v>
      </c>
      <c r="L1094" s="61" t="s">
        <v>112</v>
      </c>
      <c r="M1094" s="61">
        <f>VLOOKUP(H1094,zdroj!C:F,4,0)</f>
        <v>0</v>
      </c>
      <c r="N1094" s="61" t="str">
        <f t="shared" si="32"/>
        <v>katA</v>
      </c>
      <c r="P1094" s="73" t="str">
        <f t="shared" si="33"/>
        <v/>
      </c>
      <c r="Q1094" s="61" t="s">
        <v>30</v>
      </c>
    </row>
    <row r="1095" spans="8:17" x14ac:dyDescent="0.25">
      <c r="H1095" s="59">
        <v>46426</v>
      </c>
      <c r="I1095" s="59" t="s">
        <v>67</v>
      </c>
      <c r="J1095" s="59">
        <v>11396008</v>
      </c>
      <c r="K1095" s="59" t="s">
        <v>1315</v>
      </c>
      <c r="L1095" s="61" t="s">
        <v>112</v>
      </c>
      <c r="M1095" s="61">
        <f>VLOOKUP(H1095,zdroj!C:F,4,0)</f>
        <v>0</v>
      </c>
      <c r="N1095" s="61" t="str">
        <f t="shared" ref="N1095:N1158" si="34">IF(M1095="A",IF(L1095="katA","katB",L1095),L1095)</f>
        <v>katA</v>
      </c>
      <c r="P1095" s="73" t="str">
        <f t="shared" ref="P1095:P1158" si="35">IF(O1095="A",1,"")</f>
        <v/>
      </c>
      <c r="Q1095" s="61" t="s">
        <v>30</v>
      </c>
    </row>
    <row r="1096" spans="8:17" x14ac:dyDescent="0.25">
      <c r="H1096" s="59">
        <v>46426</v>
      </c>
      <c r="I1096" s="59" t="s">
        <v>67</v>
      </c>
      <c r="J1096" s="59">
        <v>11396016</v>
      </c>
      <c r="K1096" s="59" t="s">
        <v>1316</v>
      </c>
      <c r="L1096" s="61" t="s">
        <v>112</v>
      </c>
      <c r="M1096" s="61">
        <f>VLOOKUP(H1096,zdroj!C:F,4,0)</f>
        <v>0</v>
      </c>
      <c r="N1096" s="61" t="str">
        <f t="shared" si="34"/>
        <v>katA</v>
      </c>
      <c r="P1096" s="73" t="str">
        <f t="shared" si="35"/>
        <v/>
      </c>
      <c r="Q1096" s="61" t="s">
        <v>30</v>
      </c>
    </row>
    <row r="1097" spans="8:17" x14ac:dyDescent="0.25">
      <c r="H1097" s="59">
        <v>46426</v>
      </c>
      <c r="I1097" s="59" t="s">
        <v>67</v>
      </c>
      <c r="J1097" s="59">
        <v>11396024</v>
      </c>
      <c r="K1097" s="59" t="s">
        <v>1317</v>
      </c>
      <c r="L1097" s="61" t="s">
        <v>112</v>
      </c>
      <c r="M1097" s="61">
        <f>VLOOKUP(H1097,zdroj!C:F,4,0)</f>
        <v>0</v>
      </c>
      <c r="N1097" s="61" t="str">
        <f t="shared" si="34"/>
        <v>katA</v>
      </c>
      <c r="P1097" s="73" t="str">
        <f t="shared" si="35"/>
        <v/>
      </c>
      <c r="Q1097" s="61" t="s">
        <v>30</v>
      </c>
    </row>
    <row r="1098" spans="8:17" x14ac:dyDescent="0.25">
      <c r="H1098" s="59">
        <v>46426</v>
      </c>
      <c r="I1098" s="59" t="s">
        <v>67</v>
      </c>
      <c r="J1098" s="59">
        <v>11396032</v>
      </c>
      <c r="K1098" s="59" t="s">
        <v>1318</v>
      </c>
      <c r="L1098" s="61" t="s">
        <v>112</v>
      </c>
      <c r="M1098" s="61">
        <f>VLOOKUP(H1098,zdroj!C:F,4,0)</f>
        <v>0</v>
      </c>
      <c r="N1098" s="61" t="str">
        <f t="shared" si="34"/>
        <v>katA</v>
      </c>
      <c r="P1098" s="73" t="str">
        <f t="shared" si="35"/>
        <v/>
      </c>
      <c r="Q1098" s="61" t="s">
        <v>30</v>
      </c>
    </row>
    <row r="1099" spans="8:17" x14ac:dyDescent="0.25">
      <c r="H1099" s="59">
        <v>46426</v>
      </c>
      <c r="I1099" s="59" t="s">
        <v>67</v>
      </c>
      <c r="J1099" s="59">
        <v>11396041</v>
      </c>
      <c r="K1099" s="59" t="s">
        <v>1319</v>
      </c>
      <c r="L1099" s="61" t="s">
        <v>112</v>
      </c>
      <c r="M1099" s="61">
        <f>VLOOKUP(H1099,zdroj!C:F,4,0)</f>
        <v>0</v>
      </c>
      <c r="N1099" s="61" t="str">
        <f t="shared" si="34"/>
        <v>katA</v>
      </c>
      <c r="P1099" s="73" t="str">
        <f t="shared" si="35"/>
        <v/>
      </c>
      <c r="Q1099" s="61" t="s">
        <v>33</v>
      </c>
    </row>
    <row r="1100" spans="8:17" x14ac:dyDescent="0.25">
      <c r="H1100" s="59">
        <v>46426</v>
      </c>
      <c r="I1100" s="59" t="s">
        <v>67</v>
      </c>
      <c r="J1100" s="59">
        <v>11396059</v>
      </c>
      <c r="K1100" s="59" t="s">
        <v>1320</v>
      </c>
      <c r="L1100" s="61" t="s">
        <v>112</v>
      </c>
      <c r="M1100" s="61">
        <f>VLOOKUP(H1100,zdroj!C:F,4,0)</f>
        <v>0</v>
      </c>
      <c r="N1100" s="61" t="str">
        <f t="shared" si="34"/>
        <v>katA</v>
      </c>
      <c r="P1100" s="73" t="str">
        <f t="shared" si="35"/>
        <v/>
      </c>
      <c r="Q1100" s="61" t="s">
        <v>30</v>
      </c>
    </row>
    <row r="1101" spans="8:17" x14ac:dyDescent="0.25">
      <c r="H1101" s="59">
        <v>46426</v>
      </c>
      <c r="I1101" s="59" t="s">
        <v>67</v>
      </c>
      <c r="J1101" s="59">
        <v>11396067</v>
      </c>
      <c r="K1101" s="59" t="s">
        <v>1321</v>
      </c>
      <c r="L1101" s="61" t="s">
        <v>112</v>
      </c>
      <c r="M1101" s="61">
        <f>VLOOKUP(H1101,zdroj!C:F,4,0)</f>
        <v>0</v>
      </c>
      <c r="N1101" s="61" t="str">
        <f t="shared" si="34"/>
        <v>katA</v>
      </c>
      <c r="P1101" s="73" t="str">
        <f t="shared" si="35"/>
        <v/>
      </c>
      <c r="Q1101" s="61" t="s">
        <v>30</v>
      </c>
    </row>
    <row r="1102" spans="8:17" x14ac:dyDescent="0.25">
      <c r="H1102" s="59">
        <v>46426</v>
      </c>
      <c r="I1102" s="59" t="s">
        <v>67</v>
      </c>
      <c r="J1102" s="59">
        <v>11396075</v>
      </c>
      <c r="K1102" s="59" t="s">
        <v>1322</v>
      </c>
      <c r="L1102" s="61" t="s">
        <v>81</v>
      </c>
      <c r="M1102" s="61">
        <f>VLOOKUP(H1102,zdroj!C:F,4,0)</f>
        <v>0</v>
      </c>
      <c r="N1102" s="61" t="str">
        <f t="shared" si="34"/>
        <v>-</v>
      </c>
      <c r="P1102" s="73" t="str">
        <f t="shared" si="35"/>
        <v/>
      </c>
      <c r="Q1102" s="61" t="s">
        <v>88</v>
      </c>
    </row>
    <row r="1103" spans="8:17" x14ac:dyDescent="0.25">
      <c r="H1103" s="59">
        <v>46426</v>
      </c>
      <c r="I1103" s="59" t="s">
        <v>67</v>
      </c>
      <c r="J1103" s="59">
        <v>11396083</v>
      </c>
      <c r="K1103" s="59" t="s">
        <v>1323</v>
      </c>
      <c r="L1103" s="61" t="s">
        <v>112</v>
      </c>
      <c r="M1103" s="61">
        <f>VLOOKUP(H1103,zdroj!C:F,4,0)</f>
        <v>0</v>
      </c>
      <c r="N1103" s="61" t="str">
        <f t="shared" si="34"/>
        <v>katA</v>
      </c>
      <c r="P1103" s="73" t="str">
        <f t="shared" si="35"/>
        <v/>
      </c>
      <c r="Q1103" s="61" t="s">
        <v>30</v>
      </c>
    </row>
    <row r="1104" spans="8:17" x14ac:dyDescent="0.25">
      <c r="H1104" s="59">
        <v>46426</v>
      </c>
      <c r="I1104" s="59" t="s">
        <v>67</v>
      </c>
      <c r="J1104" s="59">
        <v>11396091</v>
      </c>
      <c r="K1104" s="59" t="s">
        <v>1324</v>
      </c>
      <c r="L1104" s="61" t="s">
        <v>112</v>
      </c>
      <c r="M1104" s="61">
        <f>VLOOKUP(H1104,zdroj!C:F,4,0)</f>
        <v>0</v>
      </c>
      <c r="N1104" s="61" t="str">
        <f t="shared" si="34"/>
        <v>katA</v>
      </c>
      <c r="P1104" s="73" t="str">
        <f t="shared" si="35"/>
        <v/>
      </c>
      <c r="Q1104" s="61" t="s">
        <v>30</v>
      </c>
    </row>
    <row r="1105" spans="8:17" x14ac:dyDescent="0.25">
      <c r="H1105" s="59">
        <v>46426</v>
      </c>
      <c r="I1105" s="59" t="s">
        <v>67</v>
      </c>
      <c r="J1105" s="59">
        <v>11396105</v>
      </c>
      <c r="K1105" s="59" t="s">
        <v>1325</v>
      </c>
      <c r="L1105" s="61" t="s">
        <v>112</v>
      </c>
      <c r="M1105" s="61">
        <f>VLOOKUP(H1105,zdroj!C:F,4,0)</f>
        <v>0</v>
      </c>
      <c r="N1105" s="61" t="str">
        <f t="shared" si="34"/>
        <v>katA</v>
      </c>
      <c r="P1105" s="73" t="str">
        <f t="shared" si="35"/>
        <v/>
      </c>
      <c r="Q1105" s="61" t="s">
        <v>30</v>
      </c>
    </row>
    <row r="1106" spans="8:17" x14ac:dyDescent="0.25">
      <c r="H1106" s="59">
        <v>46426</v>
      </c>
      <c r="I1106" s="59" t="s">
        <v>67</v>
      </c>
      <c r="J1106" s="59">
        <v>11396113</v>
      </c>
      <c r="K1106" s="59" t="s">
        <v>1326</v>
      </c>
      <c r="L1106" s="61" t="s">
        <v>112</v>
      </c>
      <c r="M1106" s="61">
        <f>VLOOKUP(H1106,zdroj!C:F,4,0)</f>
        <v>0</v>
      </c>
      <c r="N1106" s="61" t="str">
        <f t="shared" si="34"/>
        <v>katA</v>
      </c>
      <c r="P1106" s="73" t="str">
        <f t="shared" si="35"/>
        <v/>
      </c>
      <c r="Q1106" s="61" t="s">
        <v>30</v>
      </c>
    </row>
    <row r="1107" spans="8:17" x14ac:dyDescent="0.25">
      <c r="H1107" s="59">
        <v>46426</v>
      </c>
      <c r="I1107" s="59" t="s">
        <v>67</v>
      </c>
      <c r="J1107" s="59">
        <v>11396121</v>
      </c>
      <c r="K1107" s="59" t="s">
        <v>1327</v>
      </c>
      <c r="L1107" s="61" t="s">
        <v>112</v>
      </c>
      <c r="M1107" s="61">
        <f>VLOOKUP(H1107,zdroj!C:F,4,0)</f>
        <v>0</v>
      </c>
      <c r="N1107" s="61" t="str">
        <f t="shared" si="34"/>
        <v>katA</v>
      </c>
      <c r="P1107" s="73" t="str">
        <f t="shared" si="35"/>
        <v/>
      </c>
      <c r="Q1107" s="61" t="s">
        <v>30</v>
      </c>
    </row>
    <row r="1108" spans="8:17" x14ac:dyDescent="0.25">
      <c r="H1108" s="59">
        <v>46426</v>
      </c>
      <c r="I1108" s="59" t="s">
        <v>67</v>
      </c>
      <c r="J1108" s="59">
        <v>11396130</v>
      </c>
      <c r="K1108" s="59" t="s">
        <v>1328</v>
      </c>
      <c r="L1108" s="61" t="s">
        <v>112</v>
      </c>
      <c r="M1108" s="61">
        <f>VLOOKUP(H1108,zdroj!C:F,4,0)</f>
        <v>0</v>
      </c>
      <c r="N1108" s="61" t="str">
        <f t="shared" si="34"/>
        <v>katA</v>
      </c>
      <c r="P1108" s="73" t="str">
        <f t="shared" si="35"/>
        <v/>
      </c>
      <c r="Q1108" s="61" t="s">
        <v>30</v>
      </c>
    </row>
    <row r="1109" spans="8:17" x14ac:dyDescent="0.25">
      <c r="H1109" s="59">
        <v>46426</v>
      </c>
      <c r="I1109" s="59" t="s">
        <v>67</v>
      </c>
      <c r="J1109" s="59">
        <v>11396148</v>
      </c>
      <c r="K1109" s="59" t="s">
        <v>1329</v>
      </c>
      <c r="L1109" s="61" t="s">
        <v>112</v>
      </c>
      <c r="M1109" s="61">
        <f>VLOOKUP(H1109,zdroj!C:F,4,0)</f>
        <v>0</v>
      </c>
      <c r="N1109" s="61" t="str">
        <f t="shared" si="34"/>
        <v>katA</v>
      </c>
      <c r="P1109" s="73" t="str">
        <f t="shared" si="35"/>
        <v/>
      </c>
      <c r="Q1109" s="61" t="s">
        <v>30</v>
      </c>
    </row>
    <row r="1110" spans="8:17" x14ac:dyDescent="0.25">
      <c r="H1110" s="59">
        <v>46426</v>
      </c>
      <c r="I1110" s="59" t="s">
        <v>67</v>
      </c>
      <c r="J1110" s="59">
        <v>11396156</v>
      </c>
      <c r="K1110" s="59" t="s">
        <v>1330</v>
      </c>
      <c r="L1110" s="61" t="s">
        <v>112</v>
      </c>
      <c r="M1110" s="61">
        <f>VLOOKUP(H1110,zdroj!C:F,4,0)</f>
        <v>0</v>
      </c>
      <c r="N1110" s="61" t="str">
        <f t="shared" si="34"/>
        <v>katA</v>
      </c>
      <c r="P1110" s="73" t="str">
        <f t="shared" si="35"/>
        <v/>
      </c>
      <c r="Q1110" s="61" t="s">
        <v>30</v>
      </c>
    </row>
    <row r="1111" spans="8:17" x14ac:dyDescent="0.25">
      <c r="H1111" s="59">
        <v>46426</v>
      </c>
      <c r="I1111" s="59" t="s">
        <v>67</v>
      </c>
      <c r="J1111" s="59">
        <v>11396164</v>
      </c>
      <c r="K1111" s="59" t="s">
        <v>1331</v>
      </c>
      <c r="L1111" s="61" t="s">
        <v>112</v>
      </c>
      <c r="M1111" s="61">
        <f>VLOOKUP(H1111,zdroj!C:F,4,0)</f>
        <v>0</v>
      </c>
      <c r="N1111" s="61" t="str">
        <f t="shared" si="34"/>
        <v>katA</v>
      </c>
      <c r="P1111" s="73" t="str">
        <f t="shared" si="35"/>
        <v/>
      </c>
      <c r="Q1111" s="61" t="s">
        <v>30</v>
      </c>
    </row>
    <row r="1112" spans="8:17" x14ac:dyDescent="0.25">
      <c r="H1112" s="59">
        <v>46426</v>
      </c>
      <c r="I1112" s="59" t="s">
        <v>67</v>
      </c>
      <c r="J1112" s="59">
        <v>11396172</v>
      </c>
      <c r="K1112" s="59" t="s">
        <v>1332</v>
      </c>
      <c r="L1112" s="61" t="s">
        <v>81</v>
      </c>
      <c r="M1112" s="61">
        <f>VLOOKUP(H1112,zdroj!C:F,4,0)</f>
        <v>0</v>
      </c>
      <c r="N1112" s="61" t="str">
        <f t="shared" si="34"/>
        <v>-</v>
      </c>
      <c r="P1112" s="73" t="str">
        <f t="shared" si="35"/>
        <v/>
      </c>
      <c r="Q1112" s="61" t="s">
        <v>88</v>
      </c>
    </row>
    <row r="1113" spans="8:17" x14ac:dyDescent="0.25">
      <c r="H1113" s="59">
        <v>46426</v>
      </c>
      <c r="I1113" s="59" t="s">
        <v>67</v>
      </c>
      <c r="J1113" s="59">
        <v>11396199</v>
      </c>
      <c r="K1113" s="59" t="s">
        <v>1333</v>
      </c>
      <c r="L1113" s="61" t="s">
        <v>112</v>
      </c>
      <c r="M1113" s="61">
        <f>VLOOKUP(H1113,zdroj!C:F,4,0)</f>
        <v>0</v>
      </c>
      <c r="N1113" s="61" t="str">
        <f t="shared" si="34"/>
        <v>katA</v>
      </c>
      <c r="P1113" s="73" t="str">
        <f t="shared" si="35"/>
        <v/>
      </c>
      <c r="Q1113" s="61" t="s">
        <v>30</v>
      </c>
    </row>
    <row r="1114" spans="8:17" x14ac:dyDescent="0.25">
      <c r="H1114" s="59">
        <v>46426</v>
      </c>
      <c r="I1114" s="59" t="s">
        <v>67</v>
      </c>
      <c r="J1114" s="59">
        <v>11396202</v>
      </c>
      <c r="K1114" s="59" t="s">
        <v>1334</v>
      </c>
      <c r="L1114" s="61" t="s">
        <v>112</v>
      </c>
      <c r="M1114" s="61">
        <f>VLOOKUP(H1114,zdroj!C:F,4,0)</f>
        <v>0</v>
      </c>
      <c r="N1114" s="61" t="str">
        <f t="shared" si="34"/>
        <v>katA</v>
      </c>
      <c r="P1114" s="73" t="str">
        <f t="shared" si="35"/>
        <v/>
      </c>
      <c r="Q1114" s="61" t="s">
        <v>30</v>
      </c>
    </row>
    <row r="1115" spans="8:17" x14ac:dyDescent="0.25">
      <c r="H1115" s="59">
        <v>46426</v>
      </c>
      <c r="I1115" s="59" t="s">
        <v>67</v>
      </c>
      <c r="J1115" s="59">
        <v>11396211</v>
      </c>
      <c r="K1115" s="59" t="s">
        <v>1335</v>
      </c>
      <c r="L1115" s="61" t="s">
        <v>112</v>
      </c>
      <c r="M1115" s="61">
        <f>VLOOKUP(H1115,zdroj!C:F,4,0)</f>
        <v>0</v>
      </c>
      <c r="N1115" s="61" t="str">
        <f t="shared" si="34"/>
        <v>katA</v>
      </c>
      <c r="P1115" s="73" t="str">
        <f t="shared" si="35"/>
        <v/>
      </c>
      <c r="Q1115" s="61" t="s">
        <v>30</v>
      </c>
    </row>
    <row r="1116" spans="8:17" x14ac:dyDescent="0.25">
      <c r="H1116" s="59">
        <v>46426</v>
      </c>
      <c r="I1116" s="59" t="s">
        <v>67</v>
      </c>
      <c r="J1116" s="59">
        <v>11396229</v>
      </c>
      <c r="K1116" s="59" t="s">
        <v>1336</v>
      </c>
      <c r="L1116" s="61" t="s">
        <v>112</v>
      </c>
      <c r="M1116" s="61">
        <f>VLOOKUP(H1116,zdroj!C:F,4,0)</f>
        <v>0</v>
      </c>
      <c r="N1116" s="61" t="str">
        <f t="shared" si="34"/>
        <v>katA</v>
      </c>
      <c r="P1116" s="73" t="str">
        <f t="shared" si="35"/>
        <v/>
      </c>
      <c r="Q1116" s="61" t="s">
        <v>30</v>
      </c>
    </row>
    <row r="1117" spans="8:17" x14ac:dyDescent="0.25">
      <c r="H1117" s="59">
        <v>46426</v>
      </c>
      <c r="I1117" s="59" t="s">
        <v>67</v>
      </c>
      <c r="J1117" s="59">
        <v>11396237</v>
      </c>
      <c r="K1117" s="59" t="s">
        <v>1337</v>
      </c>
      <c r="L1117" s="61" t="s">
        <v>112</v>
      </c>
      <c r="M1117" s="61">
        <f>VLOOKUP(H1117,zdroj!C:F,4,0)</f>
        <v>0</v>
      </c>
      <c r="N1117" s="61" t="str">
        <f t="shared" si="34"/>
        <v>katA</v>
      </c>
      <c r="P1117" s="73" t="str">
        <f t="shared" si="35"/>
        <v/>
      </c>
      <c r="Q1117" s="61" t="s">
        <v>30</v>
      </c>
    </row>
    <row r="1118" spans="8:17" x14ac:dyDescent="0.25">
      <c r="H1118" s="59">
        <v>46426</v>
      </c>
      <c r="I1118" s="59" t="s">
        <v>67</v>
      </c>
      <c r="J1118" s="59">
        <v>11396245</v>
      </c>
      <c r="K1118" s="59" t="s">
        <v>1338</v>
      </c>
      <c r="L1118" s="61" t="s">
        <v>112</v>
      </c>
      <c r="M1118" s="61">
        <f>VLOOKUP(H1118,zdroj!C:F,4,0)</f>
        <v>0</v>
      </c>
      <c r="N1118" s="61" t="str">
        <f t="shared" si="34"/>
        <v>katA</v>
      </c>
      <c r="P1118" s="73" t="str">
        <f t="shared" si="35"/>
        <v/>
      </c>
      <c r="Q1118" s="61" t="s">
        <v>30</v>
      </c>
    </row>
    <row r="1119" spans="8:17" x14ac:dyDescent="0.25">
      <c r="H1119" s="59">
        <v>46426</v>
      </c>
      <c r="I1119" s="59" t="s">
        <v>67</v>
      </c>
      <c r="J1119" s="59">
        <v>11396253</v>
      </c>
      <c r="K1119" s="59" t="s">
        <v>1339</v>
      </c>
      <c r="L1119" s="61" t="s">
        <v>112</v>
      </c>
      <c r="M1119" s="61">
        <f>VLOOKUP(H1119,zdroj!C:F,4,0)</f>
        <v>0</v>
      </c>
      <c r="N1119" s="61" t="str">
        <f t="shared" si="34"/>
        <v>katA</v>
      </c>
      <c r="P1119" s="73" t="str">
        <f t="shared" si="35"/>
        <v/>
      </c>
      <c r="Q1119" s="61" t="s">
        <v>30</v>
      </c>
    </row>
    <row r="1120" spans="8:17" x14ac:dyDescent="0.25">
      <c r="H1120" s="59">
        <v>46426</v>
      </c>
      <c r="I1120" s="59" t="s">
        <v>67</v>
      </c>
      <c r="J1120" s="59">
        <v>11396261</v>
      </c>
      <c r="K1120" s="59" t="s">
        <v>1340</v>
      </c>
      <c r="L1120" s="61" t="s">
        <v>112</v>
      </c>
      <c r="M1120" s="61">
        <f>VLOOKUP(H1120,zdroj!C:F,4,0)</f>
        <v>0</v>
      </c>
      <c r="N1120" s="61" t="str">
        <f t="shared" si="34"/>
        <v>katA</v>
      </c>
      <c r="P1120" s="73" t="str">
        <f t="shared" si="35"/>
        <v/>
      </c>
      <c r="Q1120" s="61" t="s">
        <v>30</v>
      </c>
    </row>
    <row r="1121" spans="8:17" x14ac:dyDescent="0.25">
      <c r="H1121" s="59">
        <v>46426</v>
      </c>
      <c r="I1121" s="59" t="s">
        <v>67</v>
      </c>
      <c r="J1121" s="59">
        <v>11396270</v>
      </c>
      <c r="K1121" s="59" t="s">
        <v>1341</v>
      </c>
      <c r="L1121" s="61" t="s">
        <v>81</v>
      </c>
      <c r="M1121" s="61">
        <f>VLOOKUP(H1121,zdroj!C:F,4,0)</f>
        <v>0</v>
      </c>
      <c r="N1121" s="61" t="str">
        <f t="shared" si="34"/>
        <v>-</v>
      </c>
      <c r="P1121" s="73" t="str">
        <f t="shared" si="35"/>
        <v/>
      </c>
      <c r="Q1121" s="61" t="s">
        <v>88</v>
      </c>
    </row>
    <row r="1122" spans="8:17" x14ac:dyDescent="0.25">
      <c r="H1122" s="59">
        <v>46426</v>
      </c>
      <c r="I1122" s="59" t="s">
        <v>67</v>
      </c>
      <c r="J1122" s="59">
        <v>11396288</v>
      </c>
      <c r="K1122" s="59" t="s">
        <v>1342</v>
      </c>
      <c r="L1122" s="61" t="s">
        <v>81</v>
      </c>
      <c r="M1122" s="61">
        <f>VLOOKUP(H1122,zdroj!C:F,4,0)</f>
        <v>0</v>
      </c>
      <c r="N1122" s="61" t="str">
        <f t="shared" si="34"/>
        <v>-</v>
      </c>
      <c r="P1122" s="73" t="str">
        <f t="shared" si="35"/>
        <v/>
      </c>
      <c r="Q1122" s="61" t="s">
        <v>88</v>
      </c>
    </row>
    <row r="1123" spans="8:17" x14ac:dyDescent="0.25">
      <c r="H1123" s="59">
        <v>46426</v>
      </c>
      <c r="I1123" s="59" t="s">
        <v>67</v>
      </c>
      <c r="J1123" s="59">
        <v>11396296</v>
      </c>
      <c r="K1123" s="59" t="s">
        <v>1343</v>
      </c>
      <c r="L1123" s="61" t="s">
        <v>112</v>
      </c>
      <c r="M1123" s="61">
        <f>VLOOKUP(H1123,zdroj!C:F,4,0)</f>
        <v>0</v>
      </c>
      <c r="N1123" s="61" t="str">
        <f t="shared" si="34"/>
        <v>katA</v>
      </c>
      <c r="P1123" s="73" t="str">
        <f t="shared" si="35"/>
        <v/>
      </c>
      <c r="Q1123" s="61" t="s">
        <v>30</v>
      </c>
    </row>
    <row r="1124" spans="8:17" x14ac:dyDescent="0.25">
      <c r="H1124" s="59">
        <v>46426</v>
      </c>
      <c r="I1124" s="59" t="s">
        <v>67</v>
      </c>
      <c r="J1124" s="59">
        <v>11396300</v>
      </c>
      <c r="K1124" s="59" t="s">
        <v>1344</v>
      </c>
      <c r="L1124" s="61" t="s">
        <v>112</v>
      </c>
      <c r="M1124" s="61">
        <f>VLOOKUP(H1124,zdroj!C:F,4,0)</f>
        <v>0</v>
      </c>
      <c r="N1124" s="61" t="str">
        <f t="shared" si="34"/>
        <v>katA</v>
      </c>
      <c r="P1124" s="73" t="str">
        <f t="shared" si="35"/>
        <v/>
      </c>
      <c r="Q1124" s="61" t="s">
        <v>30</v>
      </c>
    </row>
    <row r="1125" spans="8:17" x14ac:dyDescent="0.25">
      <c r="H1125" s="59">
        <v>46426</v>
      </c>
      <c r="I1125" s="59" t="s">
        <v>67</v>
      </c>
      <c r="J1125" s="59">
        <v>11396318</v>
      </c>
      <c r="K1125" s="59" t="s">
        <v>1345</v>
      </c>
      <c r="L1125" s="61" t="s">
        <v>81</v>
      </c>
      <c r="M1125" s="61">
        <f>VLOOKUP(H1125,zdroj!C:F,4,0)</f>
        <v>0</v>
      </c>
      <c r="N1125" s="61" t="str">
        <f t="shared" si="34"/>
        <v>-</v>
      </c>
      <c r="P1125" s="73" t="str">
        <f t="shared" si="35"/>
        <v/>
      </c>
      <c r="Q1125" s="61" t="s">
        <v>88</v>
      </c>
    </row>
    <row r="1126" spans="8:17" x14ac:dyDescent="0.25">
      <c r="H1126" s="59">
        <v>46426</v>
      </c>
      <c r="I1126" s="59" t="s">
        <v>67</v>
      </c>
      <c r="J1126" s="59">
        <v>11396326</v>
      </c>
      <c r="K1126" s="59" t="s">
        <v>1346</v>
      </c>
      <c r="L1126" s="61" t="s">
        <v>112</v>
      </c>
      <c r="M1126" s="61">
        <f>VLOOKUP(H1126,zdroj!C:F,4,0)</f>
        <v>0</v>
      </c>
      <c r="N1126" s="61" t="str">
        <f t="shared" si="34"/>
        <v>katA</v>
      </c>
      <c r="P1126" s="73" t="str">
        <f t="shared" si="35"/>
        <v/>
      </c>
      <c r="Q1126" s="61" t="s">
        <v>30</v>
      </c>
    </row>
    <row r="1127" spans="8:17" x14ac:dyDescent="0.25">
      <c r="H1127" s="59">
        <v>46426</v>
      </c>
      <c r="I1127" s="59" t="s">
        <v>67</v>
      </c>
      <c r="J1127" s="59">
        <v>11396334</v>
      </c>
      <c r="K1127" s="59" t="s">
        <v>1347</v>
      </c>
      <c r="L1127" s="61" t="s">
        <v>81</v>
      </c>
      <c r="M1127" s="61">
        <f>VLOOKUP(H1127,zdroj!C:F,4,0)</f>
        <v>0</v>
      </c>
      <c r="N1127" s="61" t="str">
        <f t="shared" si="34"/>
        <v>-</v>
      </c>
      <c r="P1127" s="73" t="str">
        <f t="shared" si="35"/>
        <v/>
      </c>
      <c r="Q1127" s="61" t="s">
        <v>88</v>
      </c>
    </row>
    <row r="1128" spans="8:17" x14ac:dyDescent="0.25">
      <c r="H1128" s="59">
        <v>46426</v>
      </c>
      <c r="I1128" s="59" t="s">
        <v>67</v>
      </c>
      <c r="J1128" s="59">
        <v>11396342</v>
      </c>
      <c r="K1128" s="59" t="s">
        <v>1348</v>
      </c>
      <c r="L1128" s="61" t="s">
        <v>112</v>
      </c>
      <c r="M1128" s="61">
        <f>VLOOKUP(H1128,zdroj!C:F,4,0)</f>
        <v>0</v>
      </c>
      <c r="N1128" s="61" t="str">
        <f t="shared" si="34"/>
        <v>katA</v>
      </c>
      <c r="P1128" s="73" t="str">
        <f t="shared" si="35"/>
        <v/>
      </c>
      <c r="Q1128" s="61" t="s">
        <v>30</v>
      </c>
    </row>
    <row r="1129" spans="8:17" x14ac:dyDescent="0.25">
      <c r="H1129" s="59">
        <v>46426</v>
      </c>
      <c r="I1129" s="59" t="s">
        <v>67</v>
      </c>
      <c r="J1129" s="59">
        <v>11396351</v>
      </c>
      <c r="K1129" s="59" t="s">
        <v>1349</v>
      </c>
      <c r="L1129" s="61" t="s">
        <v>112</v>
      </c>
      <c r="M1129" s="61">
        <f>VLOOKUP(H1129,zdroj!C:F,4,0)</f>
        <v>0</v>
      </c>
      <c r="N1129" s="61" t="str">
        <f t="shared" si="34"/>
        <v>katA</v>
      </c>
      <c r="P1129" s="73" t="str">
        <f t="shared" si="35"/>
        <v/>
      </c>
      <c r="Q1129" s="61" t="s">
        <v>30</v>
      </c>
    </row>
    <row r="1130" spans="8:17" x14ac:dyDescent="0.25">
      <c r="H1130" s="59">
        <v>46426</v>
      </c>
      <c r="I1130" s="59" t="s">
        <v>67</v>
      </c>
      <c r="J1130" s="59">
        <v>11396369</v>
      </c>
      <c r="K1130" s="59" t="s">
        <v>1350</v>
      </c>
      <c r="L1130" s="61" t="s">
        <v>112</v>
      </c>
      <c r="M1130" s="61">
        <f>VLOOKUP(H1130,zdroj!C:F,4,0)</f>
        <v>0</v>
      </c>
      <c r="N1130" s="61" t="str">
        <f t="shared" si="34"/>
        <v>katA</v>
      </c>
      <c r="P1130" s="73" t="str">
        <f t="shared" si="35"/>
        <v/>
      </c>
      <c r="Q1130" s="61" t="s">
        <v>30</v>
      </c>
    </row>
    <row r="1131" spans="8:17" x14ac:dyDescent="0.25">
      <c r="H1131" s="59">
        <v>46426</v>
      </c>
      <c r="I1131" s="59" t="s">
        <v>67</v>
      </c>
      <c r="J1131" s="59">
        <v>11396377</v>
      </c>
      <c r="K1131" s="59" t="s">
        <v>1351</v>
      </c>
      <c r="L1131" s="61" t="s">
        <v>112</v>
      </c>
      <c r="M1131" s="61">
        <f>VLOOKUP(H1131,zdroj!C:F,4,0)</f>
        <v>0</v>
      </c>
      <c r="N1131" s="61" t="str">
        <f t="shared" si="34"/>
        <v>katA</v>
      </c>
      <c r="P1131" s="73" t="str">
        <f t="shared" si="35"/>
        <v/>
      </c>
      <c r="Q1131" s="61" t="s">
        <v>30</v>
      </c>
    </row>
    <row r="1132" spans="8:17" x14ac:dyDescent="0.25">
      <c r="H1132" s="59">
        <v>46426</v>
      </c>
      <c r="I1132" s="59" t="s">
        <v>67</v>
      </c>
      <c r="J1132" s="59">
        <v>11396385</v>
      </c>
      <c r="K1132" s="59" t="s">
        <v>1352</v>
      </c>
      <c r="L1132" s="61" t="s">
        <v>81</v>
      </c>
      <c r="M1132" s="61">
        <f>VLOOKUP(H1132,zdroj!C:F,4,0)</f>
        <v>0</v>
      </c>
      <c r="N1132" s="61" t="str">
        <f t="shared" si="34"/>
        <v>-</v>
      </c>
      <c r="P1132" s="73" t="str">
        <f t="shared" si="35"/>
        <v/>
      </c>
      <c r="Q1132" s="61" t="s">
        <v>88</v>
      </c>
    </row>
    <row r="1133" spans="8:17" x14ac:dyDescent="0.25">
      <c r="H1133" s="59">
        <v>46426</v>
      </c>
      <c r="I1133" s="59" t="s">
        <v>67</v>
      </c>
      <c r="J1133" s="59">
        <v>11396393</v>
      </c>
      <c r="K1133" s="59" t="s">
        <v>1353</v>
      </c>
      <c r="L1133" s="61" t="s">
        <v>112</v>
      </c>
      <c r="M1133" s="61">
        <f>VLOOKUP(H1133,zdroj!C:F,4,0)</f>
        <v>0</v>
      </c>
      <c r="N1133" s="61" t="str">
        <f t="shared" si="34"/>
        <v>katA</v>
      </c>
      <c r="P1133" s="73" t="str">
        <f t="shared" si="35"/>
        <v/>
      </c>
      <c r="Q1133" s="61" t="s">
        <v>30</v>
      </c>
    </row>
    <row r="1134" spans="8:17" x14ac:dyDescent="0.25">
      <c r="H1134" s="59">
        <v>46426</v>
      </c>
      <c r="I1134" s="59" t="s">
        <v>67</v>
      </c>
      <c r="J1134" s="59">
        <v>11396407</v>
      </c>
      <c r="K1134" s="59" t="s">
        <v>1354</v>
      </c>
      <c r="L1134" s="61" t="s">
        <v>112</v>
      </c>
      <c r="M1134" s="61">
        <f>VLOOKUP(H1134,zdroj!C:F,4,0)</f>
        <v>0</v>
      </c>
      <c r="N1134" s="61" t="str">
        <f t="shared" si="34"/>
        <v>katA</v>
      </c>
      <c r="P1134" s="73" t="str">
        <f t="shared" si="35"/>
        <v/>
      </c>
      <c r="Q1134" s="61" t="s">
        <v>30</v>
      </c>
    </row>
    <row r="1135" spans="8:17" x14ac:dyDescent="0.25">
      <c r="H1135" s="59">
        <v>46426</v>
      </c>
      <c r="I1135" s="59" t="s">
        <v>67</v>
      </c>
      <c r="J1135" s="59">
        <v>11396415</v>
      </c>
      <c r="K1135" s="59" t="s">
        <v>1355</v>
      </c>
      <c r="L1135" s="61" t="s">
        <v>112</v>
      </c>
      <c r="M1135" s="61">
        <f>VLOOKUP(H1135,zdroj!C:F,4,0)</f>
        <v>0</v>
      </c>
      <c r="N1135" s="61" t="str">
        <f t="shared" si="34"/>
        <v>katA</v>
      </c>
      <c r="P1135" s="73" t="str">
        <f t="shared" si="35"/>
        <v/>
      </c>
      <c r="Q1135" s="61" t="s">
        <v>30</v>
      </c>
    </row>
    <row r="1136" spans="8:17" x14ac:dyDescent="0.25">
      <c r="H1136" s="59">
        <v>46426</v>
      </c>
      <c r="I1136" s="59" t="s">
        <v>67</v>
      </c>
      <c r="J1136" s="59">
        <v>11396423</v>
      </c>
      <c r="K1136" s="59" t="s">
        <v>1356</v>
      </c>
      <c r="L1136" s="61" t="s">
        <v>112</v>
      </c>
      <c r="M1136" s="61">
        <f>VLOOKUP(H1136,zdroj!C:F,4,0)</f>
        <v>0</v>
      </c>
      <c r="N1136" s="61" t="str">
        <f t="shared" si="34"/>
        <v>katA</v>
      </c>
      <c r="P1136" s="73" t="str">
        <f t="shared" si="35"/>
        <v/>
      </c>
      <c r="Q1136" s="61" t="s">
        <v>30</v>
      </c>
    </row>
    <row r="1137" spans="8:17" x14ac:dyDescent="0.25">
      <c r="H1137" s="59">
        <v>46426</v>
      </c>
      <c r="I1137" s="59" t="s">
        <v>67</v>
      </c>
      <c r="J1137" s="59">
        <v>11396431</v>
      </c>
      <c r="K1137" s="59" t="s">
        <v>1357</v>
      </c>
      <c r="L1137" s="61" t="s">
        <v>81</v>
      </c>
      <c r="M1137" s="61">
        <f>VLOOKUP(H1137,zdroj!C:F,4,0)</f>
        <v>0</v>
      </c>
      <c r="N1137" s="61" t="str">
        <f t="shared" si="34"/>
        <v>-</v>
      </c>
      <c r="P1137" s="73" t="str">
        <f t="shared" si="35"/>
        <v/>
      </c>
      <c r="Q1137" s="61" t="s">
        <v>88</v>
      </c>
    </row>
    <row r="1138" spans="8:17" x14ac:dyDescent="0.25">
      <c r="H1138" s="59">
        <v>46426</v>
      </c>
      <c r="I1138" s="59" t="s">
        <v>67</v>
      </c>
      <c r="J1138" s="59">
        <v>11396440</v>
      </c>
      <c r="K1138" s="59" t="s">
        <v>1358</v>
      </c>
      <c r="L1138" s="61" t="s">
        <v>112</v>
      </c>
      <c r="M1138" s="61">
        <f>VLOOKUP(H1138,zdroj!C:F,4,0)</f>
        <v>0</v>
      </c>
      <c r="N1138" s="61" t="str">
        <f t="shared" si="34"/>
        <v>katA</v>
      </c>
      <c r="P1138" s="73" t="str">
        <f t="shared" si="35"/>
        <v/>
      </c>
      <c r="Q1138" s="61" t="s">
        <v>30</v>
      </c>
    </row>
    <row r="1139" spans="8:17" x14ac:dyDescent="0.25">
      <c r="H1139" s="59">
        <v>46426</v>
      </c>
      <c r="I1139" s="59" t="s">
        <v>67</v>
      </c>
      <c r="J1139" s="59">
        <v>11396458</v>
      </c>
      <c r="K1139" s="59" t="s">
        <v>1359</v>
      </c>
      <c r="L1139" s="61" t="s">
        <v>112</v>
      </c>
      <c r="M1139" s="61">
        <f>VLOOKUP(H1139,zdroj!C:F,4,0)</f>
        <v>0</v>
      </c>
      <c r="N1139" s="61" t="str">
        <f t="shared" si="34"/>
        <v>katA</v>
      </c>
      <c r="P1139" s="73" t="str">
        <f t="shared" si="35"/>
        <v/>
      </c>
      <c r="Q1139" s="61" t="s">
        <v>30</v>
      </c>
    </row>
    <row r="1140" spans="8:17" x14ac:dyDescent="0.25">
      <c r="H1140" s="59">
        <v>46426</v>
      </c>
      <c r="I1140" s="59" t="s">
        <v>67</v>
      </c>
      <c r="J1140" s="59">
        <v>11396466</v>
      </c>
      <c r="K1140" s="59" t="s">
        <v>1360</v>
      </c>
      <c r="L1140" s="61" t="s">
        <v>112</v>
      </c>
      <c r="M1140" s="61">
        <f>VLOOKUP(H1140,zdroj!C:F,4,0)</f>
        <v>0</v>
      </c>
      <c r="N1140" s="61" t="str">
        <f t="shared" si="34"/>
        <v>katA</v>
      </c>
      <c r="P1140" s="73" t="str">
        <f t="shared" si="35"/>
        <v/>
      </c>
      <c r="Q1140" s="61" t="s">
        <v>30</v>
      </c>
    </row>
    <row r="1141" spans="8:17" x14ac:dyDescent="0.25">
      <c r="H1141" s="59">
        <v>46426</v>
      </c>
      <c r="I1141" s="59" t="s">
        <v>67</v>
      </c>
      <c r="J1141" s="59">
        <v>11396474</v>
      </c>
      <c r="K1141" s="59" t="s">
        <v>1361</v>
      </c>
      <c r="L1141" s="61" t="s">
        <v>112</v>
      </c>
      <c r="M1141" s="61">
        <f>VLOOKUP(H1141,zdroj!C:F,4,0)</f>
        <v>0</v>
      </c>
      <c r="N1141" s="61" t="str">
        <f t="shared" si="34"/>
        <v>katA</v>
      </c>
      <c r="P1141" s="73" t="str">
        <f t="shared" si="35"/>
        <v/>
      </c>
      <c r="Q1141" s="61" t="s">
        <v>30</v>
      </c>
    </row>
    <row r="1142" spans="8:17" x14ac:dyDescent="0.25">
      <c r="H1142" s="59">
        <v>46426</v>
      </c>
      <c r="I1142" s="59" t="s">
        <v>67</v>
      </c>
      <c r="J1142" s="59">
        <v>11396482</v>
      </c>
      <c r="K1142" s="59" t="s">
        <v>1362</v>
      </c>
      <c r="L1142" s="61" t="s">
        <v>112</v>
      </c>
      <c r="M1142" s="61">
        <f>VLOOKUP(H1142,zdroj!C:F,4,0)</f>
        <v>0</v>
      </c>
      <c r="N1142" s="61" t="str">
        <f t="shared" si="34"/>
        <v>katA</v>
      </c>
      <c r="P1142" s="73" t="str">
        <f t="shared" si="35"/>
        <v/>
      </c>
      <c r="Q1142" s="61" t="s">
        <v>30</v>
      </c>
    </row>
    <row r="1143" spans="8:17" x14ac:dyDescent="0.25">
      <c r="H1143" s="59">
        <v>46426</v>
      </c>
      <c r="I1143" s="59" t="s">
        <v>67</v>
      </c>
      <c r="J1143" s="59">
        <v>11396504</v>
      </c>
      <c r="K1143" s="59" t="s">
        <v>1363</v>
      </c>
      <c r="L1143" s="61" t="s">
        <v>112</v>
      </c>
      <c r="M1143" s="61">
        <f>VLOOKUP(H1143,zdroj!C:F,4,0)</f>
        <v>0</v>
      </c>
      <c r="N1143" s="61" t="str">
        <f t="shared" si="34"/>
        <v>katA</v>
      </c>
      <c r="P1143" s="73" t="str">
        <f t="shared" si="35"/>
        <v/>
      </c>
      <c r="Q1143" s="61" t="s">
        <v>30</v>
      </c>
    </row>
    <row r="1144" spans="8:17" x14ac:dyDescent="0.25">
      <c r="H1144" s="59">
        <v>46426</v>
      </c>
      <c r="I1144" s="59" t="s">
        <v>67</v>
      </c>
      <c r="J1144" s="59">
        <v>11396512</v>
      </c>
      <c r="K1144" s="59" t="s">
        <v>1364</v>
      </c>
      <c r="L1144" s="61" t="s">
        <v>112</v>
      </c>
      <c r="M1144" s="61">
        <f>VLOOKUP(H1144,zdroj!C:F,4,0)</f>
        <v>0</v>
      </c>
      <c r="N1144" s="61" t="str">
        <f t="shared" si="34"/>
        <v>katA</v>
      </c>
      <c r="P1144" s="73" t="str">
        <f t="shared" si="35"/>
        <v/>
      </c>
      <c r="Q1144" s="61" t="s">
        <v>30</v>
      </c>
    </row>
    <row r="1145" spans="8:17" x14ac:dyDescent="0.25">
      <c r="H1145" s="59">
        <v>46426</v>
      </c>
      <c r="I1145" s="59" t="s">
        <v>67</v>
      </c>
      <c r="J1145" s="59">
        <v>11396521</v>
      </c>
      <c r="K1145" s="59" t="s">
        <v>1365</v>
      </c>
      <c r="L1145" s="61" t="s">
        <v>81</v>
      </c>
      <c r="M1145" s="61">
        <f>VLOOKUP(H1145,zdroj!C:F,4,0)</f>
        <v>0</v>
      </c>
      <c r="N1145" s="61" t="str">
        <f t="shared" si="34"/>
        <v>-</v>
      </c>
      <c r="P1145" s="73" t="str">
        <f t="shared" si="35"/>
        <v/>
      </c>
      <c r="Q1145" s="61" t="s">
        <v>88</v>
      </c>
    </row>
    <row r="1146" spans="8:17" x14ac:dyDescent="0.25">
      <c r="H1146" s="59">
        <v>46426</v>
      </c>
      <c r="I1146" s="59" t="s">
        <v>67</v>
      </c>
      <c r="J1146" s="59">
        <v>11396539</v>
      </c>
      <c r="K1146" s="59" t="s">
        <v>1366</v>
      </c>
      <c r="L1146" s="61" t="s">
        <v>112</v>
      </c>
      <c r="M1146" s="61">
        <f>VLOOKUP(H1146,zdroj!C:F,4,0)</f>
        <v>0</v>
      </c>
      <c r="N1146" s="61" t="str">
        <f t="shared" si="34"/>
        <v>katA</v>
      </c>
      <c r="P1146" s="73" t="str">
        <f t="shared" si="35"/>
        <v/>
      </c>
      <c r="Q1146" s="61" t="s">
        <v>30</v>
      </c>
    </row>
    <row r="1147" spans="8:17" x14ac:dyDescent="0.25">
      <c r="H1147" s="59">
        <v>46426</v>
      </c>
      <c r="I1147" s="59" t="s">
        <v>67</v>
      </c>
      <c r="J1147" s="59">
        <v>11396547</v>
      </c>
      <c r="K1147" s="59" t="s">
        <v>1367</v>
      </c>
      <c r="L1147" s="61" t="s">
        <v>112</v>
      </c>
      <c r="M1147" s="61">
        <f>VLOOKUP(H1147,zdroj!C:F,4,0)</f>
        <v>0</v>
      </c>
      <c r="N1147" s="61" t="str">
        <f t="shared" si="34"/>
        <v>katA</v>
      </c>
      <c r="P1147" s="73" t="str">
        <f t="shared" si="35"/>
        <v/>
      </c>
      <c r="Q1147" s="61" t="s">
        <v>30</v>
      </c>
    </row>
    <row r="1148" spans="8:17" x14ac:dyDescent="0.25">
      <c r="H1148" s="59">
        <v>46426</v>
      </c>
      <c r="I1148" s="59" t="s">
        <v>67</v>
      </c>
      <c r="J1148" s="59">
        <v>11396555</v>
      </c>
      <c r="K1148" s="59" t="s">
        <v>1368</v>
      </c>
      <c r="L1148" s="61" t="s">
        <v>112</v>
      </c>
      <c r="M1148" s="61">
        <f>VLOOKUP(H1148,zdroj!C:F,4,0)</f>
        <v>0</v>
      </c>
      <c r="N1148" s="61" t="str">
        <f t="shared" si="34"/>
        <v>katA</v>
      </c>
      <c r="P1148" s="73" t="str">
        <f t="shared" si="35"/>
        <v/>
      </c>
      <c r="Q1148" s="61" t="s">
        <v>30</v>
      </c>
    </row>
    <row r="1149" spans="8:17" x14ac:dyDescent="0.25">
      <c r="H1149" s="59">
        <v>46426</v>
      </c>
      <c r="I1149" s="59" t="s">
        <v>67</v>
      </c>
      <c r="J1149" s="59">
        <v>11396563</v>
      </c>
      <c r="K1149" s="59" t="s">
        <v>1369</v>
      </c>
      <c r="L1149" s="61" t="s">
        <v>112</v>
      </c>
      <c r="M1149" s="61">
        <f>VLOOKUP(H1149,zdroj!C:F,4,0)</f>
        <v>0</v>
      </c>
      <c r="N1149" s="61" t="str">
        <f t="shared" si="34"/>
        <v>katA</v>
      </c>
      <c r="P1149" s="73" t="str">
        <f t="shared" si="35"/>
        <v/>
      </c>
      <c r="Q1149" s="61" t="s">
        <v>30</v>
      </c>
    </row>
    <row r="1150" spans="8:17" x14ac:dyDescent="0.25">
      <c r="H1150" s="59">
        <v>46426</v>
      </c>
      <c r="I1150" s="59" t="s">
        <v>67</v>
      </c>
      <c r="J1150" s="59">
        <v>11396571</v>
      </c>
      <c r="K1150" s="59" t="s">
        <v>1370</v>
      </c>
      <c r="L1150" s="61" t="s">
        <v>112</v>
      </c>
      <c r="M1150" s="61">
        <f>VLOOKUP(H1150,zdroj!C:F,4,0)</f>
        <v>0</v>
      </c>
      <c r="N1150" s="61" t="str">
        <f t="shared" si="34"/>
        <v>katA</v>
      </c>
      <c r="P1150" s="73" t="str">
        <f t="shared" si="35"/>
        <v/>
      </c>
      <c r="Q1150" s="61" t="s">
        <v>30</v>
      </c>
    </row>
    <row r="1151" spans="8:17" x14ac:dyDescent="0.25">
      <c r="H1151" s="59">
        <v>46426</v>
      </c>
      <c r="I1151" s="59" t="s">
        <v>67</v>
      </c>
      <c r="J1151" s="59">
        <v>11396580</v>
      </c>
      <c r="K1151" s="59" t="s">
        <v>1371</v>
      </c>
      <c r="L1151" s="61" t="s">
        <v>112</v>
      </c>
      <c r="M1151" s="61">
        <f>VLOOKUP(H1151,zdroj!C:F,4,0)</f>
        <v>0</v>
      </c>
      <c r="N1151" s="61" t="str">
        <f t="shared" si="34"/>
        <v>katA</v>
      </c>
      <c r="P1151" s="73" t="str">
        <f t="shared" si="35"/>
        <v/>
      </c>
      <c r="Q1151" s="61" t="s">
        <v>30</v>
      </c>
    </row>
    <row r="1152" spans="8:17" x14ac:dyDescent="0.25">
      <c r="H1152" s="59">
        <v>46426</v>
      </c>
      <c r="I1152" s="59" t="s">
        <v>67</v>
      </c>
      <c r="J1152" s="59">
        <v>11396598</v>
      </c>
      <c r="K1152" s="59" t="s">
        <v>1372</v>
      </c>
      <c r="L1152" s="61" t="s">
        <v>112</v>
      </c>
      <c r="M1152" s="61">
        <f>VLOOKUP(H1152,zdroj!C:F,4,0)</f>
        <v>0</v>
      </c>
      <c r="N1152" s="61" t="str">
        <f t="shared" si="34"/>
        <v>katA</v>
      </c>
      <c r="P1152" s="73" t="str">
        <f t="shared" si="35"/>
        <v/>
      </c>
      <c r="Q1152" s="61" t="s">
        <v>31</v>
      </c>
    </row>
    <row r="1153" spans="8:17" x14ac:dyDescent="0.25">
      <c r="H1153" s="59">
        <v>46426</v>
      </c>
      <c r="I1153" s="59" t="s">
        <v>67</v>
      </c>
      <c r="J1153" s="59">
        <v>25125613</v>
      </c>
      <c r="K1153" s="59" t="s">
        <v>1373</v>
      </c>
      <c r="L1153" s="61" t="s">
        <v>112</v>
      </c>
      <c r="M1153" s="61">
        <f>VLOOKUP(H1153,zdroj!C:F,4,0)</f>
        <v>0</v>
      </c>
      <c r="N1153" s="61" t="str">
        <f t="shared" si="34"/>
        <v>katA</v>
      </c>
      <c r="P1153" s="73" t="str">
        <f t="shared" si="35"/>
        <v/>
      </c>
      <c r="Q1153" s="61" t="s">
        <v>30</v>
      </c>
    </row>
    <row r="1154" spans="8:17" x14ac:dyDescent="0.25">
      <c r="H1154" s="59">
        <v>46426</v>
      </c>
      <c r="I1154" s="59" t="s">
        <v>67</v>
      </c>
      <c r="J1154" s="59">
        <v>25125621</v>
      </c>
      <c r="K1154" s="59" t="s">
        <v>1374</v>
      </c>
      <c r="L1154" s="61" t="s">
        <v>112</v>
      </c>
      <c r="M1154" s="61">
        <f>VLOOKUP(H1154,zdroj!C:F,4,0)</f>
        <v>0</v>
      </c>
      <c r="N1154" s="61" t="str">
        <f t="shared" si="34"/>
        <v>katA</v>
      </c>
      <c r="P1154" s="73" t="str">
        <f t="shared" si="35"/>
        <v/>
      </c>
      <c r="Q1154" s="61" t="s">
        <v>30</v>
      </c>
    </row>
    <row r="1155" spans="8:17" x14ac:dyDescent="0.25">
      <c r="H1155" s="59">
        <v>46426</v>
      </c>
      <c r="I1155" s="59" t="s">
        <v>67</v>
      </c>
      <c r="J1155" s="59">
        <v>26786567</v>
      </c>
      <c r="K1155" s="59" t="s">
        <v>1375</v>
      </c>
      <c r="L1155" s="61" t="s">
        <v>112</v>
      </c>
      <c r="M1155" s="61">
        <f>VLOOKUP(H1155,zdroj!C:F,4,0)</f>
        <v>0</v>
      </c>
      <c r="N1155" s="61" t="str">
        <f t="shared" si="34"/>
        <v>katA</v>
      </c>
      <c r="P1155" s="73" t="str">
        <f t="shared" si="35"/>
        <v/>
      </c>
      <c r="Q1155" s="61" t="s">
        <v>30</v>
      </c>
    </row>
    <row r="1156" spans="8:17" x14ac:dyDescent="0.25">
      <c r="H1156" s="59">
        <v>46426</v>
      </c>
      <c r="I1156" s="59" t="s">
        <v>67</v>
      </c>
      <c r="J1156" s="59">
        <v>26786575</v>
      </c>
      <c r="K1156" s="59" t="s">
        <v>1376</v>
      </c>
      <c r="L1156" s="61" t="s">
        <v>112</v>
      </c>
      <c r="M1156" s="61">
        <f>VLOOKUP(H1156,zdroj!C:F,4,0)</f>
        <v>0</v>
      </c>
      <c r="N1156" s="61" t="str">
        <f t="shared" si="34"/>
        <v>katA</v>
      </c>
      <c r="P1156" s="73" t="str">
        <f t="shared" si="35"/>
        <v/>
      </c>
      <c r="Q1156" s="61" t="s">
        <v>30</v>
      </c>
    </row>
    <row r="1157" spans="8:17" x14ac:dyDescent="0.25">
      <c r="H1157" s="59">
        <v>46426</v>
      </c>
      <c r="I1157" s="59" t="s">
        <v>67</v>
      </c>
      <c r="J1157" s="59">
        <v>27620441</v>
      </c>
      <c r="K1157" s="59" t="s">
        <v>1377</v>
      </c>
      <c r="L1157" s="61" t="s">
        <v>112</v>
      </c>
      <c r="M1157" s="61">
        <f>VLOOKUP(H1157,zdroj!C:F,4,0)</f>
        <v>0</v>
      </c>
      <c r="N1157" s="61" t="str">
        <f t="shared" si="34"/>
        <v>katA</v>
      </c>
      <c r="P1157" s="73" t="str">
        <f t="shared" si="35"/>
        <v/>
      </c>
      <c r="Q1157" s="61" t="s">
        <v>30</v>
      </c>
    </row>
    <row r="1158" spans="8:17" x14ac:dyDescent="0.25">
      <c r="H1158" s="59">
        <v>46426</v>
      </c>
      <c r="I1158" s="59" t="s">
        <v>67</v>
      </c>
      <c r="J1158" s="59">
        <v>30754461</v>
      </c>
      <c r="K1158" s="59" t="s">
        <v>1378</v>
      </c>
      <c r="L1158" s="61" t="s">
        <v>81</v>
      </c>
      <c r="M1158" s="61">
        <f>VLOOKUP(H1158,zdroj!C:F,4,0)</f>
        <v>0</v>
      </c>
      <c r="N1158" s="61" t="str">
        <f t="shared" si="34"/>
        <v>-</v>
      </c>
      <c r="P1158" s="73" t="str">
        <f t="shared" si="35"/>
        <v/>
      </c>
      <c r="Q1158" s="61" t="s">
        <v>88</v>
      </c>
    </row>
    <row r="1159" spans="8:17" x14ac:dyDescent="0.25">
      <c r="H1159" s="59">
        <v>46426</v>
      </c>
      <c r="I1159" s="59" t="s">
        <v>67</v>
      </c>
      <c r="J1159" s="59">
        <v>30754470</v>
      </c>
      <c r="K1159" s="59" t="s">
        <v>1379</v>
      </c>
      <c r="L1159" s="61" t="s">
        <v>81</v>
      </c>
      <c r="M1159" s="61">
        <f>VLOOKUP(H1159,zdroj!C:F,4,0)</f>
        <v>0</v>
      </c>
      <c r="N1159" s="61" t="str">
        <f t="shared" ref="N1159:N1222" si="36">IF(M1159="A",IF(L1159="katA","katB",L1159),L1159)</f>
        <v>-</v>
      </c>
      <c r="P1159" s="73" t="str">
        <f t="shared" ref="P1159:P1222" si="37">IF(O1159="A",1,"")</f>
        <v/>
      </c>
      <c r="Q1159" s="61" t="s">
        <v>88</v>
      </c>
    </row>
    <row r="1160" spans="8:17" x14ac:dyDescent="0.25">
      <c r="H1160" s="59">
        <v>46426</v>
      </c>
      <c r="I1160" s="59" t="s">
        <v>67</v>
      </c>
      <c r="J1160" s="59">
        <v>30754488</v>
      </c>
      <c r="K1160" s="59" t="s">
        <v>1380</v>
      </c>
      <c r="L1160" s="61" t="s">
        <v>81</v>
      </c>
      <c r="M1160" s="61">
        <f>VLOOKUP(H1160,zdroj!C:F,4,0)</f>
        <v>0</v>
      </c>
      <c r="N1160" s="61" t="str">
        <f t="shared" si="36"/>
        <v>-</v>
      </c>
      <c r="P1160" s="73" t="str">
        <f t="shared" si="37"/>
        <v/>
      </c>
      <c r="Q1160" s="61" t="s">
        <v>88</v>
      </c>
    </row>
    <row r="1161" spans="8:17" x14ac:dyDescent="0.25">
      <c r="H1161" s="59">
        <v>46426</v>
      </c>
      <c r="I1161" s="59" t="s">
        <v>67</v>
      </c>
      <c r="J1161" s="59">
        <v>30754496</v>
      </c>
      <c r="K1161" s="59" t="s">
        <v>1381</v>
      </c>
      <c r="L1161" s="61" t="s">
        <v>112</v>
      </c>
      <c r="M1161" s="61">
        <f>VLOOKUP(H1161,zdroj!C:F,4,0)</f>
        <v>0</v>
      </c>
      <c r="N1161" s="61" t="str">
        <f t="shared" si="36"/>
        <v>katA</v>
      </c>
      <c r="P1161" s="73" t="str">
        <f t="shared" si="37"/>
        <v/>
      </c>
      <c r="Q1161" s="61" t="s">
        <v>30</v>
      </c>
    </row>
    <row r="1162" spans="8:17" x14ac:dyDescent="0.25">
      <c r="H1162" s="59">
        <v>46426</v>
      </c>
      <c r="I1162" s="59" t="s">
        <v>67</v>
      </c>
      <c r="J1162" s="59">
        <v>30754500</v>
      </c>
      <c r="K1162" s="59" t="s">
        <v>1382</v>
      </c>
      <c r="L1162" s="61" t="s">
        <v>81</v>
      </c>
      <c r="M1162" s="61">
        <f>VLOOKUP(H1162,zdroj!C:F,4,0)</f>
        <v>0</v>
      </c>
      <c r="N1162" s="61" t="str">
        <f t="shared" si="36"/>
        <v>-</v>
      </c>
      <c r="P1162" s="73" t="str">
        <f t="shared" si="37"/>
        <v/>
      </c>
      <c r="Q1162" s="61" t="s">
        <v>88</v>
      </c>
    </row>
    <row r="1163" spans="8:17" x14ac:dyDescent="0.25">
      <c r="H1163" s="59">
        <v>46426</v>
      </c>
      <c r="I1163" s="59" t="s">
        <v>67</v>
      </c>
      <c r="J1163" s="59">
        <v>73128031</v>
      </c>
      <c r="K1163" s="59" t="s">
        <v>1383</v>
      </c>
      <c r="L1163" s="61" t="s">
        <v>112</v>
      </c>
      <c r="M1163" s="61">
        <f>VLOOKUP(H1163,zdroj!C:F,4,0)</f>
        <v>0</v>
      </c>
      <c r="N1163" s="61" t="str">
        <f t="shared" si="36"/>
        <v>katA</v>
      </c>
      <c r="P1163" s="73" t="str">
        <f t="shared" si="37"/>
        <v/>
      </c>
      <c r="Q1163" s="61" t="s">
        <v>30</v>
      </c>
    </row>
    <row r="1164" spans="8:17" x14ac:dyDescent="0.25">
      <c r="H1164" s="59">
        <v>46426</v>
      </c>
      <c r="I1164" s="59" t="s">
        <v>67</v>
      </c>
      <c r="J1164" s="59">
        <v>77842171</v>
      </c>
      <c r="K1164" s="59" t="s">
        <v>1384</v>
      </c>
      <c r="L1164" s="61" t="s">
        <v>112</v>
      </c>
      <c r="M1164" s="61">
        <f>VLOOKUP(H1164,zdroj!C:F,4,0)</f>
        <v>0</v>
      </c>
      <c r="N1164" s="61" t="str">
        <f t="shared" si="36"/>
        <v>katA</v>
      </c>
      <c r="P1164" s="73" t="str">
        <f t="shared" si="37"/>
        <v/>
      </c>
      <c r="Q1164" s="61" t="s">
        <v>30</v>
      </c>
    </row>
    <row r="1165" spans="8:17" x14ac:dyDescent="0.25">
      <c r="H1165" s="59">
        <v>46426</v>
      </c>
      <c r="I1165" s="59" t="s">
        <v>67</v>
      </c>
      <c r="J1165" s="59">
        <v>81084811</v>
      </c>
      <c r="K1165" s="59" t="s">
        <v>1385</v>
      </c>
      <c r="L1165" s="61" t="s">
        <v>81</v>
      </c>
      <c r="M1165" s="61">
        <f>VLOOKUP(H1165,zdroj!C:F,4,0)</f>
        <v>0</v>
      </c>
      <c r="N1165" s="61" t="str">
        <f t="shared" si="36"/>
        <v>-</v>
      </c>
      <c r="P1165" s="73" t="str">
        <f t="shared" si="37"/>
        <v/>
      </c>
      <c r="Q1165" s="61" t="s">
        <v>88</v>
      </c>
    </row>
    <row r="1166" spans="8:17" x14ac:dyDescent="0.25">
      <c r="H1166" s="59">
        <v>162159</v>
      </c>
      <c r="I1166" s="59" t="s">
        <v>69</v>
      </c>
      <c r="J1166" s="59">
        <v>11537141</v>
      </c>
      <c r="K1166" s="59" t="s">
        <v>1386</v>
      </c>
      <c r="L1166" s="61" t="s">
        <v>113</v>
      </c>
      <c r="M1166" s="61">
        <f>VLOOKUP(H1166,zdroj!C:F,4,0)</f>
        <v>0</v>
      </c>
      <c r="N1166" s="61" t="str">
        <f t="shared" si="36"/>
        <v>katB</v>
      </c>
      <c r="P1166" s="73" t="str">
        <f t="shared" si="37"/>
        <v/>
      </c>
      <c r="Q1166" s="61" t="s">
        <v>30</v>
      </c>
    </row>
    <row r="1167" spans="8:17" x14ac:dyDescent="0.25">
      <c r="H1167" s="59">
        <v>162159</v>
      </c>
      <c r="I1167" s="59" t="s">
        <v>69</v>
      </c>
      <c r="J1167" s="59">
        <v>11537159</v>
      </c>
      <c r="K1167" s="59" t="s">
        <v>1387</v>
      </c>
      <c r="L1167" s="61" t="s">
        <v>113</v>
      </c>
      <c r="M1167" s="61">
        <f>VLOOKUP(H1167,zdroj!C:F,4,0)</f>
        <v>0</v>
      </c>
      <c r="N1167" s="61" t="str">
        <f t="shared" si="36"/>
        <v>katB</v>
      </c>
      <c r="P1167" s="73" t="str">
        <f t="shared" si="37"/>
        <v/>
      </c>
      <c r="Q1167" s="61" t="s">
        <v>30</v>
      </c>
    </row>
    <row r="1168" spans="8:17" x14ac:dyDescent="0.25">
      <c r="H1168" s="59">
        <v>162159</v>
      </c>
      <c r="I1168" s="59" t="s">
        <v>69</v>
      </c>
      <c r="J1168" s="59">
        <v>11537167</v>
      </c>
      <c r="K1168" s="59" t="s">
        <v>1388</v>
      </c>
      <c r="L1168" s="61" t="s">
        <v>113</v>
      </c>
      <c r="M1168" s="61">
        <f>VLOOKUP(H1168,zdroj!C:F,4,0)</f>
        <v>0</v>
      </c>
      <c r="N1168" s="61" t="str">
        <f t="shared" si="36"/>
        <v>katB</v>
      </c>
      <c r="P1168" s="73" t="str">
        <f t="shared" si="37"/>
        <v/>
      </c>
      <c r="Q1168" s="61" t="s">
        <v>30</v>
      </c>
    </row>
    <row r="1169" spans="8:17" x14ac:dyDescent="0.25">
      <c r="H1169" s="59">
        <v>162159</v>
      </c>
      <c r="I1169" s="59" t="s">
        <v>69</v>
      </c>
      <c r="J1169" s="59">
        <v>11537175</v>
      </c>
      <c r="K1169" s="59" t="s">
        <v>1389</v>
      </c>
      <c r="L1169" s="61" t="s">
        <v>113</v>
      </c>
      <c r="M1169" s="61">
        <f>VLOOKUP(H1169,zdroj!C:F,4,0)</f>
        <v>0</v>
      </c>
      <c r="N1169" s="61" t="str">
        <f t="shared" si="36"/>
        <v>katB</v>
      </c>
      <c r="P1169" s="73" t="str">
        <f t="shared" si="37"/>
        <v/>
      </c>
      <c r="Q1169" s="61" t="s">
        <v>30</v>
      </c>
    </row>
    <row r="1170" spans="8:17" x14ac:dyDescent="0.25">
      <c r="H1170" s="59">
        <v>162159</v>
      </c>
      <c r="I1170" s="59" t="s">
        <v>69</v>
      </c>
      <c r="J1170" s="59">
        <v>11537183</v>
      </c>
      <c r="K1170" s="59" t="s">
        <v>1390</v>
      </c>
      <c r="L1170" s="61" t="s">
        <v>113</v>
      </c>
      <c r="M1170" s="61">
        <f>VLOOKUP(H1170,zdroj!C:F,4,0)</f>
        <v>0</v>
      </c>
      <c r="N1170" s="61" t="str">
        <f t="shared" si="36"/>
        <v>katB</v>
      </c>
      <c r="P1170" s="73" t="str">
        <f t="shared" si="37"/>
        <v/>
      </c>
      <c r="Q1170" s="61" t="s">
        <v>30</v>
      </c>
    </row>
    <row r="1171" spans="8:17" x14ac:dyDescent="0.25">
      <c r="H1171" s="59">
        <v>162159</v>
      </c>
      <c r="I1171" s="59" t="s">
        <v>69</v>
      </c>
      <c r="J1171" s="59">
        <v>11537191</v>
      </c>
      <c r="K1171" s="59" t="s">
        <v>1391</v>
      </c>
      <c r="L1171" s="61" t="s">
        <v>113</v>
      </c>
      <c r="M1171" s="61">
        <f>VLOOKUP(H1171,zdroj!C:F,4,0)</f>
        <v>0</v>
      </c>
      <c r="N1171" s="61" t="str">
        <f t="shared" si="36"/>
        <v>katB</v>
      </c>
      <c r="P1171" s="73" t="str">
        <f t="shared" si="37"/>
        <v/>
      </c>
      <c r="Q1171" s="61" t="s">
        <v>30</v>
      </c>
    </row>
    <row r="1172" spans="8:17" x14ac:dyDescent="0.25">
      <c r="H1172" s="59">
        <v>162159</v>
      </c>
      <c r="I1172" s="59" t="s">
        <v>69</v>
      </c>
      <c r="J1172" s="59">
        <v>11537205</v>
      </c>
      <c r="K1172" s="59" t="s">
        <v>1392</v>
      </c>
      <c r="L1172" s="61" t="s">
        <v>113</v>
      </c>
      <c r="M1172" s="61">
        <f>VLOOKUP(H1172,zdroj!C:F,4,0)</f>
        <v>0</v>
      </c>
      <c r="N1172" s="61" t="str">
        <f t="shared" si="36"/>
        <v>katB</v>
      </c>
      <c r="P1172" s="73" t="str">
        <f t="shared" si="37"/>
        <v/>
      </c>
      <c r="Q1172" s="61" t="s">
        <v>30</v>
      </c>
    </row>
    <row r="1173" spans="8:17" x14ac:dyDescent="0.25">
      <c r="H1173" s="59">
        <v>162159</v>
      </c>
      <c r="I1173" s="59" t="s">
        <v>69</v>
      </c>
      <c r="J1173" s="59">
        <v>11537213</v>
      </c>
      <c r="K1173" s="59" t="s">
        <v>1393</v>
      </c>
      <c r="L1173" s="61" t="s">
        <v>81</v>
      </c>
      <c r="M1173" s="61">
        <f>VLOOKUP(H1173,zdroj!C:F,4,0)</f>
        <v>0</v>
      </c>
      <c r="N1173" s="61" t="str">
        <f t="shared" si="36"/>
        <v>-</v>
      </c>
      <c r="P1173" s="73" t="str">
        <f t="shared" si="37"/>
        <v/>
      </c>
      <c r="Q1173" s="61" t="s">
        <v>86</v>
      </c>
    </row>
    <row r="1174" spans="8:17" x14ac:dyDescent="0.25">
      <c r="H1174" s="59">
        <v>162159</v>
      </c>
      <c r="I1174" s="59" t="s">
        <v>69</v>
      </c>
      <c r="J1174" s="59">
        <v>11537221</v>
      </c>
      <c r="K1174" s="59" t="s">
        <v>1394</v>
      </c>
      <c r="L1174" s="61" t="s">
        <v>113</v>
      </c>
      <c r="M1174" s="61">
        <f>VLOOKUP(H1174,zdroj!C:F,4,0)</f>
        <v>0</v>
      </c>
      <c r="N1174" s="61" t="str">
        <f t="shared" si="36"/>
        <v>katB</v>
      </c>
      <c r="P1174" s="73" t="str">
        <f t="shared" si="37"/>
        <v/>
      </c>
      <c r="Q1174" s="61" t="s">
        <v>30</v>
      </c>
    </row>
    <row r="1175" spans="8:17" x14ac:dyDescent="0.25">
      <c r="H1175" s="59">
        <v>162159</v>
      </c>
      <c r="I1175" s="59" t="s">
        <v>69</v>
      </c>
      <c r="J1175" s="59">
        <v>11537230</v>
      </c>
      <c r="K1175" s="59" t="s">
        <v>1395</v>
      </c>
      <c r="L1175" s="61" t="s">
        <v>81</v>
      </c>
      <c r="M1175" s="61">
        <f>VLOOKUP(H1175,zdroj!C:F,4,0)</f>
        <v>0</v>
      </c>
      <c r="N1175" s="61" t="str">
        <f t="shared" si="36"/>
        <v>-</v>
      </c>
      <c r="P1175" s="73" t="str">
        <f t="shared" si="37"/>
        <v/>
      </c>
      <c r="Q1175" s="61" t="s">
        <v>84</v>
      </c>
    </row>
    <row r="1176" spans="8:17" x14ac:dyDescent="0.25">
      <c r="H1176" s="59">
        <v>162159</v>
      </c>
      <c r="I1176" s="59" t="s">
        <v>69</v>
      </c>
      <c r="J1176" s="59">
        <v>11537248</v>
      </c>
      <c r="K1176" s="59" t="s">
        <v>1396</v>
      </c>
      <c r="L1176" s="61" t="s">
        <v>113</v>
      </c>
      <c r="M1176" s="61">
        <f>VLOOKUP(H1176,zdroj!C:F,4,0)</f>
        <v>0</v>
      </c>
      <c r="N1176" s="61" t="str">
        <f t="shared" si="36"/>
        <v>katB</v>
      </c>
      <c r="P1176" s="73" t="str">
        <f t="shared" si="37"/>
        <v/>
      </c>
      <c r="Q1176" s="61" t="s">
        <v>30</v>
      </c>
    </row>
    <row r="1177" spans="8:17" x14ac:dyDescent="0.25">
      <c r="H1177" s="59">
        <v>162159</v>
      </c>
      <c r="I1177" s="59" t="s">
        <v>69</v>
      </c>
      <c r="J1177" s="59">
        <v>11537256</v>
      </c>
      <c r="K1177" s="59" t="s">
        <v>1397</v>
      </c>
      <c r="L1177" s="61" t="s">
        <v>113</v>
      </c>
      <c r="M1177" s="61">
        <f>VLOOKUP(H1177,zdroj!C:F,4,0)</f>
        <v>0</v>
      </c>
      <c r="N1177" s="61" t="str">
        <f t="shared" si="36"/>
        <v>katB</v>
      </c>
      <c r="P1177" s="73" t="str">
        <f t="shared" si="37"/>
        <v/>
      </c>
      <c r="Q1177" s="61" t="s">
        <v>30</v>
      </c>
    </row>
    <row r="1178" spans="8:17" x14ac:dyDescent="0.25">
      <c r="H1178" s="59">
        <v>162159</v>
      </c>
      <c r="I1178" s="59" t="s">
        <v>69</v>
      </c>
      <c r="J1178" s="59">
        <v>11537264</v>
      </c>
      <c r="K1178" s="59" t="s">
        <v>1398</v>
      </c>
      <c r="L1178" s="61" t="s">
        <v>113</v>
      </c>
      <c r="M1178" s="61">
        <f>VLOOKUP(H1178,zdroj!C:F,4,0)</f>
        <v>0</v>
      </c>
      <c r="N1178" s="61" t="str">
        <f t="shared" si="36"/>
        <v>katB</v>
      </c>
      <c r="P1178" s="73" t="str">
        <f t="shared" si="37"/>
        <v/>
      </c>
      <c r="Q1178" s="61" t="s">
        <v>30</v>
      </c>
    </row>
    <row r="1179" spans="8:17" x14ac:dyDescent="0.25">
      <c r="H1179" s="59">
        <v>162159</v>
      </c>
      <c r="I1179" s="59" t="s">
        <v>69</v>
      </c>
      <c r="J1179" s="59">
        <v>11537272</v>
      </c>
      <c r="K1179" s="59" t="s">
        <v>1399</v>
      </c>
      <c r="L1179" s="61" t="s">
        <v>113</v>
      </c>
      <c r="M1179" s="61">
        <f>VLOOKUP(H1179,zdroj!C:F,4,0)</f>
        <v>0</v>
      </c>
      <c r="N1179" s="61" t="str">
        <f t="shared" si="36"/>
        <v>katB</v>
      </c>
      <c r="P1179" s="73" t="str">
        <f t="shared" si="37"/>
        <v/>
      </c>
      <c r="Q1179" s="61" t="s">
        <v>30</v>
      </c>
    </row>
    <row r="1180" spans="8:17" x14ac:dyDescent="0.25">
      <c r="H1180" s="59">
        <v>162159</v>
      </c>
      <c r="I1180" s="59" t="s">
        <v>69</v>
      </c>
      <c r="J1180" s="59">
        <v>11537281</v>
      </c>
      <c r="K1180" s="59" t="s">
        <v>1400</v>
      </c>
      <c r="L1180" s="61" t="s">
        <v>113</v>
      </c>
      <c r="M1180" s="61">
        <f>VLOOKUP(H1180,zdroj!C:F,4,0)</f>
        <v>0</v>
      </c>
      <c r="N1180" s="61" t="str">
        <f t="shared" si="36"/>
        <v>katB</v>
      </c>
      <c r="P1180" s="73" t="str">
        <f t="shared" si="37"/>
        <v/>
      </c>
      <c r="Q1180" s="61" t="s">
        <v>30</v>
      </c>
    </row>
    <row r="1181" spans="8:17" x14ac:dyDescent="0.25">
      <c r="H1181" s="59">
        <v>162159</v>
      </c>
      <c r="I1181" s="59" t="s">
        <v>69</v>
      </c>
      <c r="J1181" s="59">
        <v>11537299</v>
      </c>
      <c r="K1181" s="59" t="s">
        <v>1401</v>
      </c>
      <c r="L1181" s="61" t="s">
        <v>81</v>
      </c>
      <c r="M1181" s="61">
        <f>VLOOKUP(H1181,zdroj!C:F,4,0)</f>
        <v>0</v>
      </c>
      <c r="N1181" s="61" t="str">
        <f t="shared" si="36"/>
        <v>-</v>
      </c>
      <c r="P1181" s="73" t="str">
        <f t="shared" si="37"/>
        <v/>
      </c>
      <c r="Q1181" s="61" t="s">
        <v>86</v>
      </c>
    </row>
    <row r="1182" spans="8:17" x14ac:dyDescent="0.25">
      <c r="H1182" s="59">
        <v>162159</v>
      </c>
      <c r="I1182" s="59" t="s">
        <v>69</v>
      </c>
      <c r="J1182" s="59">
        <v>11537302</v>
      </c>
      <c r="K1182" s="59" t="s">
        <v>1402</v>
      </c>
      <c r="L1182" s="61" t="s">
        <v>113</v>
      </c>
      <c r="M1182" s="61">
        <f>VLOOKUP(H1182,zdroj!C:F,4,0)</f>
        <v>0</v>
      </c>
      <c r="N1182" s="61" t="str">
        <f t="shared" si="36"/>
        <v>katB</v>
      </c>
      <c r="P1182" s="73" t="str">
        <f t="shared" si="37"/>
        <v/>
      </c>
      <c r="Q1182" s="61" t="s">
        <v>30</v>
      </c>
    </row>
    <row r="1183" spans="8:17" x14ac:dyDescent="0.25">
      <c r="H1183" s="59">
        <v>162159</v>
      </c>
      <c r="I1183" s="59" t="s">
        <v>69</v>
      </c>
      <c r="J1183" s="59">
        <v>11537311</v>
      </c>
      <c r="K1183" s="59" t="s">
        <v>1403</v>
      </c>
      <c r="L1183" s="61" t="s">
        <v>113</v>
      </c>
      <c r="M1183" s="61">
        <f>VLOOKUP(H1183,zdroj!C:F,4,0)</f>
        <v>0</v>
      </c>
      <c r="N1183" s="61" t="str">
        <f t="shared" si="36"/>
        <v>katB</v>
      </c>
      <c r="P1183" s="73" t="str">
        <f t="shared" si="37"/>
        <v/>
      </c>
      <c r="Q1183" s="61" t="s">
        <v>30</v>
      </c>
    </row>
    <row r="1184" spans="8:17" x14ac:dyDescent="0.25">
      <c r="H1184" s="59">
        <v>162159</v>
      </c>
      <c r="I1184" s="59" t="s">
        <v>69</v>
      </c>
      <c r="J1184" s="59">
        <v>11537329</v>
      </c>
      <c r="K1184" s="59" t="s">
        <v>1404</v>
      </c>
      <c r="L1184" s="61" t="s">
        <v>113</v>
      </c>
      <c r="M1184" s="61">
        <f>VLOOKUP(H1184,zdroj!C:F,4,0)</f>
        <v>0</v>
      </c>
      <c r="N1184" s="61" t="str">
        <f t="shared" si="36"/>
        <v>katB</v>
      </c>
      <c r="P1184" s="73" t="str">
        <f t="shared" si="37"/>
        <v/>
      </c>
      <c r="Q1184" s="61" t="s">
        <v>30</v>
      </c>
    </row>
    <row r="1185" spans="8:17" x14ac:dyDescent="0.25">
      <c r="H1185" s="59">
        <v>162159</v>
      </c>
      <c r="I1185" s="59" t="s">
        <v>69</v>
      </c>
      <c r="J1185" s="59">
        <v>11537337</v>
      </c>
      <c r="K1185" s="59" t="s">
        <v>1405</v>
      </c>
      <c r="L1185" s="61" t="s">
        <v>113</v>
      </c>
      <c r="M1185" s="61">
        <f>VLOOKUP(H1185,zdroj!C:F,4,0)</f>
        <v>0</v>
      </c>
      <c r="N1185" s="61" t="str">
        <f t="shared" si="36"/>
        <v>katB</v>
      </c>
      <c r="P1185" s="73" t="str">
        <f t="shared" si="37"/>
        <v/>
      </c>
      <c r="Q1185" s="61" t="s">
        <v>30</v>
      </c>
    </row>
    <row r="1186" spans="8:17" x14ac:dyDescent="0.25">
      <c r="H1186" s="59">
        <v>162159</v>
      </c>
      <c r="I1186" s="59" t="s">
        <v>69</v>
      </c>
      <c r="J1186" s="59">
        <v>11537345</v>
      </c>
      <c r="K1186" s="59" t="s">
        <v>1406</v>
      </c>
      <c r="L1186" s="61" t="s">
        <v>113</v>
      </c>
      <c r="M1186" s="61">
        <f>VLOOKUP(H1186,zdroj!C:F,4,0)</f>
        <v>0</v>
      </c>
      <c r="N1186" s="61" t="str">
        <f t="shared" si="36"/>
        <v>katB</v>
      </c>
      <c r="P1186" s="73" t="str">
        <f t="shared" si="37"/>
        <v/>
      </c>
      <c r="Q1186" s="61" t="s">
        <v>30</v>
      </c>
    </row>
    <row r="1187" spans="8:17" x14ac:dyDescent="0.25">
      <c r="H1187" s="59">
        <v>162159</v>
      </c>
      <c r="I1187" s="59" t="s">
        <v>69</v>
      </c>
      <c r="J1187" s="59">
        <v>11537353</v>
      </c>
      <c r="K1187" s="59" t="s">
        <v>1407</v>
      </c>
      <c r="L1187" s="61" t="s">
        <v>113</v>
      </c>
      <c r="M1187" s="61">
        <f>VLOOKUP(H1187,zdroj!C:F,4,0)</f>
        <v>0</v>
      </c>
      <c r="N1187" s="61" t="str">
        <f t="shared" si="36"/>
        <v>katB</v>
      </c>
      <c r="P1187" s="73" t="str">
        <f t="shared" si="37"/>
        <v/>
      </c>
      <c r="Q1187" s="61" t="s">
        <v>31</v>
      </c>
    </row>
    <row r="1188" spans="8:17" x14ac:dyDescent="0.25">
      <c r="H1188" s="59">
        <v>162159</v>
      </c>
      <c r="I1188" s="59" t="s">
        <v>69</v>
      </c>
      <c r="J1188" s="59">
        <v>11537361</v>
      </c>
      <c r="K1188" s="59" t="s">
        <v>1408</v>
      </c>
      <c r="L1188" s="61" t="s">
        <v>113</v>
      </c>
      <c r="M1188" s="61">
        <f>VLOOKUP(H1188,zdroj!C:F,4,0)</f>
        <v>0</v>
      </c>
      <c r="N1188" s="61" t="str">
        <f t="shared" si="36"/>
        <v>katB</v>
      </c>
      <c r="P1188" s="73" t="str">
        <f t="shared" si="37"/>
        <v/>
      </c>
      <c r="Q1188" s="61" t="s">
        <v>30</v>
      </c>
    </row>
    <row r="1189" spans="8:17" x14ac:dyDescent="0.25">
      <c r="H1189" s="59">
        <v>162159</v>
      </c>
      <c r="I1189" s="59" t="s">
        <v>69</v>
      </c>
      <c r="J1189" s="59">
        <v>11537370</v>
      </c>
      <c r="K1189" s="59" t="s">
        <v>1409</v>
      </c>
      <c r="L1189" s="61" t="s">
        <v>113</v>
      </c>
      <c r="M1189" s="61">
        <f>VLOOKUP(H1189,zdroj!C:F,4,0)</f>
        <v>0</v>
      </c>
      <c r="N1189" s="61" t="str">
        <f t="shared" si="36"/>
        <v>katB</v>
      </c>
      <c r="P1189" s="73" t="str">
        <f t="shared" si="37"/>
        <v/>
      </c>
      <c r="Q1189" s="61" t="s">
        <v>30</v>
      </c>
    </row>
    <row r="1190" spans="8:17" x14ac:dyDescent="0.25">
      <c r="H1190" s="59">
        <v>162159</v>
      </c>
      <c r="I1190" s="59" t="s">
        <v>69</v>
      </c>
      <c r="J1190" s="59">
        <v>11537388</v>
      </c>
      <c r="K1190" s="59" t="s">
        <v>1410</v>
      </c>
      <c r="L1190" s="61" t="s">
        <v>81</v>
      </c>
      <c r="M1190" s="61">
        <f>VLOOKUP(H1190,zdroj!C:F,4,0)</f>
        <v>0</v>
      </c>
      <c r="N1190" s="61" t="str">
        <f t="shared" si="36"/>
        <v>-</v>
      </c>
      <c r="P1190" s="73" t="str">
        <f t="shared" si="37"/>
        <v/>
      </c>
      <c r="Q1190" s="61" t="s">
        <v>86</v>
      </c>
    </row>
    <row r="1191" spans="8:17" x14ac:dyDescent="0.25">
      <c r="H1191" s="59">
        <v>162159</v>
      </c>
      <c r="I1191" s="59" t="s">
        <v>69</v>
      </c>
      <c r="J1191" s="59">
        <v>11537396</v>
      </c>
      <c r="K1191" s="59" t="s">
        <v>1411</v>
      </c>
      <c r="L1191" s="61" t="s">
        <v>81</v>
      </c>
      <c r="M1191" s="61">
        <f>VLOOKUP(H1191,zdroj!C:F,4,0)</f>
        <v>0</v>
      </c>
      <c r="N1191" s="61" t="str">
        <f t="shared" si="36"/>
        <v>-</v>
      </c>
      <c r="P1191" s="73" t="str">
        <f t="shared" si="37"/>
        <v/>
      </c>
      <c r="Q1191" s="61" t="s">
        <v>86</v>
      </c>
    </row>
    <row r="1192" spans="8:17" x14ac:dyDescent="0.25">
      <c r="H1192" s="59">
        <v>162159</v>
      </c>
      <c r="I1192" s="59" t="s">
        <v>69</v>
      </c>
      <c r="J1192" s="59">
        <v>11537400</v>
      </c>
      <c r="K1192" s="59" t="s">
        <v>1412</v>
      </c>
      <c r="L1192" s="61" t="s">
        <v>81</v>
      </c>
      <c r="M1192" s="61">
        <f>VLOOKUP(H1192,zdroj!C:F,4,0)</f>
        <v>0</v>
      </c>
      <c r="N1192" s="61" t="str">
        <f t="shared" si="36"/>
        <v>-</v>
      </c>
      <c r="P1192" s="73" t="str">
        <f t="shared" si="37"/>
        <v/>
      </c>
      <c r="Q1192" s="61" t="s">
        <v>88</v>
      </c>
    </row>
    <row r="1193" spans="8:17" x14ac:dyDescent="0.25">
      <c r="H1193" s="59">
        <v>162159</v>
      </c>
      <c r="I1193" s="59" t="s">
        <v>69</v>
      </c>
      <c r="J1193" s="59">
        <v>11537418</v>
      </c>
      <c r="K1193" s="59" t="s">
        <v>1413</v>
      </c>
      <c r="L1193" s="61" t="s">
        <v>81</v>
      </c>
      <c r="M1193" s="61">
        <f>VLOOKUP(H1193,zdroj!C:F,4,0)</f>
        <v>0</v>
      </c>
      <c r="N1193" s="61" t="str">
        <f t="shared" si="36"/>
        <v>-</v>
      </c>
      <c r="P1193" s="73" t="str">
        <f t="shared" si="37"/>
        <v/>
      </c>
      <c r="Q1193" s="61" t="s">
        <v>86</v>
      </c>
    </row>
    <row r="1194" spans="8:17" x14ac:dyDescent="0.25">
      <c r="H1194" s="59">
        <v>162159</v>
      </c>
      <c r="I1194" s="59" t="s">
        <v>69</v>
      </c>
      <c r="J1194" s="59">
        <v>11537426</v>
      </c>
      <c r="K1194" s="59" t="s">
        <v>1414</v>
      </c>
      <c r="L1194" s="61" t="s">
        <v>113</v>
      </c>
      <c r="M1194" s="61">
        <f>VLOOKUP(H1194,zdroj!C:F,4,0)</f>
        <v>0</v>
      </c>
      <c r="N1194" s="61" t="str">
        <f t="shared" si="36"/>
        <v>katB</v>
      </c>
      <c r="P1194" s="73" t="str">
        <f t="shared" si="37"/>
        <v/>
      </c>
      <c r="Q1194" s="61" t="s">
        <v>30</v>
      </c>
    </row>
    <row r="1195" spans="8:17" x14ac:dyDescent="0.25">
      <c r="H1195" s="59">
        <v>162159</v>
      </c>
      <c r="I1195" s="59" t="s">
        <v>69</v>
      </c>
      <c r="J1195" s="59">
        <v>11537434</v>
      </c>
      <c r="K1195" s="59" t="s">
        <v>1415</v>
      </c>
      <c r="L1195" s="61" t="s">
        <v>113</v>
      </c>
      <c r="M1195" s="61">
        <f>VLOOKUP(H1195,zdroj!C:F,4,0)</f>
        <v>0</v>
      </c>
      <c r="N1195" s="61" t="str">
        <f t="shared" si="36"/>
        <v>katB</v>
      </c>
      <c r="P1195" s="73" t="str">
        <f t="shared" si="37"/>
        <v/>
      </c>
      <c r="Q1195" s="61" t="s">
        <v>30</v>
      </c>
    </row>
    <row r="1196" spans="8:17" x14ac:dyDescent="0.25">
      <c r="H1196" s="59">
        <v>162159</v>
      </c>
      <c r="I1196" s="59" t="s">
        <v>69</v>
      </c>
      <c r="J1196" s="59">
        <v>11537442</v>
      </c>
      <c r="K1196" s="59" t="s">
        <v>1416</v>
      </c>
      <c r="L1196" s="61" t="s">
        <v>113</v>
      </c>
      <c r="M1196" s="61">
        <f>VLOOKUP(H1196,zdroj!C:F,4,0)</f>
        <v>0</v>
      </c>
      <c r="N1196" s="61" t="str">
        <f t="shared" si="36"/>
        <v>katB</v>
      </c>
      <c r="P1196" s="73" t="str">
        <f t="shared" si="37"/>
        <v/>
      </c>
      <c r="Q1196" s="61" t="s">
        <v>30</v>
      </c>
    </row>
    <row r="1197" spans="8:17" x14ac:dyDescent="0.25">
      <c r="H1197" s="59">
        <v>162159</v>
      </c>
      <c r="I1197" s="59" t="s">
        <v>69</v>
      </c>
      <c r="J1197" s="59">
        <v>11537451</v>
      </c>
      <c r="K1197" s="59" t="s">
        <v>1417</v>
      </c>
      <c r="L1197" s="61" t="s">
        <v>113</v>
      </c>
      <c r="M1197" s="61">
        <f>VLOOKUP(H1197,zdroj!C:F,4,0)</f>
        <v>0</v>
      </c>
      <c r="N1197" s="61" t="str">
        <f t="shared" si="36"/>
        <v>katB</v>
      </c>
      <c r="P1197" s="73" t="str">
        <f t="shared" si="37"/>
        <v/>
      </c>
      <c r="Q1197" s="61" t="s">
        <v>30</v>
      </c>
    </row>
    <row r="1198" spans="8:17" x14ac:dyDescent="0.25">
      <c r="H1198" s="59">
        <v>162159</v>
      </c>
      <c r="I1198" s="59" t="s">
        <v>69</v>
      </c>
      <c r="J1198" s="59">
        <v>11537469</v>
      </c>
      <c r="K1198" s="59" t="s">
        <v>1418</v>
      </c>
      <c r="L1198" s="61" t="s">
        <v>113</v>
      </c>
      <c r="M1198" s="61">
        <f>VLOOKUP(H1198,zdroj!C:F,4,0)</f>
        <v>0</v>
      </c>
      <c r="N1198" s="61" t="str">
        <f t="shared" si="36"/>
        <v>katB</v>
      </c>
      <c r="P1198" s="73" t="str">
        <f t="shared" si="37"/>
        <v/>
      </c>
      <c r="Q1198" s="61" t="s">
        <v>30</v>
      </c>
    </row>
    <row r="1199" spans="8:17" x14ac:dyDescent="0.25">
      <c r="H1199" s="59">
        <v>162159</v>
      </c>
      <c r="I1199" s="59" t="s">
        <v>69</v>
      </c>
      <c r="J1199" s="59">
        <v>11537477</v>
      </c>
      <c r="K1199" s="59" t="s">
        <v>1419</v>
      </c>
      <c r="L1199" s="61" t="s">
        <v>113</v>
      </c>
      <c r="M1199" s="61">
        <f>VLOOKUP(H1199,zdroj!C:F,4,0)</f>
        <v>0</v>
      </c>
      <c r="N1199" s="61" t="str">
        <f t="shared" si="36"/>
        <v>katB</v>
      </c>
      <c r="P1199" s="73" t="str">
        <f t="shared" si="37"/>
        <v/>
      </c>
      <c r="Q1199" s="61" t="s">
        <v>30</v>
      </c>
    </row>
    <row r="1200" spans="8:17" x14ac:dyDescent="0.25">
      <c r="H1200" s="59">
        <v>162159</v>
      </c>
      <c r="I1200" s="59" t="s">
        <v>69</v>
      </c>
      <c r="J1200" s="59">
        <v>11537493</v>
      </c>
      <c r="K1200" s="59" t="s">
        <v>1420</v>
      </c>
      <c r="L1200" s="61" t="s">
        <v>113</v>
      </c>
      <c r="M1200" s="61">
        <f>VLOOKUP(H1200,zdroj!C:F,4,0)</f>
        <v>0</v>
      </c>
      <c r="N1200" s="61" t="str">
        <f t="shared" si="36"/>
        <v>katB</v>
      </c>
      <c r="P1200" s="73" t="str">
        <f t="shared" si="37"/>
        <v/>
      </c>
      <c r="Q1200" s="61" t="s">
        <v>30</v>
      </c>
    </row>
    <row r="1201" spans="8:17" x14ac:dyDescent="0.25">
      <c r="H1201" s="59">
        <v>162159</v>
      </c>
      <c r="I1201" s="59" t="s">
        <v>69</v>
      </c>
      <c r="J1201" s="59">
        <v>11537507</v>
      </c>
      <c r="K1201" s="59" t="s">
        <v>1421</v>
      </c>
      <c r="L1201" s="61" t="s">
        <v>113</v>
      </c>
      <c r="M1201" s="61">
        <f>VLOOKUP(H1201,zdroj!C:F,4,0)</f>
        <v>0</v>
      </c>
      <c r="N1201" s="61" t="str">
        <f t="shared" si="36"/>
        <v>katB</v>
      </c>
      <c r="P1201" s="73" t="str">
        <f t="shared" si="37"/>
        <v/>
      </c>
      <c r="Q1201" s="61" t="s">
        <v>30</v>
      </c>
    </row>
    <row r="1202" spans="8:17" x14ac:dyDescent="0.25">
      <c r="H1202" s="59">
        <v>162159</v>
      </c>
      <c r="I1202" s="59" t="s">
        <v>69</v>
      </c>
      <c r="J1202" s="59">
        <v>11537515</v>
      </c>
      <c r="K1202" s="59" t="s">
        <v>1422</v>
      </c>
      <c r="L1202" s="61" t="s">
        <v>113</v>
      </c>
      <c r="M1202" s="61">
        <f>VLOOKUP(H1202,zdroj!C:F,4,0)</f>
        <v>0</v>
      </c>
      <c r="N1202" s="61" t="str">
        <f t="shared" si="36"/>
        <v>katB</v>
      </c>
      <c r="P1202" s="73" t="str">
        <f t="shared" si="37"/>
        <v/>
      </c>
      <c r="Q1202" s="61" t="s">
        <v>30</v>
      </c>
    </row>
    <row r="1203" spans="8:17" x14ac:dyDescent="0.25">
      <c r="H1203" s="59">
        <v>162159</v>
      </c>
      <c r="I1203" s="59" t="s">
        <v>69</v>
      </c>
      <c r="J1203" s="59">
        <v>11537523</v>
      </c>
      <c r="K1203" s="59" t="s">
        <v>1423</v>
      </c>
      <c r="L1203" s="61" t="s">
        <v>113</v>
      </c>
      <c r="M1203" s="61">
        <f>VLOOKUP(H1203,zdroj!C:F,4,0)</f>
        <v>0</v>
      </c>
      <c r="N1203" s="61" t="str">
        <f t="shared" si="36"/>
        <v>katB</v>
      </c>
      <c r="P1203" s="73" t="str">
        <f t="shared" si="37"/>
        <v/>
      </c>
      <c r="Q1203" s="61" t="s">
        <v>30</v>
      </c>
    </row>
    <row r="1204" spans="8:17" x14ac:dyDescent="0.25">
      <c r="H1204" s="59">
        <v>162159</v>
      </c>
      <c r="I1204" s="59" t="s">
        <v>69</v>
      </c>
      <c r="J1204" s="59">
        <v>11537531</v>
      </c>
      <c r="K1204" s="59" t="s">
        <v>1424</v>
      </c>
      <c r="L1204" s="61" t="s">
        <v>113</v>
      </c>
      <c r="M1204" s="61">
        <f>VLOOKUP(H1204,zdroj!C:F,4,0)</f>
        <v>0</v>
      </c>
      <c r="N1204" s="61" t="str">
        <f t="shared" si="36"/>
        <v>katB</v>
      </c>
      <c r="P1204" s="73" t="str">
        <f t="shared" si="37"/>
        <v/>
      </c>
      <c r="Q1204" s="61" t="s">
        <v>30</v>
      </c>
    </row>
    <row r="1205" spans="8:17" x14ac:dyDescent="0.25">
      <c r="H1205" s="59">
        <v>162159</v>
      </c>
      <c r="I1205" s="59" t="s">
        <v>69</v>
      </c>
      <c r="J1205" s="59">
        <v>11537540</v>
      </c>
      <c r="K1205" s="59" t="s">
        <v>1425</v>
      </c>
      <c r="L1205" s="61" t="s">
        <v>113</v>
      </c>
      <c r="M1205" s="61">
        <f>VLOOKUP(H1205,zdroj!C:F,4,0)</f>
        <v>0</v>
      </c>
      <c r="N1205" s="61" t="str">
        <f t="shared" si="36"/>
        <v>katB</v>
      </c>
      <c r="P1205" s="73" t="str">
        <f t="shared" si="37"/>
        <v/>
      </c>
      <c r="Q1205" s="61" t="s">
        <v>30</v>
      </c>
    </row>
    <row r="1206" spans="8:17" x14ac:dyDescent="0.25">
      <c r="H1206" s="59">
        <v>162159</v>
      </c>
      <c r="I1206" s="59" t="s">
        <v>69</v>
      </c>
      <c r="J1206" s="59">
        <v>11537558</v>
      </c>
      <c r="K1206" s="59" t="s">
        <v>1426</v>
      </c>
      <c r="L1206" s="61" t="s">
        <v>113</v>
      </c>
      <c r="M1206" s="61">
        <f>VLOOKUP(H1206,zdroj!C:F,4,0)</f>
        <v>0</v>
      </c>
      <c r="N1206" s="61" t="str">
        <f t="shared" si="36"/>
        <v>katB</v>
      </c>
      <c r="P1206" s="73" t="str">
        <f t="shared" si="37"/>
        <v/>
      </c>
      <c r="Q1206" s="61" t="s">
        <v>30</v>
      </c>
    </row>
    <row r="1207" spans="8:17" x14ac:dyDescent="0.25">
      <c r="H1207" s="59">
        <v>162159</v>
      </c>
      <c r="I1207" s="59" t="s">
        <v>69</v>
      </c>
      <c r="J1207" s="59">
        <v>11537566</v>
      </c>
      <c r="K1207" s="59" t="s">
        <v>1427</v>
      </c>
      <c r="L1207" s="61" t="s">
        <v>113</v>
      </c>
      <c r="M1207" s="61">
        <f>VLOOKUP(H1207,zdroj!C:F,4,0)</f>
        <v>0</v>
      </c>
      <c r="N1207" s="61" t="str">
        <f t="shared" si="36"/>
        <v>katB</v>
      </c>
      <c r="P1207" s="73" t="str">
        <f t="shared" si="37"/>
        <v/>
      </c>
      <c r="Q1207" s="61" t="s">
        <v>30</v>
      </c>
    </row>
    <row r="1208" spans="8:17" x14ac:dyDescent="0.25">
      <c r="H1208" s="59">
        <v>162159</v>
      </c>
      <c r="I1208" s="59" t="s">
        <v>69</v>
      </c>
      <c r="J1208" s="59">
        <v>11537574</v>
      </c>
      <c r="K1208" s="59" t="s">
        <v>1428</v>
      </c>
      <c r="L1208" s="61" t="s">
        <v>113</v>
      </c>
      <c r="M1208" s="61">
        <f>VLOOKUP(H1208,zdroj!C:F,4,0)</f>
        <v>0</v>
      </c>
      <c r="N1208" s="61" t="str">
        <f t="shared" si="36"/>
        <v>katB</v>
      </c>
      <c r="P1208" s="73" t="str">
        <f t="shared" si="37"/>
        <v/>
      </c>
      <c r="Q1208" s="61" t="s">
        <v>30</v>
      </c>
    </row>
    <row r="1209" spans="8:17" x14ac:dyDescent="0.25">
      <c r="H1209" s="59">
        <v>162159</v>
      </c>
      <c r="I1209" s="59" t="s">
        <v>69</v>
      </c>
      <c r="J1209" s="59">
        <v>11537591</v>
      </c>
      <c r="K1209" s="59" t="s">
        <v>1429</v>
      </c>
      <c r="L1209" s="61" t="s">
        <v>81</v>
      </c>
      <c r="M1209" s="61">
        <f>VLOOKUP(H1209,zdroj!C:F,4,0)</f>
        <v>0</v>
      </c>
      <c r="N1209" s="61" t="str">
        <f t="shared" si="36"/>
        <v>-</v>
      </c>
      <c r="P1209" s="73" t="str">
        <f t="shared" si="37"/>
        <v/>
      </c>
      <c r="Q1209" s="61" t="s">
        <v>86</v>
      </c>
    </row>
    <row r="1210" spans="8:17" x14ac:dyDescent="0.25">
      <c r="H1210" s="59">
        <v>162159</v>
      </c>
      <c r="I1210" s="59" t="s">
        <v>69</v>
      </c>
      <c r="J1210" s="59">
        <v>11537604</v>
      </c>
      <c r="K1210" s="59" t="s">
        <v>1430</v>
      </c>
      <c r="L1210" s="61" t="s">
        <v>113</v>
      </c>
      <c r="M1210" s="61">
        <f>VLOOKUP(H1210,zdroj!C:F,4,0)</f>
        <v>0</v>
      </c>
      <c r="N1210" s="61" t="str">
        <f t="shared" si="36"/>
        <v>katB</v>
      </c>
      <c r="P1210" s="73" t="str">
        <f t="shared" si="37"/>
        <v/>
      </c>
      <c r="Q1210" s="61" t="s">
        <v>30</v>
      </c>
    </row>
    <row r="1211" spans="8:17" x14ac:dyDescent="0.25">
      <c r="H1211" s="59">
        <v>162159</v>
      </c>
      <c r="I1211" s="59" t="s">
        <v>69</v>
      </c>
      <c r="J1211" s="59">
        <v>11537612</v>
      </c>
      <c r="K1211" s="59" t="s">
        <v>1431</v>
      </c>
      <c r="L1211" s="61" t="s">
        <v>113</v>
      </c>
      <c r="M1211" s="61">
        <f>VLOOKUP(H1211,zdroj!C:F,4,0)</f>
        <v>0</v>
      </c>
      <c r="N1211" s="61" t="str">
        <f t="shared" si="36"/>
        <v>katB</v>
      </c>
      <c r="P1211" s="73" t="str">
        <f t="shared" si="37"/>
        <v/>
      </c>
      <c r="Q1211" s="61" t="s">
        <v>30</v>
      </c>
    </row>
    <row r="1212" spans="8:17" x14ac:dyDescent="0.25">
      <c r="H1212" s="59">
        <v>162159</v>
      </c>
      <c r="I1212" s="59" t="s">
        <v>69</v>
      </c>
      <c r="J1212" s="59">
        <v>11537621</v>
      </c>
      <c r="K1212" s="59" t="s">
        <v>1432</v>
      </c>
      <c r="L1212" s="61" t="s">
        <v>113</v>
      </c>
      <c r="M1212" s="61">
        <f>VLOOKUP(H1212,zdroj!C:F,4,0)</f>
        <v>0</v>
      </c>
      <c r="N1212" s="61" t="str">
        <f t="shared" si="36"/>
        <v>katB</v>
      </c>
      <c r="P1212" s="73" t="str">
        <f t="shared" si="37"/>
        <v/>
      </c>
      <c r="Q1212" s="61" t="s">
        <v>30</v>
      </c>
    </row>
    <row r="1213" spans="8:17" x14ac:dyDescent="0.25">
      <c r="H1213" s="59">
        <v>162159</v>
      </c>
      <c r="I1213" s="59" t="s">
        <v>69</v>
      </c>
      <c r="J1213" s="59">
        <v>11537639</v>
      </c>
      <c r="K1213" s="59" t="s">
        <v>1433</v>
      </c>
      <c r="L1213" s="61" t="s">
        <v>113</v>
      </c>
      <c r="M1213" s="61">
        <f>VLOOKUP(H1213,zdroj!C:F,4,0)</f>
        <v>0</v>
      </c>
      <c r="N1213" s="61" t="str">
        <f t="shared" si="36"/>
        <v>katB</v>
      </c>
      <c r="P1213" s="73" t="str">
        <f t="shared" si="37"/>
        <v/>
      </c>
      <c r="Q1213" s="61" t="s">
        <v>30</v>
      </c>
    </row>
    <row r="1214" spans="8:17" x14ac:dyDescent="0.25">
      <c r="H1214" s="59">
        <v>162159</v>
      </c>
      <c r="I1214" s="59" t="s">
        <v>69</v>
      </c>
      <c r="J1214" s="59">
        <v>11537647</v>
      </c>
      <c r="K1214" s="59" t="s">
        <v>1434</v>
      </c>
      <c r="L1214" s="61" t="s">
        <v>113</v>
      </c>
      <c r="M1214" s="61">
        <f>VLOOKUP(H1214,zdroj!C:F,4,0)</f>
        <v>0</v>
      </c>
      <c r="N1214" s="61" t="str">
        <f t="shared" si="36"/>
        <v>katB</v>
      </c>
      <c r="P1214" s="73" t="str">
        <f t="shared" si="37"/>
        <v/>
      </c>
      <c r="Q1214" s="61" t="s">
        <v>30</v>
      </c>
    </row>
    <row r="1215" spans="8:17" x14ac:dyDescent="0.25">
      <c r="H1215" s="59">
        <v>162159</v>
      </c>
      <c r="I1215" s="59" t="s">
        <v>69</v>
      </c>
      <c r="J1215" s="59">
        <v>11537655</v>
      </c>
      <c r="K1215" s="59" t="s">
        <v>1435</v>
      </c>
      <c r="L1215" s="61" t="s">
        <v>113</v>
      </c>
      <c r="M1215" s="61">
        <f>VLOOKUP(H1215,zdroj!C:F,4,0)</f>
        <v>0</v>
      </c>
      <c r="N1215" s="61" t="str">
        <f t="shared" si="36"/>
        <v>katB</v>
      </c>
      <c r="P1215" s="73" t="str">
        <f t="shared" si="37"/>
        <v/>
      </c>
      <c r="Q1215" s="61" t="s">
        <v>30</v>
      </c>
    </row>
    <row r="1216" spans="8:17" x14ac:dyDescent="0.25">
      <c r="H1216" s="59">
        <v>162159</v>
      </c>
      <c r="I1216" s="59" t="s">
        <v>69</v>
      </c>
      <c r="J1216" s="59">
        <v>25436953</v>
      </c>
      <c r="K1216" s="59" t="s">
        <v>1436</v>
      </c>
      <c r="L1216" s="61" t="s">
        <v>113</v>
      </c>
      <c r="M1216" s="61">
        <f>VLOOKUP(H1216,zdroj!C:F,4,0)</f>
        <v>0</v>
      </c>
      <c r="N1216" s="61" t="str">
        <f t="shared" si="36"/>
        <v>katB</v>
      </c>
      <c r="P1216" s="73" t="str">
        <f t="shared" si="37"/>
        <v/>
      </c>
      <c r="Q1216" s="61" t="s">
        <v>30</v>
      </c>
    </row>
    <row r="1217" spans="8:17" x14ac:dyDescent="0.25">
      <c r="H1217" s="59">
        <v>162159</v>
      </c>
      <c r="I1217" s="59" t="s">
        <v>69</v>
      </c>
      <c r="J1217" s="59">
        <v>25436961</v>
      </c>
      <c r="K1217" s="59" t="s">
        <v>1437</v>
      </c>
      <c r="L1217" s="61" t="s">
        <v>113</v>
      </c>
      <c r="M1217" s="61">
        <f>VLOOKUP(H1217,zdroj!C:F,4,0)</f>
        <v>0</v>
      </c>
      <c r="N1217" s="61" t="str">
        <f t="shared" si="36"/>
        <v>katB</v>
      </c>
      <c r="P1217" s="73" t="str">
        <f t="shared" si="37"/>
        <v/>
      </c>
      <c r="Q1217" s="61" t="s">
        <v>33</v>
      </c>
    </row>
    <row r="1218" spans="8:17" x14ac:dyDescent="0.25">
      <c r="H1218" s="59">
        <v>162159</v>
      </c>
      <c r="I1218" s="59" t="s">
        <v>69</v>
      </c>
      <c r="J1218" s="59">
        <v>25436970</v>
      </c>
      <c r="K1218" s="59" t="s">
        <v>1438</v>
      </c>
      <c r="L1218" s="61" t="s">
        <v>113</v>
      </c>
      <c r="M1218" s="61">
        <f>VLOOKUP(H1218,zdroj!C:F,4,0)</f>
        <v>0</v>
      </c>
      <c r="N1218" s="61" t="str">
        <f t="shared" si="36"/>
        <v>katB</v>
      </c>
      <c r="P1218" s="73" t="str">
        <f t="shared" si="37"/>
        <v/>
      </c>
      <c r="Q1218" s="61" t="s">
        <v>30</v>
      </c>
    </row>
    <row r="1219" spans="8:17" x14ac:dyDescent="0.25">
      <c r="H1219" s="59">
        <v>162159</v>
      </c>
      <c r="I1219" s="59" t="s">
        <v>69</v>
      </c>
      <c r="J1219" s="59">
        <v>26272415</v>
      </c>
      <c r="K1219" s="59" t="s">
        <v>1439</v>
      </c>
      <c r="L1219" s="61" t="s">
        <v>81</v>
      </c>
      <c r="M1219" s="61">
        <f>VLOOKUP(H1219,zdroj!C:F,4,0)</f>
        <v>0</v>
      </c>
      <c r="N1219" s="61" t="str">
        <f t="shared" si="36"/>
        <v>-</v>
      </c>
      <c r="P1219" s="73" t="str">
        <f t="shared" si="37"/>
        <v/>
      </c>
      <c r="Q1219" s="61" t="s">
        <v>88</v>
      </c>
    </row>
    <row r="1220" spans="8:17" x14ac:dyDescent="0.25">
      <c r="H1220" s="59">
        <v>162159</v>
      </c>
      <c r="I1220" s="59" t="s">
        <v>69</v>
      </c>
      <c r="J1220" s="59">
        <v>26272423</v>
      </c>
      <c r="K1220" s="59" t="s">
        <v>1440</v>
      </c>
      <c r="L1220" s="61" t="s">
        <v>113</v>
      </c>
      <c r="M1220" s="61">
        <f>VLOOKUP(H1220,zdroj!C:F,4,0)</f>
        <v>0</v>
      </c>
      <c r="N1220" s="61" t="str">
        <f t="shared" si="36"/>
        <v>katB</v>
      </c>
      <c r="P1220" s="73" t="str">
        <f t="shared" si="37"/>
        <v/>
      </c>
      <c r="Q1220" s="61" t="s">
        <v>30</v>
      </c>
    </row>
    <row r="1221" spans="8:17" x14ac:dyDescent="0.25">
      <c r="H1221" s="59">
        <v>162159</v>
      </c>
      <c r="I1221" s="59" t="s">
        <v>69</v>
      </c>
      <c r="J1221" s="59">
        <v>30912962</v>
      </c>
      <c r="K1221" s="59" t="s">
        <v>1441</v>
      </c>
      <c r="L1221" s="61" t="s">
        <v>81</v>
      </c>
      <c r="M1221" s="61">
        <f>VLOOKUP(H1221,zdroj!C:F,4,0)</f>
        <v>0</v>
      </c>
      <c r="N1221" s="61" t="str">
        <f t="shared" si="36"/>
        <v>-</v>
      </c>
      <c r="P1221" s="73" t="str">
        <f t="shared" si="37"/>
        <v/>
      </c>
      <c r="Q1221" s="61" t="s">
        <v>88</v>
      </c>
    </row>
    <row r="1222" spans="8:17" x14ac:dyDescent="0.25">
      <c r="H1222" s="59">
        <v>162159</v>
      </c>
      <c r="I1222" s="59" t="s">
        <v>69</v>
      </c>
      <c r="J1222" s="59">
        <v>31307728</v>
      </c>
      <c r="K1222" s="59" t="s">
        <v>1442</v>
      </c>
      <c r="L1222" s="61" t="s">
        <v>113</v>
      </c>
      <c r="M1222" s="61">
        <f>VLOOKUP(H1222,zdroj!C:F,4,0)</f>
        <v>0</v>
      </c>
      <c r="N1222" s="61" t="str">
        <f t="shared" si="36"/>
        <v>katB</v>
      </c>
      <c r="P1222" s="73" t="str">
        <f t="shared" si="37"/>
        <v/>
      </c>
      <c r="Q1222" s="61" t="s">
        <v>30</v>
      </c>
    </row>
    <row r="1223" spans="8:17" x14ac:dyDescent="0.25">
      <c r="H1223" s="59">
        <v>162159</v>
      </c>
      <c r="I1223" s="59" t="s">
        <v>69</v>
      </c>
      <c r="J1223" s="59">
        <v>72964677</v>
      </c>
      <c r="K1223" s="59" t="s">
        <v>1443</v>
      </c>
      <c r="L1223" s="61" t="s">
        <v>113</v>
      </c>
      <c r="M1223" s="61">
        <f>VLOOKUP(H1223,zdroj!C:F,4,0)</f>
        <v>0</v>
      </c>
      <c r="N1223" s="61" t="str">
        <f t="shared" ref="N1223:N1286" si="38">IF(M1223="A",IF(L1223="katA","katB",L1223),L1223)</f>
        <v>katB</v>
      </c>
      <c r="P1223" s="73" t="str">
        <f t="shared" ref="P1223:P1286" si="39">IF(O1223="A",1,"")</f>
        <v/>
      </c>
      <c r="Q1223" s="61" t="s">
        <v>30</v>
      </c>
    </row>
    <row r="1224" spans="8:17" x14ac:dyDescent="0.25">
      <c r="H1224" s="59">
        <v>162159</v>
      </c>
      <c r="I1224" s="59" t="s">
        <v>69</v>
      </c>
      <c r="J1224" s="59">
        <v>73924067</v>
      </c>
      <c r="K1224" s="59" t="s">
        <v>1444</v>
      </c>
      <c r="L1224" s="61" t="s">
        <v>113</v>
      </c>
      <c r="M1224" s="61">
        <f>VLOOKUP(H1224,zdroj!C:F,4,0)</f>
        <v>0</v>
      </c>
      <c r="N1224" s="61" t="str">
        <f t="shared" si="38"/>
        <v>katB</v>
      </c>
      <c r="P1224" s="73" t="str">
        <f t="shared" si="39"/>
        <v/>
      </c>
      <c r="Q1224" s="61" t="s">
        <v>30</v>
      </c>
    </row>
    <row r="1225" spans="8:17" x14ac:dyDescent="0.25">
      <c r="H1225" s="59">
        <v>162159</v>
      </c>
      <c r="I1225" s="59" t="s">
        <v>69</v>
      </c>
      <c r="J1225" s="59">
        <v>74397532</v>
      </c>
      <c r="K1225" s="59" t="s">
        <v>1445</v>
      </c>
      <c r="L1225" s="61" t="s">
        <v>81</v>
      </c>
      <c r="M1225" s="61">
        <f>VLOOKUP(H1225,zdroj!C:F,4,0)</f>
        <v>0</v>
      </c>
      <c r="N1225" s="61" t="str">
        <f t="shared" si="38"/>
        <v>-</v>
      </c>
      <c r="P1225" s="73" t="str">
        <f t="shared" si="39"/>
        <v/>
      </c>
      <c r="Q1225" s="61" t="s">
        <v>88</v>
      </c>
    </row>
    <row r="1226" spans="8:17" x14ac:dyDescent="0.25">
      <c r="H1226" s="59">
        <v>17558</v>
      </c>
      <c r="I1226" s="59" t="s">
        <v>69</v>
      </c>
      <c r="J1226" s="59">
        <v>14452944</v>
      </c>
      <c r="K1226" s="59" t="s">
        <v>1446</v>
      </c>
      <c r="L1226" s="61" t="s">
        <v>113</v>
      </c>
      <c r="M1226" s="61">
        <f>VLOOKUP(H1226,zdroj!C:F,4,0)</f>
        <v>0</v>
      </c>
      <c r="N1226" s="61" t="str">
        <f t="shared" si="38"/>
        <v>katB</v>
      </c>
      <c r="P1226" s="73" t="str">
        <f t="shared" si="39"/>
        <v/>
      </c>
      <c r="Q1226" s="61" t="s">
        <v>30</v>
      </c>
    </row>
    <row r="1227" spans="8:17" x14ac:dyDescent="0.25">
      <c r="H1227" s="59">
        <v>17558</v>
      </c>
      <c r="I1227" s="59" t="s">
        <v>69</v>
      </c>
      <c r="J1227" s="59">
        <v>14452952</v>
      </c>
      <c r="K1227" s="59" t="s">
        <v>1447</v>
      </c>
      <c r="L1227" s="61" t="s">
        <v>113</v>
      </c>
      <c r="M1227" s="61">
        <f>VLOOKUP(H1227,zdroj!C:F,4,0)</f>
        <v>0</v>
      </c>
      <c r="N1227" s="61" t="str">
        <f t="shared" si="38"/>
        <v>katB</v>
      </c>
      <c r="P1227" s="73" t="str">
        <f t="shared" si="39"/>
        <v/>
      </c>
      <c r="Q1227" s="61" t="s">
        <v>30</v>
      </c>
    </row>
    <row r="1228" spans="8:17" x14ac:dyDescent="0.25">
      <c r="H1228" s="59">
        <v>17558</v>
      </c>
      <c r="I1228" s="59" t="s">
        <v>69</v>
      </c>
      <c r="J1228" s="59">
        <v>14452961</v>
      </c>
      <c r="K1228" s="59" t="s">
        <v>1448</v>
      </c>
      <c r="L1228" s="61" t="s">
        <v>113</v>
      </c>
      <c r="M1228" s="61">
        <f>VLOOKUP(H1228,zdroj!C:F,4,0)</f>
        <v>0</v>
      </c>
      <c r="N1228" s="61" t="str">
        <f t="shared" si="38"/>
        <v>katB</v>
      </c>
      <c r="P1228" s="73" t="str">
        <f t="shared" si="39"/>
        <v/>
      </c>
      <c r="Q1228" s="61" t="s">
        <v>30</v>
      </c>
    </row>
    <row r="1229" spans="8:17" x14ac:dyDescent="0.25">
      <c r="H1229" s="59">
        <v>17558</v>
      </c>
      <c r="I1229" s="59" t="s">
        <v>69</v>
      </c>
      <c r="J1229" s="59">
        <v>14452987</v>
      </c>
      <c r="K1229" s="59" t="s">
        <v>1449</v>
      </c>
      <c r="L1229" s="61" t="s">
        <v>113</v>
      </c>
      <c r="M1229" s="61">
        <f>VLOOKUP(H1229,zdroj!C:F,4,0)</f>
        <v>0</v>
      </c>
      <c r="N1229" s="61" t="str">
        <f t="shared" si="38"/>
        <v>katB</v>
      </c>
      <c r="P1229" s="73" t="str">
        <f t="shared" si="39"/>
        <v/>
      </c>
      <c r="Q1229" s="61" t="s">
        <v>30</v>
      </c>
    </row>
    <row r="1230" spans="8:17" x14ac:dyDescent="0.25">
      <c r="H1230" s="59">
        <v>17558</v>
      </c>
      <c r="I1230" s="59" t="s">
        <v>69</v>
      </c>
      <c r="J1230" s="59">
        <v>14452995</v>
      </c>
      <c r="K1230" s="59" t="s">
        <v>1450</v>
      </c>
      <c r="L1230" s="61" t="s">
        <v>113</v>
      </c>
      <c r="M1230" s="61">
        <f>VLOOKUP(H1230,zdroj!C:F,4,0)</f>
        <v>0</v>
      </c>
      <c r="N1230" s="61" t="str">
        <f t="shared" si="38"/>
        <v>katB</v>
      </c>
      <c r="P1230" s="73" t="str">
        <f t="shared" si="39"/>
        <v/>
      </c>
      <c r="Q1230" s="61" t="s">
        <v>30</v>
      </c>
    </row>
    <row r="1231" spans="8:17" x14ac:dyDescent="0.25">
      <c r="H1231" s="59">
        <v>17558</v>
      </c>
      <c r="I1231" s="59" t="s">
        <v>69</v>
      </c>
      <c r="J1231" s="59">
        <v>14453002</v>
      </c>
      <c r="K1231" s="59" t="s">
        <v>1451</v>
      </c>
      <c r="L1231" s="61" t="s">
        <v>113</v>
      </c>
      <c r="M1231" s="61">
        <f>VLOOKUP(H1231,zdroj!C:F,4,0)</f>
        <v>0</v>
      </c>
      <c r="N1231" s="61" t="str">
        <f t="shared" si="38"/>
        <v>katB</v>
      </c>
      <c r="P1231" s="73" t="str">
        <f t="shared" si="39"/>
        <v/>
      </c>
      <c r="Q1231" s="61" t="s">
        <v>30</v>
      </c>
    </row>
    <row r="1232" spans="8:17" x14ac:dyDescent="0.25">
      <c r="H1232" s="59">
        <v>17558</v>
      </c>
      <c r="I1232" s="59" t="s">
        <v>69</v>
      </c>
      <c r="J1232" s="59">
        <v>14453011</v>
      </c>
      <c r="K1232" s="59" t="s">
        <v>1452</v>
      </c>
      <c r="L1232" s="61" t="s">
        <v>113</v>
      </c>
      <c r="M1232" s="61">
        <f>VLOOKUP(H1232,zdroj!C:F,4,0)</f>
        <v>0</v>
      </c>
      <c r="N1232" s="61" t="str">
        <f t="shared" si="38"/>
        <v>katB</v>
      </c>
      <c r="P1232" s="73" t="str">
        <f t="shared" si="39"/>
        <v/>
      </c>
      <c r="Q1232" s="61" t="s">
        <v>30</v>
      </c>
    </row>
    <row r="1233" spans="8:17" x14ac:dyDescent="0.25">
      <c r="H1233" s="59">
        <v>17558</v>
      </c>
      <c r="I1233" s="59" t="s">
        <v>69</v>
      </c>
      <c r="J1233" s="59">
        <v>14453037</v>
      </c>
      <c r="K1233" s="59" t="s">
        <v>1453</v>
      </c>
      <c r="L1233" s="61" t="s">
        <v>113</v>
      </c>
      <c r="M1233" s="61">
        <f>VLOOKUP(H1233,zdroj!C:F,4,0)</f>
        <v>0</v>
      </c>
      <c r="N1233" s="61" t="str">
        <f t="shared" si="38"/>
        <v>katB</v>
      </c>
      <c r="P1233" s="73" t="str">
        <f t="shared" si="39"/>
        <v/>
      </c>
      <c r="Q1233" s="61" t="s">
        <v>30</v>
      </c>
    </row>
    <row r="1234" spans="8:17" x14ac:dyDescent="0.25">
      <c r="H1234" s="59">
        <v>17558</v>
      </c>
      <c r="I1234" s="59" t="s">
        <v>69</v>
      </c>
      <c r="J1234" s="59">
        <v>14453045</v>
      </c>
      <c r="K1234" s="59" t="s">
        <v>1454</v>
      </c>
      <c r="L1234" s="61" t="s">
        <v>81</v>
      </c>
      <c r="M1234" s="61">
        <f>VLOOKUP(H1234,zdroj!C:F,4,0)</f>
        <v>0</v>
      </c>
      <c r="N1234" s="61" t="str">
        <f t="shared" si="38"/>
        <v>-</v>
      </c>
      <c r="P1234" s="73" t="str">
        <f t="shared" si="39"/>
        <v/>
      </c>
      <c r="Q1234" s="61" t="s">
        <v>86</v>
      </c>
    </row>
    <row r="1235" spans="8:17" x14ac:dyDescent="0.25">
      <c r="H1235" s="59">
        <v>17558</v>
      </c>
      <c r="I1235" s="59" t="s">
        <v>69</v>
      </c>
      <c r="J1235" s="59">
        <v>14453053</v>
      </c>
      <c r="K1235" s="59" t="s">
        <v>1455</v>
      </c>
      <c r="L1235" s="61" t="s">
        <v>113</v>
      </c>
      <c r="M1235" s="61">
        <f>VLOOKUP(H1235,zdroj!C:F,4,0)</f>
        <v>0</v>
      </c>
      <c r="N1235" s="61" t="str">
        <f t="shared" si="38"/>
        <v>katB</v>
      </c>
      <c r="P1235" s="73" t="str">
        <f t="shared" si="39"/>
        <v/>
      </c>
      <c r="Q1235" s="61" t="s">
        <v>30</v>
      </c>
    </row>
    <row r="1236" spans="8:17" x14ac:dyDescent="0.25">
      <c r="H1236" s="59">
        <v>17558</v>
      </c>
      <c r="I1236" s="59" t="s">
        <v>69</v>
      </c>
      <c r="J1236" s="59">
        <v>14453061</v>
      </c>
      <c r="K1236" s="59" t="s">
        <v>1456</v>
      </c>
      <c r="L1236" s="61" t="s">
        <v>113</v>
      </c>
      <c r="M1236" s="61">
        <f>VLOOKUP(H1236,zdroj!C:F,4,0)</f>
        <v>0</v>
      </c>
      <c r="N1236" s="61" t="str">
        <f t="shared" si="38"/>
        <v>katB</v>
      </c>
      <c r="P1236" s="73" t="str">
        <f t="shared" si="39"/>
        <v/>
      </c>
      <c r="Q1236" s="61" t="s">
        <v>30</v>
      </c>
    </row>
    <row r="1237" spans="8:17" x14ac:dyDescent="0.25">
      <c r="H1237" s="59">
        <v>17558</v>
      </c>
      <c r="I1237" s="59" t="s">
        <v>69</v>
      </c>
      <c r="J1237" s="59">
        <v>14453070</v>
      </c>
      <c r="K1237" s="59" t="s">
        <v>1457</v>
      </c>
      <c r="L1237" s="61" t="s">
        <v>113</v>
      </c>
      <c r="M1237" s="61">
        <f>VLOOKUP(H1237,zdroj!C:F,4,0)</f>
        <v>0</v>
      </c>
      <c r="N1237" s="61" t="str">
        <f t="shared" si="38"/>
        <v>katB</v>
      </c>
      <c r="P1237" s="73" t="str">
        <f t="shared" si="39"/>
        <v/>
      </c>
      <c r="Q1237" s="61" t="s">
        <v>30</v>
      </c>
    </row>
    <row r="1238" spans="8:17" x14ac:dyDescent="0.25">
      <c r="H1238" s="59">
        <v>17558</v>
      </c>
      <c r="I1238" s="59" t="s">
        <v>69</v>
      </c>
      <c r="J1238" s="59">
        <v>14453088</v>
      </c>
      <c r="K1238" s="59" t="s">
        <v>1458</v>
      </c>
      <c r="L1238" s="61" t="s">
        <v>113</v>
      </c>
      <c r="M1238" s="61">
        <f>VLOOKUP(H1238,zdroj!C:F,4,0)</f>
        <v>0</v>
      </c>
      <c r="N1238" s="61" t="str">
        <f t="shared" si="38"/>
        <v>katB</v>
      </c>
      <c r="P1238" s="73" t="str">
        <f t="shared" si="39"/>
        <v/>
      </c>
      <c r="Q1238" s="61" t="s">
        <v>30</v>
      </c>
    </row>
    <row r="1239" spans="8:17" x14ac:dyDescent="0.25">
      <c r="H1239" s="59">
        <v>17558</v>
      </c>
      <c r="I1239" s="59" t="s">
        <v>69</v>
      </c>
      <c r="J1239" s="59">
        <v>14453096</v>
      </c>
      <c r="K1239" s="59" t="s">
        <v>1459</v>
      </c>
      <c r="L1239" s="61" t="s">
        <v>113</v>
      </c>
      <c r="M1239" s="61">
        <f>VLOOKUP(H1239,zdroj!C:F,4,0)</f>
        <v>0</v>
      </c>
      <c r="N1239" s="61" t="str">
        <f t="shared" si="38"/>
        <v>katB</v>
      </c>
      <c r="P1239" s="73" t="str">
        <f t="shared" si="39"/>
        <v/>
      </c>
      <c r="Q1239" s="61" t="s">
        <v>30</v>
      </c>
    </row>
    <row r="1240" spans="8:17" x14ac:dyDescent="0.25">
      <c r="H1240" s="59">
        <v>17558</v>
      </c>
      <c r="I1240" s="59" t="s">
        <v>69</v>
      </c>
      <c r="J1240" s="59">
        <v>14453100</v>
      </c>
      <c r="K1240" s="59" t="s">
        <v>1460</v>
      </c>
      <c r="L1240" s="61" t="s">
        <v>113</v>
      </c>
      <c r="M1240" s="61">
        <f>VLOOKUP(H1240,zdroj!C:F,4,0)</f>
        <v>0</v>
      </c>
      <c r="N1240" s="61" t="str">
        <f t="shared" si="38"/>
        <v>katB</v>
      </c>
      <c r="P1240" s="73" t="str">
        <f t="shared" si="39"/>
        <v/>
      </c>
      <c r="Q1240" s="61" t="s">
        <v>30</v>
      </c>
    </row>
    <row r="1241" spans="8:17" x14ac:dyDescent="0.25">
      <c r="H1241" s="59">
        <v>17558</v>
      </c>
      <c r="I1241" s="59" t="s">
        <v>69</v>
      </c>
      <c r="J1241" s="59">
        <v>14453126</v>
      </c>
      <c r="K1241" s="59" t="s">
        <v>1461</v>
      </c>
      <c r="L1241" s="61" t="s">
        <v>113</v>
      </c>
      <c r="M1241" s="61">
        <f>VLOOKUP(H1241,zdroj!C:F,4,0)</f>
        <v>0</v>
      </c>
      <c r="N1241" s="61" t="str">
        <f t="shared" si="38"/>
        <v>katB</v>
      </c>
      <c r="P1241" s="73" t="str">
        <f t="shared" si="39"/>
        <v/>
      </c>
      <c r="Q1241" s="61" t="s">
        <v>30</v>
      </c>
    </row>
    <row r="1242" spans="8:17" x14ac:dyDescent="0.25">
      <c r="H1242" s="59">
        <v>17558</v>
      </c>
      <c r="I1242" s="59" t="s">
        <v>69</v>
      </c>
      <c r="J1242" s="59">
        <v>14453134</v>
      </c>
      <c r="K1242" s="59" t="s">
        <v>1462</v>
      </c>
      <c r="L1242" s="61" t="s">
        <v>113</v>
      </c>
      <c r="M1242" s="61">
        <f>VLOOKUP(H1242,zdroj!C:F,4,0)</f>
        <v>0</v>
      </c>
      <c r="N1242" s="61" t="str">
        <f t="shared" si="38"/>
        <v>katB</v>
      </c>
      <c r="P1242" s="73" t="str">
        <f t="shared" si="39"/>
        <v/>
      </c>
      <c r="Q1242" s="61" t="s">
        <v>30</v>
      </c>
    </row>
    <row r="1243" spans="8:17" x14ac:dyDescent="0.25">
      <c r="H1243" s="59">
        <v>17558</v>
      </c>
      <c r="I1243" s="59" t="s">
        <v>69</v>
      </c>
      <c r="J1243" s="59">
        <v>14453142</v>
      </c>
      <c r="K1243" s="59" t="s">
        <v>1463</v>
      </c>
      <c r="L1243" s="61" t="s">
        <v>113</v>
      </c>
      <c r="M1243" s="61">
        <f>VLOOKUP(H1243,zdroj!C:F,4,0)</f>
        <v>0</v>
      </c>
      <c r="N1243" s="61" t="str">
        <f t="shared" si="38"/>
        <v>katB</v>
      </c>
      <c r="P1243" s="73" t="str">
        <f t="shared" si="39"/>
        <v/>
      </c>
      <c r="Q1243" s="61" t="s">
        <v>30</v>
      </c>
    </row>
    <row r="1244" spans="8:17" x14ac:dyDescent="0.25">
      <c r="H1244" s="59">
        <v>17558</v>
      </c>
      <c r="I1244" s="59" t="s">
        <v>69</v>
      </c>
      <c r="J1244" s="59">
        <v>14453151</v>
      </c>
      <c r="K1244" s="59" t="s">
        <v>1464</v>
      </c>
      <c r="L1244" s="61" t="s">
        <v>113</v>
      </c>
      <c r="M1244" s="61">
        <f>VLOOKUP(H1244,zdroj!C:F,4,0)</f>
        <v>0</v>
      </c>
      <c r="N1244" s="61" t="str">
        <f t="shared" si="38"/>
        <v>katB</v>
      </c>
      <c r="P1244" s="73" t="str">
        <f t="shared" si="39"/>
        <v/>
      </c>
      <c r="Q1244" s="61" t="s">
        <v>30</v>
      </c>
    </row>
    <row r="1245" spans="8:17" x14ac:dyDescent="0.25">
      <c r="H1245" s="59">
        <v>17558</v>
      </c>
      <c r="I1245" s="59" t="s">
        <v>69</v>
      </c>
      <c r="J1245" s="59">
        <v>14453169</v>
      </c>
      <c r="K1245" s="59" t="s">
        <v>1465</v>
      </c>
      <c r="L1245" s="61" t="s">
        <v>113</v>
      </c>
      <c r="M1245" s="61">
        <f>VLOOKUP(H1245,zdroj!C:F,4,0)</f>
        <v>0</v>
      </c>
      <c r="N1245" s="61" t="str">
        <f t="shared" si="38"/>
        <v>katB</v>
      </c>
      <c r="P1245" s="73" t="str">
        <f t="shared" si="39"/>
        <v/>
      </c>
      <c r="Q1245" s="61" t="s">
        <v>30</v>
      </c>
    </row>
    <row r="1246" spans="8:17" x14ac:dyDescent="0.25">
      <c r="H1246" s="59">
        <v>17558</v>
      </c>
      <c r="I1246" s="59" t="s">
        <v>69</v>
      </c>
      <c r="J1246" s="59">
        <v>14453177</v>
      </c>
      <c r="K1246" s="59" t="s">
        <v>1466</v>
      </c>
      <c r="L1246" s="61" t="s">
        <v>113</v>
      </c>
      <c r="M1246" s="61">
        <f>VLOOKUP(H1246,zdroj!C:F,4,0)</f>
        <v>0</v>
      </c>
      <c r="N1246" s="61" t="str">
        <f t="shared" si="38"/>
        <v>katB</v>
      </c>
      <c r="P1246" s="73" t="str">
        <f t="shared" si="39"/>
        <v/>
      </c>
      <c r="Q1246" s="61" t="s">
        <v>30</v>
      </c>
    </row>
    <row r="1247" spans="8:17" x14ac:dyDescent="0.25">
      <c r="H1247" s="59">
        <v>17558</v>
      </c>
      <c r="I1247" s="59" t="s">
        <v>69</v>
      </c>
      <c r="J1247" s="59">
        <v>14453215</v>
      </c>
      <c r="K1247" s="59" t="s">
        <v>1467</v>
      </c>
      <c r="L1247" s="61" t="s">
        <v>113</v>
      </c>
      <c r="M1247" s="61">
        <f>VLOOKUP(H1247,zdroj!C:F,4,0)</f>
        <v>0</v>
      </c>
      <c r="N1247" s="61" t="str">
        <f t="shared" si="38"/>
        <v>katB</v>
      </c>
      <c r="P1247" s="73" t="str">
        <f t="shared" si="39"/>
        <v/>
      </c>
      <c r="Q1247" s="61" t="s">
        <v>30</v>
      </c>
    </row>
    <row r="1248" spans="8:17" x14ac:dyDescent="0.25">
      <c r="H1248" s="59">
        <v>17558</v>
      </c>
      <c r="I1248" s="59" t="s">
        <v>69</v>
      </c>
      <c r="J1248" s="59">
        <v>14453223</v>
      </c>
      <c r="K1248" s="59" t="s">
        <v>1468</v>
      </c>
      <c r="L1248" s="61" t="s">
        <v>113</v>
      </c>
      <c r="M1248" s="61">
        <f>VLOOKUP(H1248,zdroj!C:F,4,0)</f>
        <v>0</v>
      </c>
      <c r="N1248" s="61" t="str">
        <f t="shared" si="38"/>
        <v>katB</v>
      </c>
      <c r="P1248" s="73" t="str">
        <f t="shared" si="39"/>
        <v/>
      </c>
      <c r="Q1248" s="61" t="s">
        <v>30</v>
      </c>
    </row>
    <row r="1249" spans="8:17" x14ac:dyDescent="0.25">
      <c r="H1249" s="59">
        <v>17558</v>
      </c>
      <c r="I1249" s="59" t="s">
        <v>69</v>
      </c>
      <c r="J1249" s="59">
        <v>14453231</v>
      </c>
      <c r="K1249" s="59" t="s">
        <v>1469</v>
      </c>
      <c r="L1249" s="61" t="s">
        <v>113</v>
      </c>
      <c r="M1249" s="61">
        <f>VLOOKUP(H1249,zdroj!C:F,4,0)</f>
        <v>0</v>
      </c>
      <c r="N1249" s="61" t="str">
        <f t="shared" si="38"/>
        <v>katB</v>
      </c>
      <c r="P1249" s="73" t="str">
        <f t="shared" si="39"/>
        <v/>
      </c>
      <c r="Q1249" s="61" t="s">
        <v>30</v>
      </c>
    </row>
    <row r="1250" spans="8:17" x14ac:dyDescent="0.25">
      <c r="H1250" s="59">
        <v>17558</v>
      </c>
      <c r="I1250" s="59" t="s">
        <v>69</v>
      </c>
      <c r="J1250" s="59">
        <v>14453240</v>
      </c>
      <c r="K1250" s="59" t="s">
        <v>1470</v>
      </c>
      <c r="L1250" s="61" t="s">
        <v>113</v>
      </c>
      <c r="M1250" s="61">
        <f>VLOOKUP(H1250,zdroj!C:F,4,0)</f>
        <v>0</v>
      </c>
      <c r="N1250" s="61" t="str">
        <f t="shared" si="38"/>
        <v>katB</v>
      </c>
      <c r="P1250" s="73" t="str">
        <f t="shared" si="39"/>
        <v/>
      </c>
      <c r="Q1250" s="61" t="s">
        <v>30</v>
      </c>
    </row>
    <row r="1251" spans="8:17" x14ac:dyDescent="0.25">
      <c r="H1251" s="59">
        <v>17558</v>
      </c>
      <c r="I1251" s="59" t="s">
        <v>69</v>
      </c>
      <c r="J1251" s="59">
        <v>14453258</v>
      </c>
      <c r="K1251" s="59" t="s">
        <v>1471</v>
      </c>
      <c r="L1251" s="61" t="s">
        <v>113</v>
      </c>
      <c r="M1251" s="61">
        <f>VLOOKUP(H1251,zdroj!C:F,4,0)</f>
        <v>0</v>
      </c>
      <c r="N1251" s="61" t="str">
        <f t="shared" si="38"/>
        <v>katB</v>
      </c>
      <c r="P1251" s="73" t="str">
        <f t="shared" si="39"/>
        <v/>
      </c>
      <c r="Q1251" s="61" t="s">
        <v>30</v>
      </c>
    </row>
    <row r="1252" spans="8:17" x14ac:dyDescent="0.25">
      <c r="H1252" s="59">
        <v>17558</v>
      </c>
      <c r="I1252" s="59" t="s">
        <v>69</v>
      </c>
      <c r="J1252" s="59">
        <v>14453266</v>
      </c>
      <c r="K1252" s="59" t="s">
        <v>1472</v>
      </c>
      <c r="L1252" s="61" t="s">
        <v>113</v>
      </c>
      <c r="M1252" s="61">
        <f>VLOOKUP(H1252,zdroj!C:F,4,0)</f>
        <v>0</v>
      </c>
      <c r="N1252" s="61" t="str">
        <f t="shared" si="38"/>
        <v>katB</v>
      </c>
      <c r="P1252" s="73" t="str">
        <f t="shared" si="39"/>
        <v/>
      </c>
      <c r="Q1252" s="61" t="s">
        <v>30</v>
      </c>
    </row>
    <row r="1253" spans="8:17" x14ac:dyDescent="0.25">
      <c r="H1253" s="59">
        <v>17558</v>
      </c>
      <c r="I1253" s="59" t="s">
        <v>69</v>
      </c>
      <c r="J1253" s="59">
        <v>14453274</v>
      </c>
      <c r="K1253" s="59" t="s">
        <v>1473</v>
      </c>
      <c r="L1253" s="61" t="s">
        <v>113</v>
      </c>
      <c r="M1253" s="61">
        <f>VLOOKUP(H1253,zdroj!C:F,4,0)</f>
        <v>0</v>
      </c>
      <c r="N1253" s="61" t="str">
        <f t="shared" si="38"/>
        <v>katB</v>
      </c>
      <c r="P1253" s="73" t="str">
        <f t="shared" si="39"/>
        <v/>
      </c>
      <c r="Q1253" s="61" t="s">
        <v>30</v>
      </c>
    </row>
    <row r="1254" spans="8:17" x14ac:dyDescent="0.25">
      <c r="H1254" s="59">
        <v>17558</v>
      </c>
      <c r="I1254" s="59" t="s">
        <v>69</v>
      </c>
      <c r="J1254" s="59">
        <v>14453282</v>
      </c>
      <c r="K1254" s="59" t="s">
        <v>1474</v>
      </c>
      <c r="L1254" s="61" t="s">
        <v>81</v>
      </c>
      <c r="M1254" s="61">
        <f>VLOOKUP(H1254,zdroj!C:F,4,0)</f>
        <v>0</v>
      </c>
      <c r="N1254" s="61" t="str">
        <f t="shared" si="38"/>
        <v>-</v>
      </c>
      <c r="P1254" s="73" t="str">
        <f t="shared" si="39"/>
        <v/>
      </c>
      <c r="Q1254" s="61" t="s">
        <v>84</v>
      </c>
    </row>
    <row r="1255" spans="8:17" x14ac:dyDescent="0.25">
      <c r="H1255" s="59">
        <v>17558</v>
      </c>
      <c r="I1255" s="59" t="s">
        <v>69</v>
      </c>
      <c r="J1255" s="59">
        <v>14453291</v>
      </c>
      <c r="K1255" s="59" t="s">
        <v>1475</v>
      </c>
      <c r="L1255" s="61" t="s">
        <v>113</v>
      </c>
      <c r="M1255" s="61">
        <f>VLOOKUP(H1255,zdroj!C:F,4,0)</f>
        <v>0</v>
      </c>
      <c r="N1255" s="61" t="str">
        <f t="shared" si="38"/>
        <v>katB</v>
      </c>
      <c r="P1255" s="73" t="str">
        <f t="shared" si="39"/>
        <v/>
      </c>
      <c r="Q1255" s="61" t="s">
        <v>30</v>
      </c>
    </row>
    <row r="1256" spans="8:17" x14ac:dyDescent="0.25">
      <c r="H1256" s="59">
        <v>17558</v>
      </c>
      <c r="I1256" s="59" t="s">
        <v>69</v>
      </c>
      <c r="J1256" s="59">
        <v>14453304</v>
      </c>
      <c r="K1256" s="59" t="s">
        <v>1476</v>
      </c>
      <c r="L1256" s="61" t="s">
        <v>113</v>
      </c>
      <c r="M1256" s="61">
        <f>VLOOKUP(H1256,zdroj!C:F,4,0)</f>
        <v>0</v>
      </c>
      <c r="N1256" s="61" t="str">
        <f t="shared" si="38"/>
        <v>katB</v>
      </c>
      <c r="P1256" s="73" t="str">
        <f t="shared" si="39"/>
        <v/>
      </c>
      <c r="Q1256" s="61" t="s">
        <v>30</v>
      </c>
    </row>
    <row r="1257" spans="8:17" x14ac:dyDescent="0.25">
      <c r="H1257" s="59">
        <v>17558</v>
      </c>
      <c r="I1257" s="59" t="s">
        <v>69</v>
      </c>
      <c r="J1257" s="59">
        <v>14453312</v>
      </c>
      <c r="K1257" s="59" t="s">
        <v>1477</v>
      </c>
      <c r="L1257" s="61" t="s">
        <v>113</v>
      </c>
      <c r="M1257" s="61">
        <f>VLOOKUP(H1257,zdroj!C:F,4,0)</f>
        <v>0</v>
      </c>
      <c r="N1257" s="61" t="str">
        <f t="shared" si="38"/>
        <v>katB</v>
      </c>
      <c r="P1257" s="73" t="str">
        <f t="shared" si="39"/>
        <v/>
      </c>
      <c r="Q1257" s="61" t="s">
        <v>30</v>
      </c>
    </row>
    <row r="1258" spans="8:17" x14ac:dyDescent="0.25">
      <c r="H1258" s="59">
        <v>17558</v>
      </c>
      <c r="I1258" s="59" t="s">
        <v>69</v>
      </c>
      <c r="J1258" s="59">
        <v>14453321</v>
      </c>
      <c r="K1258" s="59" t="s">
        <v>1478</v>
      </c>
      <c r="L1258" s="61" t="s">
        <v>113</v>
      </c>
      <c r="M1258" s="61">
        <f>VLOOKUP(H1258,zdroj!C:F,4,0)</f>
        <v>0</v>
      </c>
      <c r="N1258" s="61" t="str">
        <f t="shared" si="38"/>
        <v>katB</v>
      </c>
      <c r="P1258" s="73" t="str">
        <f t="shared" si="39"/>
        <v/>
      </c>
      <c r="Q1258" s="61" t="s">
        <v>30</v>
      </c>
    </row>
    <row r="1259" spans="8:17" x14ac:dyDescent="0.25">
      <c r="H1259" s="59">
        <v>17558</v>
      </c>
      <c r="I1259" s="59" t="s">
        <v>69</v>
      </c>
      <c r="J1259" s="59">
        <v>14453339</v>
      </c>
      <c r="K1259" s="59" t="s">
        <v>1479</v>
      </c>
      <c r="L1259" s="61" t="s">
        <v>113</v>
      </c>
      <c r="M1259" s="61">
        <f>VLOOKUP(H1259,zdroj!C:F,4,0)</f>
        <v>0</v>
      </c>
      <c r="N1259" s="61" t="str">
        <f t="shared" si="38"/>
        <v>katB</v>
      </c>
      <c r="P1259" s="73" t="str">
        <f t="shared" si="39"/>
        <v/>
      </c>
      <c r="Q1259" s="61" t="s">
        <v>30</v>
      </c>
    </row>
    <row r="1260" spans="8:17" x14ac:dyDescent="0.25">
      <c r="H1260" s="59">
        <v>17558</v>
      </c>
      <c r="I1260" s="59" t="s">
        <v>69</v>
      </c>
      <c r="J1260" s="59">
        <v>14453347</v>
      </c>
      <c r="K1260" s="59" t="s">
        <v>1480</v>
      </c>
      <c r="L1260" s="61" t="s">
        <v>113</v>
      </c>
      <c r="M1260" s="61">
        <f>VLOOKUP(H1260,zdroj!C:F,4,0)</f>
        <v>0</v>
      </c>
      <c r="N1260" s="61" t="str">
        <f t="shared" si="38"/>
        <v>katB</v>
      </c>
      <c r="P1260" s="73" t="str">
        <f t="shared" si="39"/>
        <v/>
      </c>
      <c r="Q1260" s="61" t="s">
        <v>30</v>
      </c>
    </row>
    <row r="1261" spans="8:17" x14ac:dyDescent="0.25">
      <c r="H1261" s="59">
        <v>17558</v>
      </c>
      <c r="I1261" s="59" t="s">
        <v>69</v>
      </c>
      <c r="J1261" s="59">
        <v>14453363</v>
      </c>
      <c r="K1261" s="59" t="s">
        <v>1481</v>
      </c>
      <c r="L1261" s="61" t="s">
        <v>113</v>
      </c>
      <c r="M1261" s="61">
        <f>VLOOKUP(H1261,zdroj!C:F,4,0)</f>
        <v>0</v>
      </c>
      <c r="N1261" s="61" t="str">
        <f t="shared" si="38"/>
        <v>katB</v>
      </c>
      <c r="P1261" s="73" t="str">
        <f t="shared" si="39"/>
        <v/>
      </c>
      <c r="Q1261" s="61" t="s">
        <v>30</v>
      </c>
    </row>
    <row r="1262" spans="8:17" x14ac:dyDescent="0.25">
      <c r="H1262" s="59">
        <v>17558</v>
      </c>
      <c r="I1262" s="59" t="s">
        <v>69</v>
      </c>
      <c r="J1262" s="59">
        <v>14453371</v>
      </c>
      <c r="K1262" s="59" t="s">
        <v>1482</v>
      </c>
      <c r="L1262" s="61" t="s">
        <v>113</v>
      </c>
      <c r="M1262" s="61">
        <f>VLOOKUP(H1262,zdroj!C:F,4,0)</f>
        <v>0</v>
      </c>
      <c r="N1262" s="61" t="str">
        <f t="shared" si="38"/>
        <v>katB</v>
      </c>
      <c r="P1262" s="73" t="str">
        <f t="shared" si="39"/>
        <v/>
      </c>
      <c r="Q1262" s="61" t="s">
        <v>30</v>
      </c>
    </row>
    <row r="1263" spans="8:17" x14ac:dyDescent="0.25">
      <c r="H1263" s="59">
        <v>17558</v>
      </c>
      <c r="I1263" s="59" t="s">
        <v>69</v>
      </c>
      <c r="J1263" s="59">
        <v>14453380</v>
      </c>
      <c r="K1263" s="59" t="s">
        <v>1483</v>
      </c>
      <c r="L1263" s="61" t="s">
        <v>113</v>
      </c>
      <c r="M1263" s="61">
        <f>VLOOKUP(H1263,zdroj!C:F,4,0)</f>
        <v>0</v>
      </c>
      <c r="N1263" s="61" t="str">
        <f t="shared" si="38"/>
        <v>katB</v>
      </c>
      <c r="P1263" s="73" t="str">
        <f t="shared" si="39"/>
        <v/>
      </c>
      <c r="Q1263" s="61" t="s">
        <v>30</v>
      </c>
    </row>
    <row r="1264" spans="8:17" x14ac:dyDescent="0.25">
      <c r="H1264" s="59">
        <v>17558</v>
      </c>
      <c r="I1264" s="59" t="s">
        <v>69</v>
      </c>
      <c r="J1264" s="59">
        <v>14453398</v>
      </c>
      <c r="K1264" s="59" t="s">
        <v>1484</v>
      </c>
      <c r="L1264" s="61" t="s">
        <v>113</v>
      </c>
      <c r="M1264" s="61">
        <f>VLOOKUP(H1264,zdroj!C:F,4,0)</f>
        <v>0</v>
      </c>
      <c r="N1264" s="61" t="str">
        <f t="shared" si="38"/>
        <v>katB</v>
      </c>
      <c r="P1264" s="73" t="str">
        <f t="shared" si="39"/>
        <v/>
      </c>
      <c r="Q1264" s="61" t="s">
        <v>30</v>
      </c>
    </row>
    <row r="1265" spans="8:17" x14ac:dyDescent="0.25">
      <c r="H1265" s="59">
        <v>17558</v>
      </c>
      <c r="I1265" s="59" t="s">
        <v>69</v>
      </c>
      <c r="J1265" s="59">
        <v>14453401</v>
      </c>
      <c r="K1265" s="59" t="s">
        <v>1485</v>
      </c>
      <c r="L1265" s="61" t="s">
        <v>81</v>
      </c>
      <c r="M1265" s="61">
        <f>VLOOKUP(H1265,zdroj!C:F,4,0)</f>
        <v>0</v>
      </c>
      <c r="N1265" s="61" t="str">
        <f t="shared" si="38"/>
        <v>-</v>
      </c>
      <c r="P1265" s="73" t="str">
        <f t="shared" si="39"/>
        <v/>
      </c>
      <c r="Q1265" s="61" t="s">
        <v>84</v>
      </c>
    </row>
    <row r="1266" spans="8:17" x14ac:dyDescent="0.25">
      <c r="H1266" s="59">
        <v>17558</v>
      </c>
      <c r="I1266" s="59" t="s">
        <v>69</v>
      </c>
      <c r="J1266" s="59">
        <v>14453410</v>
      </c>
      <c r="K1266" s="59" t="s">
        <v>1486</v>
      </c>
      <c r="L1266" s="61" t="s">
        <v>113</v>
      </c>
      <c r="M1266" s="61">
        <f>VLOOKUP(H1266,zdroj!C:F,4,0)</f>
        <v>0</v>
      </c>
      <c r="N1266" s="61" t="str">
        <f t="shared" si="38"/>
        <v>katB</v>
      </c>
      <c r="P1266" s="73" t="str">
        <f t="shared" si="39"/>
        <v/>
      </c>
      <c r="Q1266" s="61" t="s">
        <v>30</v>
      </c>
    </row>
    <row r="1267" spans="8:17" x14ac:dyDescent="0.25">
      <c r="H1267" s="59">
        <v>17558</v>
      </c>
      <c r="I1267" s="59" t="s">
        <v>69</v>
      </c>
      <c r="J1267" s="59">
        <v>14453428</v>
      </c>
      <c r="K1267" s="59" t="s">
        <v>1487</v>
      </c>
      <c r="L1267" s="61" t="s">
        <v>113</v>
      </c>
      <c r="M1267" s="61">
        <f>VLOOKUP(H1267,zdroj!C:F,4,0)</f>
        <v>0</v>
      </c>
      <c r="N1267" s="61" t="str">
        <f t="shared" si="38"/>
        <v>katB</v>
      </c>
      <c r="P1267" s="73" t="str">
        <f t="shared" si="39"/>
        <v/>
      </c>
      <c r="Q1267" s="61" t="s">
        <v>30</v>
      </c>
    </row>
    <row r="1268" spans="8:17" x14ac:dyDescent="0.25">
      <c r="H1268" s="59">
        <v>17558</v>
      </c>
      <c r="I1268" s="59" t="s">
        <v>69</v>
      </c>
      <c r="J1268" s="59">
        <v>14453444</v>
      </c>
      <c r="K1268" s="59" t="s">
        <v>1488</v>
      </c>
      <c r="L1268" s="61" t="s">
        <v>113</v>
      </c>
      <c r="M1268" s="61">
        <f>VLOOKUP(H1268,zdroj!C:F,4,0)</f>
        <v>0</v>
      </c>
      <c r="N1268" s="61" t="str">
        <f t="shared" si="38"/>
        <v>katB</v>
      </c>
      <c r="P1268" s="73" t="str">
        <f t="shared" si="39"/>
        <v/>
      </c>
      <c r="Q1268" s="61" t="s">
        <v>30</v>
      </c>
    </row>
    <row r="1269" spans="8:17" x14ac:dyDescent="0.25">
      <c r="H1269" s="59">
        <v>17558</v>
      </c>
      <c r="I1269" s="59" t="s">
        <v>69</v>
      </c>
      <c r="J1269" s="59">
        <v>14453452</v>
      </c>
      <c r="K1269" s="59" t="s">
        <v>1489</v>
      </c>
      <c r="L1269" s="61" t="s">
        <v>113</v>
      </c>
      <c r="M1269" s="61">
        <f>VLOOKUP(H1269,zdroj!C:F,4,0)</f>
        <v>0</v>
      </c>
      <c r="N1269" s="61" t="str">
        <f t="shared" si="38"/>
        <v>katB</v>
      </c>
      <c r="P1269" s="73" t="str">
        <f t="shared" si="39"/>
        <v/>
      </c>
      <c r="Q1269" s="61" t="s">
        <v>30</v>
      </c>
    </row>
    <row r="1270" spans="8:17" x14ac:dyDescent="0.25">
      <c r="H1270" s="59">
        <v>17558</v>
      </c>
      <c r="I1270" s="59" t="s">
        <v>69</v>
      </c>
      <c r="J1270" s="59">
        <v>14453461</v>
      </c>
      <c r="K1270" s="59" t="s">
        <v>1490</v>
      </c>
      <c r="L1270" s="61" t="s">
        <v>113</v>
      </c>
      <c r="M1270" s="61">
        <f>VLOOKUP(H1270,zdroj!C:F,4,0)</f>
        <v>0</v>
      </c>
      <c r="N1270" s="61" t="str">
        <f t="shared" si="38"/>
        <v>katB</v>
      </c>
      <c r="P1270" s="73" t="str">
        <f t="shared" si="39"/>
        <v/>
      </c>
      <c r="Q1270" s="61" t="s">
        <v>30</v>
      </c>
    </row>
    <row r="1271" spans="8:17" x14ac:dyDescent="0.25">
      <c r="H1271" s="59">
        <v>17558</v>
      </c>
      <c r="I1271" s="59" t="s">
        <v>69</v>
      </c>
      <c r="J1271" s="59">
        <v>14453479</v>
      </c>
      <c r="K1271" s="59" t="s">
        <v>1491</v>
      </c>
      <c r="L1271" s="61" t="s">
        <v>113</v>
      </c>
      <c r="M1271" s="61">
        <f>VLOOKUP(H1271,zdroj!C:F,4,0)</f>
        <v>0</v>
      </c>
      <c r="N1271" s="61" t="str">
        <f t="shared" si="38"/>
        <v>katB</v>
      </c>
      <c r="P1271" s="73" t="str">
        <f t="shared" si="39"/>
        <v/>
      </c>
      <c r="Q1271" s="61" t="s">
        <v>30</v>
      </c>
    </row>
    <row r="1272" spans="8:17" x14ac:dyDescent="0.25">
      <c r="H1272" s="59">
        <v>17558</v>
      </c>
      <c r="I1272" s="59" t="s">
        <v>69</v>
      </c>
      <c r="J1272" s="59">
        <v>14453495</v>
      </c>
      <c r="K1272" s="59" t="s">
        <v>1492</v>
      </c>
      <c r="L1272" s="61" t="s">
        <v>113</v>
      </c>
      <c r="M1272" s="61">
        <f>VLOOKUP(H1272,zdroj!C:F,4,0)</f>
        <v>0</v>
      </c>
      <c r="N1272" s="61" t="str">
        <f t="shared" si="38"/>
        <v>katB</v>
      </c>
      <c r="P1272" s="73" t="str">
        <f t="shared" si="39"/>
        <v/>
      </c>
      <c r="Q1272" s="61" t="s">
        <v>30</v>
      </c>
    </row>
    <row r="1273" spans="8:17" x14ac:dyDescent="0.25">
      <c r="H1273" s="59">
        <v>17558</v>
      </c>
      <c r="I1273" s="59" t="s">
        <v>69</v>
      </c>
      <c r="J1273" s="59">
        <v>14453509</v>
      </c>
      <c r="K1273" s="59" t="s">
        <v>1493</v>
      </c>
      <c r="L1273" s="61" t="s">
        <v>113</v>
      </c>
      <c r="M1273" s="61">
        <f>VLOOKUP(H1273,zdroj!C:F,4,0)</f>
        <v>0</v>
      </c>
      <c r="N1273" s="61" t="str">
        <f t="shared" si="38"/>
        <v>katB</v>
      </c>
      <c r="P1273" s="73" t="str">
        <f t="shared" si="39"/>
        <v/>
      </c>
      <c r="Q1273" s="61" t="s">
        <v>30</v>
      </c>
    </row>
    <row r="1274" spans="8:17" x14ac:dyDescent="0.25">
      <c r="H1274" s="59">
        <v>17558</v>
      </c>
      <c r="I1274" s="59" t="s">
        <v>69</v>
      </c>
      <c r="J1274" s="59">
        <v>14453517</v>
      </c>
      <c r="K1274" s="59" t="s">
        <v>1494</v>
      </c>
      <c r="L1274" s="61" t="s">
        <v>113</v>
      </c>
      <c r="M1274" s="61">
        <f>VLOOKUP(H1274,zdroj!C:F,4,0)</f>
        <v>0</v>
      </c>
      <c r="N1274" s="61" t="str">
        <f t="shared" si="38"/>
        <v>katB</v>
      </c>
      <c r="P1274" s="73" t="str">
        <f t="shared" si="39"/>
        <v/>
      </c>
      <c r="Q1274" s="61" t="s">
        <v>30</v>
      </c>
    </row>
    <row r="1275" spans="8:17" x14ac:dyDescent="0.25">
      <c r="H1275" s="59">
        <v>17558</v>
      </c>
      <c r="I1275" s="59" t="s">
        <v>69</v>
      </c>
      <c r="J1275" s="59">
        <v>14453525</v>
      </c>
      <c r="K1275" s="59" t="s">
        <v>1495</v>
      </c>
      <c r="L1275" s="61" t="s">
        <v>113</v>
      </c>
      <c r="M1275" s="61">
        <f>VLOOKUP(H1275,zdroj!C:F,4,0)</f>
        <v>0</v>
      </c>
      <c r="N1275" s="61" t="str">
        <f t="shared" si="38"/>
        <v>katB</v>
      </c>
      <c r="P1275" s="73" t="str">
        <f t="shared" si="39"/>
        <v/>
      </c>
      <c r="Q1275" s="61" t="s">
        <v>30</v>
      </c>
    </row>
    <row r="1276" spans="8:17" x14ac:dyDescent="0.25">
      <c r="H1276" s="59">
        <v>17558</v>
      </c>
      <c r="I1276" s="59" t="s">
        <v>69</v>
      </c>
      <c r="J1276" s="59">
        <v>14453533</v>
      </c>
      <c r="K1276" s="59" t="s">
        <v>1496</v>
      </c>
      <c r="L1276" s="61" t="s">
        <v>113</v>
      </c>
      <c r="M1276" s="61">
        <f>VLOOKUP(H1276,zdroj!C:F,4,0)</f>
        <v>0</v>
      </c>
      <c r="N1276" s="61" t="str">
        <f t="shared" si="38"/>
        <v>katB</v>
      </c>
      <c r="P1276" s="73" t="str">
        <f t="shared" si="39"/>
        <v/>
      </c>
      <c r="Q1276" s="61" t="s">
        <v>30</v>
      </c>
    </row>
    <row r="1277" spans="8:17" x14ac:dyDescent="0.25">
      <c r="H1277" s="59">
        <v>17558</v>
      </c>
      <c r="I1277" s="59" t="s">
        <v>69</v>
      </c>
      <c r="J1277" s="59">
        <v>14453541</v>
      </c>
      <c r="K1277" s="59" t="s">
        <v>1497</v>
      </c>
      <c r="L1277" s="61" t="s">
        <v>113</v>
      </c>
      <c r="M1277" s="61">
        <f>VLOOKUP(H1277,zdroj!C:F,4,0)</f>
        <v>0</v>
      </c>
      <c r="N1277" s="61" t="str">
        <f t="shared" si="38"/>
        <v>katB</v>
      </c>
      <c r="P1277" s="73" t="str">
        <f t="shared" si="39"/>
        <v/>
      </c>
      <c r="Q1277" s="61" t="s">
        <v>30</v>
      </c>
    </row>
    <row r="1278" spans="8:17" x14ac:dyDescent="0.25">
      <c r="H1278" s="59">
        <v>17558</v>
      </c>
      <c r="I1278" s="59" t="s">
        <v>69</v>
      </c>
      <c r="J1278" s="59">
        <v>14453550</v>
      </c>
      <c r="K1278" s="59" t="s">
        <v>1498</v>
      </c>
      <c r="L1278" s="61" t="s">
        <v>113</v>
      </c>
      <c r="M1278" s="61">
        <f>VLOOKUP(H1278,zdroj!C:F,4,0)</f>
        <v>0</v>
      </c>
      <c r="N1278" s="61" t="str">
        <f t="shared" si="38"/>
        <v>katB</v>
      </c>
      <c r="P1278" s="73" t="str">
        <f t="shared" si="39"/>
        <v/>
      </c>
      <c r="Q1278" s="61" t="s">
        <v>30</v>
      </c>
    </row>
    <row r="1279" spans="8:17" x14ac:dyDescent="0.25">
      <c r="H1279" s="59">
        <v>17558</v>
      </c>
      <c r="I1279" s="59" t="s">
        <v>69</v>
      </c>
      <c r="J1279" s="59">
        <v>14453568</v>
      </c>
      <c r="K1279" s="59" t="s">
        <v>1499</v>
      </c>
      <c r="L1279" s="61" t="s">
        <v>113</v>
      </c>
      <c r="M1279" s="61">
        <f>VLOOKUP(H1279,zdroj!C:F,4,0)</f>
        <v>0</v>
      </c>
      <c r="N1279" s="61" t="str">
        <f t="shared" si="38"/>
        <v>katB</v>
      </c>
      <c r="P1279" s="73" t="str">
        <f t="shared" si="39"/>
        <v/>
      </c>
      <c r="Q1279" s="61" t="s">
        <v>30</v>
      </c>
    </row>
    <row r="1280" spans="8:17" x14ac:dyDescent="0.25">
      <c r="H1280" s="59">
        <v>17558</v>
      </c>
      <c r="I1280" s="59" t="s">
        <v>69</v>
      </c>
      <c r="J1280" s="59">
        <v>14453576</v>
      </c>
      <c r="K1280" s="59" t="s">
        <v>1500</v>
      </c>
      <c r="L1280" s="61" t="s">
        <v>81</v>
      </c>
      <c r="M1280" s="61">
        <f>VLOOKUP(H1280,zdroj!C:F,4,0)</f>
        <v>0</v>
      </c>
      <c r="N1280" s="61" t="str">
        <f t="shared" si="38"/>
        <v>-</v>
      </c>
      <c r="P1280" s="73" t="str">
        <f t="shared" si="39"/>
        <v/>
      </c>
      <c r="Q1280" s="61" t="s">
        <v>86</v>
      </c>
    </row>
    <row r="1281" spans="8:17" x14ac:dyDescent="0.25">
      <c r="H1281" s="59">
        <v>17558</v>
      </c>
      <c r="I1281" s="59" t="s">
        <v>69</v>
      </c>
      <c r="J1281" s="59">
        <v>14453584</v>
      </c>
      <c r="K1281" s="59" t="s">
        <v>1501</v>
      </c>
      <c r="L1281" s="61" t="s">
        <v>113</v>
      </c>
      <c r="M1281" s="61">
        <f>VLOOKUP(H1281,zdroj!C:F,4,0)</f>
        <v>0</v>
      </c>
      <c r="N1281" s="61" t="str">
        <f t="shared" si="38"/>
        <v>katB</v>
      </c>
      <c r="P1281" s="73" t="str">
        <f t="shared" si="39"/>
        <v/>
      </c>
      <c r="Q1281" s="61" t="s">
        <v>30</v>
      </c>
    </row>
    <row r="1282" spans="8:17" x14ac:dyDescent="0.25">
      <c r="H1282" s="59">
        <v>17558</v>
      </c>
      <c r="I1282" s="59" t="s">
        <v>69</v>
      </c>
      <c r="J1282" s="59">
        <v>14453592</v>
      </c>
      <c r="K1282" s="59" t="s">
        <v>1502</v>
      </c>
      <c r="L1282" s="61" t="s">
        <v>113</v>
      </c>
      <c r="M1282" s="61">
        <f>VLOOKUP(H1282,zdroj!C:F,4,0)</f>
        <v>0</v>
      </c>
      <c r="N1282" s="61" t="str">
        <f t="shared" si="38"/>
        <v>katB</v>
      </c>
      <c r="P1282" s="73" t="str">
        <f t="shared" si="39"/>
        <v/>
      </c>
      <c r="Q1282" s="61" t="s">
        <v>30</v>
      </c>
    </row>
    <row r="1283" spans="8:17" x14ac:dyDescent="0.25">
      <c r="H1283" s="59">
        <v>17558</v>
      </c>
      <c r="I1283" s="59" t="s">
        <v>69</v>
      </c>
      <c r="J1283" s="59">
        <v>14453606</v>
      </c>
      <c r="K1283" s="59" t="s">
        <v>1503</v>
      </c>
      <c r="L1283" s="61" t="s">
        <v>113</v>
      </c>
      <c r="M1283" s="61">
        <f>VLOOKUP(H1283,zdroj!C:F,4,0)</f>
        <v>0</v>
      </c>
      <c r="N1283" s="61" t="str">
        <f t="shared" si="38"/>
        <v>katB</v>
      </c>
      <c r="P1283" s="73" t="str">
        <f t="shared" si="39"/>
        <v/>
      </c>
      <c r="Q1283" s="61" t="s">
        <v>30</v>
      </c>
    </row>
    <row r="1284" spans="8:17" x14ac:dyDescent="0.25">
      <c r="H1284" s="59">
        <v>17558</v>
      </c>
      <c r="I1284" s="59" t="s">
        <v>69</v>
      </c>
      <c r="J1284" s="59">
        <v>14453614</v>
      </c>
      <c r="K1284" s="59" t="s">
        <v>1504</v>
      </c>
      <c r="L1284" s="61" t="s">
        <v>113</v>
      </c>
      <c r="M1284" s="61">
        <f>VLOOKUP(H1284,zdroj!C:F,4,0)</f>
        <v>0</v>
      </c>
      <c r="N1284" s="61" t="str">
        <f t="shared" si="38"/>
        <v>katB</v>
      </c>
      <c r="P1284" s="73" t="str">
        <f t="shared" si="39"/>
        <v/>
      </c>
      <c r="Q1284" s="61" t="s">
        <v>30</v>
      </c>
    </row>
    <row r="1285" spans="8:17" x14ac:dyDescent="0.25">
      <c r="H1285" s="59">
        <v>17558</v>
      </c>
      <c r="I1285" s="59" t="s">
        <v>69</v>
      </c>
      <c r="J1285" s="59">
        <v>14453622</v>
      </c>
      <c r="K1285" s="59" t="s">
        <v>1505</v>
      </c>
      <c r="L1285" s="61" t="s">
        <v>113</v>
      </c>
      <c r="M1285" s="61">
        <f>VLOOKUP(H1285,zdroj!C:F,4,0)</f>
        <v>0</v>
      </c>
      <c r="N1285" s="61" t="str">
        <f t="shared" si="38"/>
        <v>katB</v>
      </c>
      <c r="P1285" s="73" t="str">
        <f t="shared" si="39"/>
        <v/>
      </c>
      <c r="Q1285" s="61" t="s">
        <v>30</v>
      </c>
    </row>
    <row r="1286" spans="8:17" x14ac:dyDescent="0.25">
      <c r="H1286" s="59">
        <v>17558</v>
      </c>
      <c r="I1286" s="59" t="s">
        <v>69</v>
      </c>
      <c r="J1286" s="59">
        <v>14453631</v>
      </c>
      <c r="K1286" s="59" t="s">
        <v>1506</v>
      </c>
      <c r="L1286" s="61" t="s">
        <v>113</v>
      </c>
      <c r="M1286" s="61">
        <f>VLOOKUP(H1286,zdroj!C:F,4,0)</f>
        <v>0</v>
      </c>
      <c r="N1286" s="61" t="str">
        <f t="shared" si="38"/>
        <v>katB</v>
      </c>
      <c r="P1286" s="73" t="str">
        <f t="shared" si="39"/>
        <v/>
      </c>
      <c r="Q1286" s="61" t="s">
        <v>30</v>
      </c>
    </row>
    <row r="1287" spans="8:17" x14ac:dyDescent="0.25">
      <c r="H1287" s="59">
        <v>17558</v>
      </c>
      <c r="I1287" s="59" t="s">
        <v>69</v>
      </c>
      <c r="J1287" s="59">
        <v>14453649</v>
      </c>
      <c r="K1287" s="59" t="s">
        <v>1507</v>
      </c>
      <c r="L1287" s="61" t="s">
        <v>113</v>
      </c>
      <c r="M1287" s="61">
        <f>VLOOKUP(H1287,zdroj!C:F,4,0)</f>
        <v>0</v>
      </c>
      <c r="N1287" s="61" t="str">
        <f t="shared" ref="N1287:N1350" si="40">IF(M1287="A",IF(L1287="katA","katB",L1287),L1287)</f>
        <v>katB</v>
      </c>
      <c r="P1287" s="73" t="str">
        <f t="shared" ref="P1287:P1350" si="41">IF(O1287="A",1,"")</f>
        <v/>
      </c>
      <c r="Q1287" s="61" t="s">
        <v>30</v>
      </c>
    </row>
    <row r="1288" spans="8:17" x14ac:dyDescent="0.25">
      <c r="H1288" s="59">
        <v>17558</v>
      </c>
      <c r="I1288" s="59" t="s">
        <v>69</v>
      </c>
      <c r="J1288" s="59">
        <v>14453657</v>
      </c>
      <c r="K1288" s="59" t="s">
        <v>1508</v>
      </c>
      <c r="L1288" s="61" t="s">
        <v>113</v>
      </c>
      <c r="M1288" s="61">
        <f>VLOOKUP(H1288,zdroj!C:F,4,0)</f>
        <v>0</v>
      </c>
      <c r="N1288" s="61" t="str">
        <f t="shared" si="40"/>
        <v>katB</v>
      </c>
      <c r="P1288" s="73" t="str">
        <f t="shared" si="41"/>
        <v/>
      </c>
      <c r="Q1288" s="61" t="s">
        <v>30</v>
      </c>
    </row>
    <row r="1289" spans="8:17" x14ac:dyDescent="0.25">
      <c r="H1289" s="59">
        <v>17558</v>
      </c>
      <c r="I1289" s="59" t="s">
        <v>69</v>
      </c>
      <c r="J1289" s="59">
        <v>14453673</v>
      </c>
      <c r="K1289" s="59" t="s">
        <v>1509</v>
      </c>
      <c r="L1289" s="61" t="s">
        <v>113</v>
      </c>
      <c r="M1289" s="61">
        <f>VLOOKUP(H1289,zdroj!C:F,4,0)</f>
        <v>0</v>
      </c>
      <c r="N1289" s="61" t="str">
        <f t="shared" si="40"/>
        <v>katB</v>
      </c>
      <c r="P1289" s="73" t="str">
        <f t="shared" si="41"/>
        <v/>
      </c>
      <c r="Q1289" s="61" t="s">
        <v>30</v>
      </c>
    </row>
    <row r="1290" spans="8:17" x14ac:dyDescent="0.25">
      <c r="H1290" s="59">
        <v>17558</v>
      </c>
      <c r="I1290" s="59" t="s">
        <v>69</v>
      </c>
      <c r="J1290" s="59">
        <v>14453681</v>
      </c>
      <c r="K1290" s="59" t="s">
        <v>1510</v>
      </c>
      <c r="L1290" s="61" t="s">
        <v>113</v>
      </c>
      <c r="M1290" s="61">
        <f>VLOOKUP(H1290,zdroj!C:F,4,0)</f>
        <v>0</v>
      </c>
      <c r="N1290" s="61" t="str">
        <f t="shared" si="40"/>
        <v>katB</v>
      </c>
      <c r="P1290" s="73" t="str">
        <f t="shared" si="41"/>
        <v/>
      </c>
      <c r="Q1290" s="61" t="s">
        <v>30</v>
      </c>
    </row>
    <row r="1291" spans="8:17" x14ac:dyDescent="0.25">
      <c r="H1291" s="59">
        <v>17558</v>
      </c>
      <c r="I1291" s="59" t="s">
        <v>69</v>
      </c>
      <c r="J1291" s="59">
        <v>14453690</v>
      </c>
      <c r="K1291" s="59" t="s">
        <v>1511</v>
      </c>
      <c r="L1291" s="61" t="s">
        <v>113</v>
      </c>
      <c r="M1291" s="61">
        <f>VLOOKUP(H1291,zdroj!C:F,4,0)</f>
        <v>0</v>
      </c>
      <c r="N1291" s="61" t="str">
        <f t="shared" si="40"/>
        <v>katB</v>
      </c>
      <c r="P1291" s="73" t="str">
        <f t="shared" si="41"/>
        <v/>
      </c>
      <c r="Q1291" s="61" t="s">
        <v>30</v>
      </c>
    </row>
    <row r="1292" spans="8:17" x14ac:dyDescent="0.25">
      <c r="H1292" s="59">
        <v>17558</v>
      </c>
      <c r="I1292" s="59" t="s">
        <v>69</v>
      </c>
      <c r="J1292" s="59">
        <v>14453703</v>
      </c>
      <c r="K1292" s="59" t="s">
        <v>1512</v>
      </c>
      <c r="L1292" s="61" t="s">
        <v>81</v>
      </c>
      <c r="M1292" s="61">
        <f>VLOOKUP(H1292,zdroj!C:F,4,0)</f>
        <v>0</v>
      </c>
      <c r="N1292" s="61" t="str">
        <f t="shared" si="40"/>
        <v>-</v>
      </c>
      <c r="P1292" s="73" t="str">
        <f t="shared" si="41"/>
        <v/>
      </c>
      <c r="Q1292" s="61" t="s">
        <v>86</v>
      </c>
    </row>
    <row r="1293" spans="8:17" x14ac:dyDescent="0.25">
      <c r="H1293" s="59">
        <v>17558</v>
      </c>
      <c r="I1293" s="59" t="s">
        <v>69</v>
      </c>
      <c r="J1293" s="59">
        <v>14453720</v>
      </c>
      <c r="K1293" s="59" t="s">
        <v>1513</v>
      </c>
      <c r="L1293" s="61" t="s">
        <v>113</v>
      </c>
      <c r="M1293" s="61">
        <f>VLOOKUP(H1293,zdroj!C:F,4,0)</f>
        <v>0</v>
      </c>
      <c r="N1293" s="61" t="str">
        <f t="shared" si="40"/>
        <v>katB</v>
      </c>
      <c r="P1293" s="73" t="str">
        <f t="shared" si="41"/>
        <v/>
      </c>
      <c r="Q1293" s="61" t="s">
        <v>30</v>
      </c>
    </row>
    <row r="1294" spans="8:17" x14ac:dyDescent="0.25">
      <c r="H1294" s="59">
        <v>17558</v>
      </c>
      <c r="I1294" s="59" t="s">
        <v>69</v>
      </c>
      <c r="J1294" s="59">
        <v>14453738</v>
      </c>
      <c r="K1294" s="59" t="s">
        <v>1514</v>
      </c>
      <c r="L1294" s="61" t="s">
        <v>113</v>
      </c>
      <c r="M1294" s="61">
        <f>VLOOKUP(H1294,zdroj!C:F,4,0)</f>
        <v>0</v>
      </c>
      <c r="N1294" s="61" t="str">
        <f t="shared" si="40"/>
        <v>katB</v>
      </c>
      <c r="P1294" s="73" t="str">
        <f t="shared" si="41"/>
        <v/>
      </c>
      <c r="Q1294" s="61" t="s">
        <v>30</v>
      </c>
    </row>
    <row r="1295" spans="8:17" x14ac:dyDescent="0.25">
      <c r="H1295" s="59">
        <v>17558</v>
      </c>
      <c r="I1295" s="59" t="s">
        <v>69</v>
      </c>
      <c r="J1295" s="59">
        <v>14453746</v>
      </c>
      <c r="K1295" s="59" t="s">
        <v>1515</v>
      </c>
      <c r="L1295" s="61" t="s">
        <v>113</v>
      </c>
      <c r="M1295" s="61">
        <f>VLOOKUP(H1295,zdroj!C:F,4,0)</f>
        <v>0</v>
      </c>
      <c r="N1295" s="61" t="str">
        <f t="shared" si="40"/>
        <v>katB</v>
      </c>
      <c r="P1295" s="73" t="str">
        <f t="shared" si="41"/>
        <v/>
      </c>
      <c r="Q1295" s="61" t="s">
        <v>30</v>
      </c>
    </row>
    <row r="1296" spans="8:17" x14ac:dyDescent="0.25">
      <c r="H1296" s="59">
        <v>17558</v>
      </c>
      <c r="I1296" s="59" t="s">
        <v>69</v>
      </c>
      <c r="J1296" s="59">
        <v>14453754</v>
      </c>
      <c r="K1296" s="59" t="s">
        <v>1516</v>
      </c>
      <c r="L1296" s="61" t="s">
        <v>113</v>
      </c>
      <c r="M1296" s="61">
        <f>VLOOKUP(H1296,zdroj!C:F,4,0)</f>
        <v>0</v>
      </c>
      <c r="N1296" s="61" t="str">
        <f t="shared" si="40"/>
        <v>katB</v>
      </c>
      <c r="P1296" s="73" t="str">
        <f t="shared" si="41"/>
        <v/>
      </c>
      <c r="Q1296" s="61" t="s">
        <v>30</v>
      </c>
    </row>
    <row r="1297" spans="8:17" x14ac:dyDescent="0.25">
      <c r="H1297" s="59">
        <v>17558</v>
      </c>
      <c r="I1297" s="59" t="s">
        <v>69</v>
      </c>
      <c r="J1297" s="59">
        <v>14453762</v>
      </c>
      <c r="K1297" s="59" t="s">
        <v>1517</v>
      </c>
      <c r="L1297" s="61" t="s">
        <v>81</v>
      </c>
      <c r="M1297" s="61">
        <f>VLOOKUP(H1297,zdroj!C:F,4,0)</f>
        <v>0</v>
      </c>
      <c r="N1297" s="61" t="str">
        <f t="shared" si="40"/>
        <v>-</v>
      </c>
      <c r="P1297" s="73" t="str">
        <f t="shared" si="41"/>
        <v/>
      </c>
      <c r="Q1297" s="61" t="s">
        <v>86</v>
      </c>
    </row>
    <row r="1298" spans="8:17" x14ac:dyDescent="0.25">
      <c r="H1298" s="59">
        <v>17558</v>
      </c>
      <c r="I1298" s="59" t="s">
        <v>69</v>
      </c>
      <c r="J1298" s="59">
        <v>14453771</v>
      </c>
      <c r="K1298" s="59" t="s">
        <v>1518</v>
      </c>
      <c r="L1298" s="61" t="s">
        <v>113</v>
      </c>
      <c r="M1298" s="61">
        <f>VLOOKUP(H1298,zdroj!C:F,4,0)</f>
        <v>0</v>
      </c>
      <c r="N1298" s="61" t="str">
        <f t="shared" si="40"/>
        <v>katB</v>
      </c>
      <c r="P1298" s="73" t="str">
        <f t="shared" si="41"/>
        <v/>
      </c>
      <c r="Q1298" s="61" t="s">
        <v>30</v>
      </c>
    </row>
    <row r="1299" spans="8:17" x14ac:dyDescent="0.25">
      <c r="H1299" s="59">
        <v>17558</v>
      </c>
      <c r="I1299" s="59" t="s">
        <v>69</v>
      </c>
      <c r="J1299" s="59">
        <v>14453789</v>
      </c>
      <c r="K1299" s="59" t="s">
        <v>1519</v>
      </c>
      <c r="L1299" s="61" t="s">
        <v>81</v>
      </c>
      <c r="M1299" s="61">
        <f>VLOOKUP(H1299,zdroj!C:F,4,0)</f>
        <v>0</v>
      </c>
      <c r="N1299" s="61" t="str">
        <f t="shared" si="40"/>
        <v>-</v>
      </c>
      <c r="P1299" s="73" t="str">
        <f t="shared" si="41"/>
        <v/>
      </c>
      <c r="Q1299" s="61" t="s">
        <v>84</v>
      </c>
    </row>
    <row r="1300" spans="8:17" x14ac:dyDescent="0.25">
      <c r="H1300" s="59">
        <v>17558</v>
      </c>
      <c r="I1300" s="59" t="s">
        <v>69</v>
      </c>
      <c r="J1300" s="59">
        <v>14453797</v>
      </c>
      <c r="K1300" s="59" t="s">
        <v>1520</v>
      </c>
      <c r="L1300" s="61" t="s">
        <v>113</v>
      </c>
      <c r="M1300" s="61">
        <f>VLOOKUP(H1300,zdroj!C:F,4,0)</f>
        <v>0</v>
      </c>
      <c r="N1300" s="61" t="str">
        <f t="shared" si="40"/>
        <v>katB</v>
      </c>
      <c r="P1300" s="73" t="str">
        <f t="shared" si="41"/>
        <v/>
      </c>
      <c r="Q1300" s="61" t="s">
        <v>30</v>
      </c>
    </row>
    <row r="1301" spans="8:17" x14ac:dyDescent="0.25">
      <c r="H1301" s="59">
        <v>17558</v>
      </c>
      <c r="I1301" s="59" t="s">
        <v>69</v>
      </c>
      <c r="J1301" s="59">
        <v>14453801</v>
      </c>
      <c r="K1301" s="59" t="s">
        <v>1521</v>
      </c>
      <c r="L1301" s="61" t="s">
        <v>113</v>
      </c>
      <c r="M1301" s="61">
        <f>VLOOKUP(H1301,zdroj!C:F,4,0)</f>
        <v>0</v>
      </c>
      <c r="N1301" s="61" t="str">
        <f t="shared" si="40"/>
        <v>katB</v>
      </c>
      <c r="P1301" s="73" t="str">
        <f t="shared" si="41"/>
        <v/>
      </c>
      <c r="Q1301" s="61" t="s">
        <v>30</v>
      </c>
    </row>
    <row r="1302" spans="8:17" x14ac:dyDescent="0.25">
      <c r="H1302" s="59">
        <v>17558</v>
      </c>
      <c r="I1302" s="59" t="s">
        <v>69</v>
      </c>
      <c r="J1302" s="59">
        <v>14453819</v>
      </c>
      <c r="K1302" s="59" t="s">
        <v>1522</v>
      </c>
      <c r="L1302" s="61" t="s">
        <v>113</v>
      </c>
      <c r="M1302" s="61">
        <f>VLOOKUP(H1302,zdroj!C:F,4,0)</f>
        <v>0</v>
      </c>
      <c r="N1302" s="61" t="str">
        <f t="shared" si="40"/>
        <v>katB</v>
      </c>
      <c r="P1302" s="73" t="str">
        <f t="shared" si="41"/>
        <v/>
      </c>
      <c r="Q1302" s="61" t="s">
        <v>30</v>
      </c>
    </row>
    <row r="1303" spans="8:17" x14ac:dyDescent="0.25">
      <c r="H1303" s="59">
        <v>17558</v>
      </c>
      <c r="I1303" s="59" t="s">
        <v>69</v>
      </c>
      <c r="J1303" s="59">
        <v>14453827</v>
      </c>
      <c r="K1303" s="59" t="s">
        <v>1523</v>
      </c>
      <c r="L1303" s="61" t="s">
        <v>113</v>
      </c>
      <c r="M1303" s="61">
        <f>VLOOKUP(H1303,zdroj!C:F,4,0)</f>
        <v>0</v>
      </c>
      <c r="N1303" s="61" t="str">
        <f t="shared" si="40"/>
        <v>katB</v>
      </c>
      <c r="P1303" s="73" t="str">
        <f t="shared" si="41"/>
        <v/>
      </c>
      <c r="Q1303" s="61" t="s">
        <v>30</v>
      </c>
    </row>
    <row r="1304" spans="8:17" x14ac:dyDescent="0.25">
      <c r="H1304" s="59">
        <v>17558</v>
      </c>
      <c r="I1304" s="59" t="s">
        <v>69</v>
      </c>
      <c r="J1304" s="59">
        <v>14453835</v>
      </c>
      <c r="K1304" s="59" t="s">
        <v>1524</v>
      </c>
      <c r="L1304" s="61" t="s">
        <v>113</v>
      </c>
      <c r="M1304" s="61">
        <f>VLOOKUP(H1304,zdroj!C:F,4,0)</f>
        <v>0</v>
      </c>
      <c r="N1304" s="61" t="str">
        <f t="shared" si="40"/>
        <v>katB</v>
      </c>
      <c r="P1304" s="73" t="str">
        <f t="shared" si="41"/>
        <v/>
      </c>
      <c r="Q1304" s="61" t="s">
        <v>30</v>
      </c>
    </row>
    <row r="1305" spans="8:17" x14ac:dyDescent="0.25">
      <c r="H1305" s="59">
        <v>17558</v>
      </c>
      <c r="I1305" s="59" t="s">
        <v>69</v>
      </c>
      <c r="J1305" s="59">
        <v>14453843</v>
      </c>
      <c r="K1305" s="59" t="s">
        <v>1525</v>
      </c>
      <c r="L1305" s="61" t="s">
        <v>113</v>
      </c>
      <c r="M1305" s="61">
        <f>VLOOKUP(H1305,zdroj!C:F,4,0)</f>
        <v>0</v>
      </c>
      <c r="N1305" s="61" t="str">
        <f t="shared" si="40"/>
        <v>katB</v>
      </c>
      <c r="P1305" s="73" t="str">
        <f t="shared" si="41"/>
        <v/>
      </c>
      <c r="Q1305" s="61" t="s">
        <v>30</v>
      </c>
    </row>
    <row r="1306" spans="8:17" x14ac:dyDescent="0.25">
      <c r="H1306" s="59">
        <v>17558</v>
      </c>
      <c r="I1306" s="59" t="s">
        <v>69</v>
      </c>
      <c r="J1306" s="59">
        <v>14453851</v>
      </c>
      <c r="K1306" s="59" t="s">
        <v>1526</v>
      </c>
      <c r="L1306" s="61" t="s">
        <v>113</v>
      </c>
      <c r="M1306" s="61">
        <f>VLOOKUP(H1306,zdroj!C:F,4,0)</f>
        <v>0</v>
      </c>
      <c r="N1306" s="61" t="str">
        <f t="shared" si="40"/>
        <v>katB</v>
      </c>
      <c r="P1306" s="73" t="str">
        <f t="shared" si="41"/>
        <v/>
      </c>
      <c r="Q1306" s="61" t="s">
        <v>30</v>
      </c>
    </row>
    <row r="1307" spans="8:17" x14ac:dyDescent="0.25">
      <c r="H1307" s="59">
        <v>17558</v>
      </c>
      <c r="I1307" s="59" t="s">
        <v>69</v>
      </c>
      <c r="J1307" s="59">
        <v>14453860</v>
      </c>
      <c r="K1307" s="59" t="s">
        <v>1527</v>
      </c>
      <c r="L1307" s="61" t="s">
        <v>81</v>
      </c>
      <c r="M1307" s="61">
        <f>VLOOKUP(H1307,zdroj!C:F,4,0)</f>
        <v>0</v>
      </c>
      <c r="N1307" s="61" t="str">
        <f t="shared" si="40"/>
        <v>-</v>
      </c>
      <c r="P1307" s="73" t="str">
        <f t="shared" si="41"/>
        <v/>
      </c>
      <c r="Q1307" s="61" t="s">
        <v>84</v>
      </c>
    </row>
    <row r="1308" spans="8:17" x14ac:dyDescent="0.25">
      <c r="H1308" s="59">
        <v>17558</v>
      </c>
      <c r="I1308" s="59" t="s">
        <v>69</v>
      </c>
      <c r="J1308" s="59">
        <v>14453878</v>
      </c>
      <c r="K1308" s="59" t="s">
        <v>1528</v>
      </c>
      <c r="L1308" s="61" t="s">
        <v>113</v>
      </c>
      <c r="M1308" s="61">
        <f>VLOOKUP(H1308,zdroj!C:F,4,0)</f>
        <v>0</v>
      </c>
      <c r="N1308" s="61" t="str">
        <f t="shared" si="40"/>
        <v>katB</v>
      </c>
      <c r="P1308" s="73" t="str">
        <f t="shared" si="41"/>
        <v/>
      </c>
      <c r="Q1308" s="61" t="s">
        <v>30</v>
      </c>
    </row>
    <row r="1309" spans="8:17" x14ac:dyDescent="0.25">
      <c r="H1309" s="59">
        <v>17558</v>
      </c>
      <c r="I1309" s="59" t="s">
        <v>69</v>
      </c>
      <c r="J1309" s="59">
        <v>14453886</v>
      </c>
      <c r="K1309" s="59" t="s">
        <v>1529</v>
      </c>
      <c r="L1309" s="61" t="s">
        <v>113</v>
      </c>
      <c r="M1309" s="61">
        <f>VLOOKUP(H1309,zdroj!C:F,4,0)</f>
        <v>0</v>
      </c>
      <c r="N1309" s="61" t="str">
        <f t="shared" si="40"/>
        <v>katB</v>
      </c>
      <c r="P1309" s="73" t="str">
        <f t="shared" si="41"/>
        <v/>
      </c>
      <c r="Q1309" s="61" t="s">
        <v>30</v>
      </c>
    </row>
    <row r="1310" spans="8:17" x14ac:dyDescent="0.25">
      <c r="H1310" s="59">
        <v>17558</v>
      </c>
      <c r="I1310" s="59" t="s">
        <v>69</v>
      </c>
      <c r="J1310" s="59">
        <v>14453894</v>
      </c>
      <c r="K1310" s="59" t="s">
        <v>1530</v>
      </c>
      <c r="L1310" s="61" t="s">
        <v>113</v>
      </c>
      <c r="M1310" s="61">
        <f>VLOOKUP(H1310,zdroj!C:F,4,0)</f>
        <v>0</v>
      </c>
      <c r="N1310" s="61" t="str">
        <f t="shared" si="40"/>
        <v>katB</v>
      </c>
      <c r="P1310" s="73" t="str">
        <f t="shared" si="41"/>
        <v/>
      </c>
      <c r="Q1310" s="61" t="s">
        <v>30</v>
      </c>
    </row>
    <row r="1311" spans="8:17" x14ac:dyDescent="0.25">
      <c r="H1311" s="59">
        <v>17558</v>
      </c>
      <c r="I1311" s="59" t="s">
        <v>69</v>
      </c>
      <c r="J1311" s="59">
        <v>14453908</v>
      </c>
      <c r="K1311" s="59" t="s">
        <v>1531</v>
      </c>
      <c r="L1311" s="61" t="s">
        <v>113</v>
      </c>
      <c r="M1311" s="61">
        <f>VLOOKUP(H1311,zdroj!C:F,4,0)</f>
        <v>0</v>
      </c>
      <c r="N1311" s="61" t="str">
        <f t="shared" si="40"/>
        <v>katB</v>
      </c>
      <c r="P1311" s="73" t="str">
        <f t="shared" si="41"/>
        <v/>
      </c>
      <c r="Q1311" s="61" t="s">
        <v>30</v>
      </c>
    </row>
    <row r="1312" spans="8:17" x14ac:dyDescent="0.25">
      <c r="H1312" s="59">
        <v>17558</v>
      </c>
      <c r="I1312" s="59" t="s">
        <v>69</v>
      </c>
      <c r="J1312" s="59">
        <v>14453916</v>
      </c>
      <c r="K1312" s="59" t="s">
        <v>1532</v>
      </c>
      <c r="L1312" s="61" t="s">
        <v>113</v>
      </c>
      <c r="M1312" s="61">
        <f>VLOOKUP(H1312,zdroj!C:F,4,0)</f>
        <v>0</v>
      </c>
      <c r="N1312" s="61" t="str">
        <f t="shared" si="40"/>
        <v>katB</v>
      </c>
      <c r="P1312" s="73" t="str">
        <f t="shared" si="41"/>
        <v/>
      </c>
      <c r="Q1312" s="61" t="s">
        <v>30</v>
      </c>
    </row>
    <row r="1313" spans="8:17" x14ac:dyDescent="0.25">
      <c r="H1313" s="59">
        <v>17558</v>
      </c>
      <c r="I1313" s="59" t="s">
        <v>69</v>
      </c>
      <c r="J1313" s="59">
        <v>14453924</v>
      </c>
      <c r="K1313" s="59" t="s">
        <v>1533</v>
      </c>
      <c r="L1313" s="61" t="s">
        <v>113</v>
      </c>
      <c r="M1313" s="61">
        <f>VLOOKUP(H1313,zdroj!C:F,4,0)</f>
        <v>0</v>
      </c>
      <c r="N1313" s="61" t="str">
        <f t="shared" si="40"/>
        <v>katB</v>
      </c>
      <c r="P1313" s="73" t="str">
        <f t="shared" si="41"/>
        <v/>
      </c>
      <c r="Q1313" s="61" t="s">
        <v>30</v>
      </c>
    </row>
    <row r="1314" spans="8:17" x14ac:dyDescent="0.25">
      <c r="H1314" s="59">
        <v>17558</v>
      </c>
      <c r="I1314" s="59" t="s">
        <v>69</v>
      </c>
      <c r="J1314" s="59">
        <v>14453932</v>
      </c>
      <c r="K1314" s="59" t="s">
        <v>1534</v>
      </c>
      <c r="L1314" s="61" t="s">
        <v>113</v>
      </c>
      <c r="M1314" s="61">
        <f>VLOOKUP(H1314,zdroj!C:F,4,0)</f>
        <v>0</v>
      </c>
      <c r="N1314" s="61" t="str">
        <f t="shared" si="40"/>
        <v>katB</v>
      </c>
      <c r="P1314" s="73" t="str">
        <f t="shared" si="41"/>
        <v/>
      </c>
      <c r="Q1314" s="61" t="s">
        <v>30</v>
      </c>
    </row>
    <row r="1315" spans="8:17" x14ac:dyDescent="0.25">
      <c r="H1315" s="59">
        <v>17558</v>
      </c>
      <c r="I1315" s="59" t="s">
        <v>69</v>
      </c>
      <c r="J1315" s="59">
        <v>14453941</v>
      </c>
      <c r="K1315" s="59" t="s">
        <v>1535</v>
      </c>
      <c r="L1315" s="61" t="s">
        <v>113</v>
      </c>
      <c r="M1315" s="61">
        <f>VLOOKUP(H1315,zdroj!C:F,4,0)</f>
        <v>0</v>
      </c>
      <c r="N1315" s="61" t="str">
        <f t="shared" si="40"/>
        <v>katB</v>
      </c>
      <c r="P1315" s="73" t="str">
        <f t="shared" si="41"/>
        <v/>
      </c>
      <c r="Q1315" s="61" t="s">
        <v>30</v>
      </c>
    </row>
    <row r="1316" spans="8:17" x14ac:dyDescent="0.25">
      <c r="H1316" s="59">
        <v>17558</v>
      </c>
      <c r="I1316" s="59" t="s">
        <v>69</v>
      </c>
      <c r="J1316" s="59">
        <v>14453959</v>
      </c>
      <c r="K1316" s="59" t="s">
        <v>1536</v>
      </c>
      <c r="L1316" s="61" t="s">
        <v>113</v>
      </c>
      <c r="M1316" s="61">
        <f>VLOOKUP(H1316,zdroj!C:F,4,0)</f>
        <v>0</v>
      </c>
      <c r="N1316" s="61" t="str">
        <f t="shared" si="40"/>
        <v>katB</v>
      </c>
      <c r="P1316" s="73" t="str">
        <f t="shared" si="41"/>
        <v/>
      </c>
      <c r="Q1316" s="61" t="s">
        <v>30</v>
      </c>
    </row>
    <row r="1317" spans="8:17" x14ac:dyDescent="0.25">
      <c r="H1317" s="59">
        <v>17558</v>
      </c>
      <c r="I1317" s="59" t="s">
        <v>69</v>
      </c>
      <c r="J1317" s="59">
        <v>14453967</v>
      </c>
      <c r="K1317" s="59" t="s">
        <v>1537</v>
      </c>
      <c r="L1317" s="61" t="s">
        <v>113</v>
      </c>
      <c r="M1317" s="61">
        <f>VLOOKUP(H1317,zdroj!C:F,4,0)</f>
        <v>0</v>
      </c>
      <c r="N1317" s="61" t="str">
        <f t="shared" si="40"/>
        <v>katB</v>
      </c>
      <c r="P1317" s="73" t="str">
        <f t="shared" si="41"/>
        <v/>
      </c>
      <c r="Q1317" s="61" t="s">
        <v>30</v>
      </c>
    </row>
    <row r="1318" spans="8:17" x14ac:dyDescent="0.25">
      <c r="H1318" s="59">
        <v>17558</v>
      </c>
      <c r="I1318" s="59" t="s">
        <v>69</v>
      </c>
      <c r="J1318" s="59">
        <v>14453975</v>
      </c>
      <c r="K1318" s="59" t="s">
        <v>1538</v>
      </c>
      <c r="L1318" s="61" t="s">
        <v>113</v>
      </c>
      <c r="M1318" s="61">
        <f>VLOOKUP(H1318,zdroj!C:F,4,0)</f>
        <v>0</v>
      </c>
      <c r="N1318" s="61" t="str">
        <f t="shared" si="40"/>
        <v>katB</v>
      </c>
      <c r="P1318" s="73" t="str">
        <f t="shared" si="41"/>
        <v/>
      </c>
      <c r="Q1318" s="61" t="s">
        <v>30</v>
      </c>
    </row>
    <row r="1319" spans="8:17" x14ac:dyDescent="0.25">
      <c r="H1319" s="59">
        <v>17558</v>
      </c>
      <c r="I1319" s="59" t="s">
        <v>69</v>
      </c>
      <c r="J1319" s="59">
        <v>14453983</v>
      </c>
      <c r="K1319" s="59" t="s">
        <v>1539</v>
      </c>
      <c r="L1319" s="61" t="s">
        <v>113</v>
      </c>
      <c r="M1319" s="61">
        <f>VLOOKUP(H1319,zdroj!C:F,4,0)</f>
        <v>0</v>
      </c>
      <c r="N1319" s="61" t="str">
        <f t="shared" si="40"/>
        <v>katB</v>
      </c>
      <c r="P1319" s="73" t="str">
        <f t="shared" si="41"/>
        <v/>
      </c>
      <c r="Q1319" s="61" t="s">
        <v>30</v>
      </c>
    </row>
    <row r="1320" spans="8:17" x14ac:dyDescent="0.25">
      <c r="H1320" s="59">
        <v>17558</v>
      </c>
      <c r="I1320" s="59" t="s">
        <v>69</v>
      </c>
      <c r="J1320" s="59">
        <v>14453991</v>
      </c>
      <c r="K1320" s="59" t="s">
        <v>1540</v>
      </c>
      <c r="L1320" s="61" t="s">
        <v>113</v>
      </c>
      <c r="M1320" s="61">
        <f>VLOOKUP(H1320,zdroj!C:F,4,0)</f>
        <v>0</v>
      </c>
      <c r="N1320" s="61" t="str">
        <f t="shared" si="40"/>
        <v>katB</v>
      </c>
      <c r="P1320" s="73" t="str">
        <f t="shared" si="41"/>
        <v/>
      </c>
      <c r="Q1320" s="61" t="s">
        <v>30</v>
      </c>
    </row>
    <row r="1321" spans="8:17" x14ac:dyDescent="0.25">
      <c r="H1321" s="59">
        <v>17558</v>
      </c>
      <c r="I1321" s="59" t="s">
        <v>69</v>
      </c>
      <c r="J1321" s="59">
        <v>14454009</v>
      </c>
      <c r="K1321" s="59" t="s">
        <v>1541</v>
      </c>
      <c r="L1321" s="61" t="s">
        <v>113</v>
      </c>
      <c r="M1321" s="61">
        <f>VLOOKUP(H1321,zdroj!C:F,4,0)</f>
        <v>0</v>
      </c>
      <c r="N1321" s="61" t="str">
        <f t="shared" si="40"/>
        <v>katB</v>
      </c>
      <c r="P1321" s="73" t="str">
        <f t="shared" si="41"/>
        <v/>
      </c>
      <c r="Q1321" s="61" t="s">
        <v>30</v>
      </c>
    </row>
    <row r="1322" spans="8:17" x14ac:dyDescent="0.25">
      <c r="H1322" s="59">
        <v>17558</v>
      </c>
      <c r="I1322" s="59" t="s">
        <v>69</v>
      </c>
      <c r="J1322" s="59">
        <v>14454017</v>
      </c>
      <c r="K1322" s="59" t="s">
        <v>1542</v>
      </c>
      <c r="L1322" s="61" t="s">
        <v>113</v>
      </c>
      <c r="M1322" s="61">
        <f>VLOOKUP(H1322,zdroj!C:F,4,0)</f>
        <v>0</v>
      </c>
      <c r="N1322" s="61" t="str">
        <f t="shared" si="40"/>
        <v>katB</v>
      </c>
      <c r="P1322" s="73" t="str">
        <f t="shared" si="41"/>
        <v/>
      </c>
      <c r="Q1322" s="61" t="s">
        <v>30</v>
      </c>
    </row>
    <row r="1323" spans="8:17" x14ac:dyDescent="0.25">
      <c r="H1323" s="59">
        <v>17558</v>
      </c>
      <c r="I1323" s="59" t="s">
        <v>69</v>
      </c>
      <c r="J1323" s="59">
        <v>14454025</v>
      </c>
      <c r="K1323" s="59" t="s">
        <v>1543</v>
      </c>
      <c r="L1323" s="61" t="s">
        <v>81</v>
      </c>
      <c r="M1323" s="61">
        <f>VLOOKUP(H1323,zdroj!C:F,4,0)</f>
        <v>0</v>
      </c>
      <c r="N1323" s="61" t="str">
        <f t="shared" si="40"/>
        <v>-</v>
      </c>
      <c r="P1323" s="73" t="str">
        <f t="shared" si="41"/>
        <v/>
      </c>
      <c r="Q1323" s="61" t="s">
        <v>86</v>
      </c>
    </row>
    <row r="1324" spans="8:17" x14ac:dyDescent="0.25">
      <c r="H1324" s="59">
        <v>17558</v>
      </c>
      <c r="I1324" s="59" t="s">
        <v>69</v>
      </c>
      <c r="J1324" s="59">
        <v>14454033</v>
      </c>
      <c r="K1324" s="59" t="s">
        <v>1544</v>
      </c>
      <c r="L1324" s="61" t="s">
        <v>113</v>
      </c>
      <c r="M1324" s="61">
        <f>VLOOKUP(H1324,zdroj!C:F,4,0)</f>
        <v>0</v>
      </c>
      <c r="N1324" s="61" t="str">
        <f t="shared" si="40"/>
        <v>katB</v>
      </c>
      <c r="P1324" s="73" t="str">
        <f t="shared" si="41"/>
        <v/>
      </c>
      <c r="Q1324" s="61" t="s">
        <v>30</v>
      </c>
    </row>
    <row r="1325" spans="8:17" x14ac:dyDescent="0.25">
      <c r="H1325" s="59">
        <v>17558</v>
      </c>
      <c r="I1325" s="59" t="s">
        <v>69</v>
      </c>
      <c r="J1325" s="59">
        <v>14454041</v>
      </c>
      <c r="K1325" s="59" t="s">
        <v>1545</v>
      </c>
      <c r="L1325" s="61" t="s">
        <v>113</v>
      </c>
      <c r="M1325" s="61">
        <f>VLOOKUP(H1325,zdroj!C:F,4,0)</f>
        <v>0</v>
      </c>
      <c r="N1325" s="61" t="str">
        <f t="shared" si="40"/>
        <v>katB</v>
      </c>
      <c r="P1325" s="73" t="str">
        <f t="shared" si="41"/>
        <v/>
      </c>
      <c r="Q1325" s="61" t="s">
        <v>30</v>
      </c>
    </row>
    <row r="1326" spans="8:17" x14ac:dyDescent="0.25">
      <c r="H1326" s="59">
        <v>17558</v>
      </c>
      <c r="I1326" s="59" t="s">
        <v>69</v>
      </c>
      <c r="J1326" s="59">
        <v>14454050</v>
      </c>
      <c r="K1326" s="59" t="s">
        <v>1546</v>
      </c>
      <c r="L1326" s="61" t="s">
        <v>113</v>
      </c>
      <c r="M1326" s="61">
        <f>VLOOKUP(H1326,zdroj!C:F,4,0)</f>
        <v>0</v>
      </c>
      <c r="N1326" s="61" t="str">
        <f t="shared" si="40"/>
        <v>katB</v>
      </c>
      <c r="P1326" s="73" t="str">
        <f t="shared" si="41"/>
        <v/>
      </c>
      <c r="Q1326" s="61" t="s">
        <v>30</v>
      </c>
    </row>
    <row r="1327" spans="8:17" x14ac:dyDescent="0.25">
      <c r="H1327" s="59">
        <v>17558</v>
      </c>
      <c r="I1327" s="59" t="s">
        <v>69</v>
      </c>
      <c r="J1327" s="59">
        <v>14454068</v>
      </c>
      <c r="K1327" s="59" t="s">
        <v>1547</v>
      </c>
      <c r="L1327" s="61" t="s">
        <v>113</v>
      </c>
      <c r="M1327" s="61">
        <f>VLOOKUP(H1327,zdroj!C:F,4,0)</f>
        <v>0</v>
      </c>
      <c r="N1327" s="61" t="str">
        <f t="shared" si="40"/>
        <v>katB</v>
      </c>
      <c r="P1327" s="73" t="str">
        <f t="shared" si="41"/>
        <v/>
      </c>
      <c r="Q1327" s="61" t="s">
        <v>30</v>
      </c>
    </row>
    <row r="1328" spans="8:17" x14ac:dyDescent="0.25">
      <c r="H1328" s="59">
        <v>17558</v>
      </c>
      <c r="I1328" s="59" t="s">
        <v>69</v>
      </c>
      <c r="J1328" s="59">
        <v>14454076</v>
      </c>
      <c r="K1328" s="59" t="s">
        <v>1548</v>
      </c>
      <c r="L1328" s="61" t="s">
        <v>113</v>
      </c>
      <c r="M1328" s="61">
        <f>VLOOKUP(H1328,zdroj!C:F,4,0)</f>
        <v>0</v>
      </c>
      <c r="N1328" s="61" t="str">
        <f t="shared" si="40"/>
        <v>katB</v>
      </c>
      <c r="P1328" s="73" t="str">
        <f t="shared" si="41"/>
        <v/>
      </c>
      <c r="Q1328" s="61" t="s">
        <v>30</v>
      </c>
    </row>
    <row r="1329" spans="8:17" x14ac:dyDescent="0.25">
      <c r="H1329" s="59">
        <v>17558</v>
      </c>
      <c r="I1329" s="59" t="s">
        <v>69</v>
      </c>
      <c r="J1329" s="59">
        <v>14454084</v>
      </c>
      <c r="K1329" s="59" t="s">
        <v>1549</v>
      </c>
      <c r="L1329" s="61" t="s">
        <v>113</v>
      </c>
      <c r="M1329" s="61">
        <f>VLOOKUP(H1329,zdroj!C:F,4,0)</f>
        <v>0</v>
      </c>
      <c r="N1329" s="61" t="str">
        <f t="shared" si="40"/>
        <v>katB</v>
      </c>
      <c r="P1329" s="73" t="str">
        <f t="shared" si="41"/>
        <v/>
      </c>
      <c r="Q1329" s="61" t="s">
        <v>30</v>
      </c>
    </row>
    <row r="1330" spans="8:17" x14ac:dyDescent="0.25">
      <c r="H1330" s="59">
        <v>17558</v>
      </c>
      <c r="I1330" s="59" t="s">
        <v>69</v>
      </c>
      <c r="J1330" s="59">
        <v>14454092</v>
      </c>
      <c r="K1330" s="59" t="s">
        <v>1550</v>
      </c>
      <c r="L1330" s="61" t="s">
        <v>113</v>
      </c>
      <c r="M1330" s="61">
        <f>VLOOKUP(H1330,zdroj!C:F,4,0)</f>
        <v>0</v>
      </c>
      <c r="N1330" s="61" t="str">
        <f t="shared" si="40"/>
        <v>katB</v>
      </c>
      <c r="P1330" s="73" t="str">
        <f t="shared" si="41"/>
        <v/>
      </c>
      <c r="Q1330" s="61" t="s">
        <v>30</v>
      </c>
    </row>
    <row r="1331" spans="8:17" x14ac:dyDescent="0.25">
      <c r="H1331" s="59">
        <v>17558</v>
      </c>
      <c r="I1331" s="59" t="s">
        <v>69</v>
      </c>
      <c r="J1331" s="59">
        <v>14454106</v>
      </c>
      <c r="K1331" s="59" t="s">
        <v>1551</v>
      </c>
      <c r="L1331" s="61" t="s">
        <v>113</v>
      </c>
      <c r="M1331" s="61">
        <f>VLOOKUP(H1331,zdroj!C:F,4,0)</f>
        <v>0</v>
      </c>
      <c r="N1331" s="61" t="str">
        <f t="shared" si="40"/>
        <v>katB</v>
      </c>
      <c r="P1331" s="73" t="str">
        <f t="shared" si="41"/>
        <v/>
      </c>
      <c r="Q1331" s="61" t="s">
        <v>30</v>
      </c>
    </row>
    <row r="1332" spans="8:17" x14ac:dyDescent="0.25">
      <c r="H1332" s="59">
        <v>17558</v>
      </c>
      <c r="I1332" s="59" t="s">
        <v>69</v>
      </c>
      <c r="J1332" s="59">
        <v>14454114</v>
      </c>
      <c r="K1332" s="59" t="s">
        <v>1552</v>
      </c>
      <c r="L1332" s="61" t="s">
        <v>113</v>
      </c>
      <c r="M1332" s="61">
        <f>VLOOKUP(H1332,zdroj!C:F,4,0)</f>
        <v>0</v>
      </c>
      <c r="N1332" s="61" t="str">
        <f t="shared" si="40"/>
        <v>katB</v>
      </c>
      <c r="P1332" s="73" t="str">
        <f t="shared" si="41"/>
        <v/>
      </c>
      <c r="Q1332" s="61" t="s">
        <v>30</v>
      </c>
    </row>
    <row r="1333" spans="8:17" x14ac:dyDescent="0.25">
      <c r="H1333" s="59">
        <v>17558</v>
      </c>
      <c r="I1333" s="59" t="s">
        <v>69</v>
      </c>
      <c r="J1333" s="59">
        <v>14454122</v>
      </c>
      <c r="K1333" s="59" t="s">
        <v>1553</v>
      </c>
      <c r="L1333" s="61" t="s">
        <v>113</v>
      </c>
      <c r="M1333" s="61">
        <f>VLOOKUP(H1333,zdroj!C:F,4,0)</f>
        <v>0</v>
      </c>
      <c r="N1333" s="61" t="str">
        <f t="shared" si="40"/>
        <v>katB</v>
      </c>
      <c r="P1333" s="73" t="str">
        <f t="shared" si="41"/>
        <v/>
      </c>
      <c r="Q1333" s="61" t="s">
        <v>30</v>
      </c>
    </row>
    <row r="1334" spans="8:17" x14ac:dyDescent="0.25">
      <c r="H1334" s="59">
        <v>17558</v>
      </c>
      <c r="I1334" s="59" t="s">
        <v>69</v>
      </c>
      <c r="J1334" s="59">
        <v>14454131</v>
      </c>
      <c r="K1334" s="59" t="s">
        <v>1554</v>
      </c>
      <c r="L1334" s="61" t="s">
        <v>113</v>
      </c>
      <c r="M1334" s="61">
        <f>VLOOKUP(H1334,zdroj!C:F,4,0)</f>
        <v>0</v>
      </c>
      <c r="N1334" s="61" t="str">
        <f t="shared" si="40"/>
        <v>katB</v>
      </c>
      <c r="P1334" s="73" t="str">
        <f t="shared" si="41"/>
        <v/>
      </c>
      <c r="Q1334" s="61" t="s">
        <v>30</v>
      </c>
    </row>
    <row r="1335" spans="8:17" x14ac:dyDescent="0.25">
      <c r="H1335" s="59">
        <v>17558</v>
      </c>
      <c r="I1335" s="59" t="s">
        <v>69</v>
      </c>
      <c r="J1335" s="59">
        <v>14454149</v>
      </c>
      <c r="K1335" s="59" t="s">
        <v>1555</v>
      </c>
      <c r="L1335" s="61" t="s">
        <v>113</v>
      </c>
      <c r="M1335" s="61">
        <f>VLOOKUP(H1335,zdroj!C:F,4,0)</f>
        <v>0</v>
      </c>
      <c r="N1335" s="61" t="str">
        <f t="shared" si="40"/>
        <v>katB</v>
      </c>
      <c r="P1335" s="73" t="str">
        <f t="shared" si="41"/>
        <v/>
      </c>
      <c r="Q1335" s="61" t="s">
        <v>30</v>
      </c>
    </row>
    <row r="1336" spans="8:17" x14ac:dyDescent="0.25">
      <c r="H1336" s="59">
        <v>17558</v>
      </c>
      <c r="I1336" s="59" t="s">
        <v>69</v>
      </c>
      <c r="J1336" s="59">
        <v>14454157</v>
      </c>
      <c r="K1336" s="59" t="s">
        <v>1556</v>
      </c>
      <c r="L1336" s="61" t="s">
        <v>113</v>
      </c>
      <c r="M1336" s="61">
        <f>VLOOKUP(H1336,zdroj!C:F,4,0)</f>
        <v>0</v>
      </c>
      <c r="N1336" s="61" t="str">
        <f t="shared" si="40"/>
        <v>katB</v>
      </c>
      <c r="P1336" s="73" t="str">
        <f t="shared" si="41"/>
        <v/>
      </c>
      <c r="Q1336" s="61" t="s">
        <v>30</v>
      </c>
    </row>
    <row r="1337" spans="8:17" x14ac:dyDescent="0.25">
      <c r="H1337" s="59">
        <v>17558</v>
      </c>
      <c r="I1337" s="59" t="s">
        <v>69</v>
      </c>
      <c r="J1337" s="59">
        <v>14454165</v>
      </c>
      <c r="K1337" s="59" t="s">
        <v>1557</v>
      </c>
      <c r="L1337" s="61" t="s">
        <v>113</v>
      </c>
      <c r="M1337" s="61">
        <f>VLOOKUP(H1337,zdroj!C:F,4,0)</f>
        <v>0</v>
      </c>
      <c r="N1337" s="61" t="str">
        <f t="shared" si="40"/>
        <v>katB</v>
      </c>
      <c r="P1337" s="73" t="str">
        <f t="shared" si="41"/>
        <v/>
      </c>
      <c r="Q1337" s="61" t="s">
        <v>30</v>
      </c>
    </row>
    <row r="1338" spans="8:17" x14ac:dyDescent="0.25">
      <c r="H1338" s="59">
        <v>17558</v>
      </c>
      <c r="I1338" s="59" t="s">
        <v>69</v>
      </c>
      <c r="J1338" s="59">
        <v>14454173</v>
      </c>
      <c r="K1338" s="59" t="s">
        <v>1558</v>
      </c>
      <c r="L1338" s="61" t="s">
        <v>113</v>
      </c>
      <c r="M1338" s="61">
        <f>VLOOKUP(H1338,zdroj!C:F,4,0)</f>
        <v>0</v>
      </c>
      <c r="N1338" s="61" t="str">
        <f t="shared" si="40"/>
        <v>katB</v>
      </c>
      <c r="P1338" s="73" t="str">
        <f t="shared" si="41"/>
        <v/>
      </c>
      <c r="Q1338" s="61" t="s">
        <v>30</v>
      </c>
    </row>
    <row r="1339" spans="8:17" x14ac:dyDescent="0.25">
      <c r="H1339" s="59">
        <v>17558</v>
      </c>
      <c r="I1339" s="59" t="s">
        <v>69</v>
      </c>
      <c r="J1339" s="59">
        <v>14454181</v>
      </c>
      <c r="K1339" s="59" t="s">
        <v>1559</v>
      </c>
      <c r="L1339" s="61" t="s">
        <v>113</v>
      </c>
      <c r="M1339" s="61">
        <f>VLOOKUP(H1339,zdroj!C:F,4,0)</f>
        <v>0</v>
      </c>
      <c r="N1339" s="61" t="str">
        <f t="shared" si="40"/>
        <v>katB</v>
      </c>
      <c r="P1339" s="73" t="str">
        <f t="shared" si="41"/>
        <v/>
      </c>
      <c r="Q1339" s="61" t="s">
        <v>30</v>
      </c>
    </row>
    <row r="1340" spans="8:17" x14ac:dyDescent="0.25">
      <c r="H1340" s="59">
        <v>17558</v>
      </c>
      <c r="I1340" s="59" t="s">
        <v>69</v>
      </c>
      <c r="J1340" s="59">
        <v>14454190</v>
      </c>
      <c r="K1340" s="59" t="s">
        <v>1560</v>
      </c>
      <c r="L1340" s="61" t="s">
        <v>113</v>
      </c>
      <c r="M1340" s="61">
        <f>VLOOKUP(H1340,zdroj!C:F,4,0)</f>
        <v>0</v>
      </c>
      <c r="N1340" s="61" t="str">
        <f t="shared" si="40"/>
        <v>katB</v>
      </c>
      <c r="P1340" s="73" t="str">
        <f t="shared" si="41"/>
        <v/>
      </c>
      <c r="Q1340" s="61" t="s">
        <v>30</v>
      </c>
    </row>
    <row r="1341" spans="8:17" x14ac:dyDescent="0.25">
      <c r="H1341" s="59">
        <v>17558</v>
      </c>
      <c r="I1341" s="59" t="s">
        <v>69</v>
      </c>
      <c r="J1341" s="59">
        <v>25885669</v>
      </c>
      <c r="K1341" s="59" t="s">
        <v>1561</v>
      </c>
      <c r="L1341" s="61" t="s">
        <v>113</v>
      </c>
      <c r="M1341" s="61">
        <f>VLOOKUP(H1341,zdroj!C:F,4,0)</f>
        <v>0</v>
      </c>
      <c r="N1341" s="61" t="str">
        <f t="shared" si="40"/>
        <v>katB</v>
      </c>
      <c r="P1341" s="73" t="str">
        <f t="shared" si="41"/>
        <v/>
      </c>
      <c r="Q1341" s="61" t="s">
        <v>30</v>
      </c>
    </row>
    <row r="1342" spans="8:17" x14ac:dyDescent="0.25">
      <c r="H1342" s="59">
        <v>17558</v>
      </c>
      <c r="I1342" s="59" t="s">
        <v>69</v>
      </c>
      <c r="J1342" s="59">
        <v>27892751</v>
      </c>
      <c r="K1342" s="59" t="s">
        <v>1562</v>
      </c>
      <c r="L1342" s="61" t="s">
        <v>113</v>
      </c>
      <c r="M1342" s="61">
        <f>VLOOKUP(H1342,zdroj!C:F,4,0)</f>
        <v>0</v>
      </c>
      <c r="N1342" s="61" t="str">
        <f t="shared" si="40"/>
        <v>katB</v>
      </c>
      <c r="P1342" s="73" t="str">
        <f t="shared" si="41"/>
        <v/>
      </c>
      <c r="Q1342" s="61" t="s">
        <v>30</v>
      </c>
    </row>
    <row r="1343" spans="8:17" x14ac:dyDescent="0.25">
      <c r="H1343" s="59">
        <v>17558</v>
      </c>
      <c r="I1343" s="59" t="s">
        <v>69</v>
      </c>
      <c r="J1343" s="59">
        <v>28039556</v>
      </c>
      <c r="K1343" s="59" t="s">
        <v>1563</v>
      </c>
      <c r="L1343" s="61" t="s">
        <v>113</v>
      </c>
      <c r="M1343" s="61">
        <f>VLOOKUP(H1343,zdroj!C:F,4,0)</f>
        <v>0</v>
      </c>
      <c r="N1343" s="61" t="str">
        <f t="shared" si="40"/>
        <v>katB</v>
      </c>
      <c r="P1343" s="73" t="str">
        <f t="shared" si="41"/>
        <v/>
      </c>
      <c r="Q1343" s="61" t="s">
        <v>30</v>
      </c>
    </row>
    <row r="1344" spans="8:17" x14ac:dyDescent="0.25">
      <c r="H1344" s="59">
        <v>17558</v>
      </c>
      <c r="I1344" s="59" t="s">
        <v>69</v>
      </c>
      <c r="J1344" s="59">
        <v>28162871</v>
      </c>
      <c r="K1344" s="59" t="s">
        <v>1564</v>
      </c>
      <c r="L1344" s="61" t="s">
        <v>81</v>
      </c>
      <c r="M1344" s="61">
        <f>VLOOKUP(H1344,zdroj!C:F,4,0)</f>
        <v>0</v>
      </c>
      <c r="N1344" s="61" t="str">
        <f t="shared" si="40"/>
        <v>-</v>
      </c>
      <c r="P1344" s="73" t="str">
        <f t="shared" si="41"/>
        <v/>
      </c>
      <c r="Q1344" s="61" t="s">
        <v>86</v>
      </c>
    </row>
    <row r="1345" spans="8:17" x14ac:dyDescent="0.25">
      <c r="H1345" s="59">
        <v>17558</v>
      </c>
      <c r="I1345" s="59" t="s">
        <v>69</v>
      </c>
      <c r="J1345" s="59">
        <v>28258665</v>
      </c>
      <c r="K1345" s="59" t="s">
        <v>1565</v>
      </c>
      <c r="L1345" s="61" t="s">
        <v>113</v>
      </c>
      <c r="M1345" s="61">
        <f>VLOOKUP(H1345,zdroj!C:F,4,0)</f>
        <v>0</v>
      </c>
      <c r="N1345" s="61" t="str">
        <f t="shared" si="40"/>
        <v>katB</v>
      </c>
      <c r="P1345" s="73" t="str">
        <f t="shared" si="41"/>
        <v/>
      </c>
      <c r="Q1345" s="61" t="s">
        <v>30</v>
      </c>
    </row>
    <row r="1346" spans="8:17" x14ac:dyDescent="0.25">
      <c r="H1346" s="59">
        <v>17558</v>
      </c>
      <c r="I1346" s="59" t="s">
        <v>69</v>
      </c>
      <c r="J1346" s="59">
        <v>40658163</v>
      </c>
      <c r="K1346" s="59" t="s">
        <v>1566</v>
      </c>
      <c r="L1346" s="61" t="s">
        <v>81</v>
      </c>
      <c r="M1346" s="61">
        <f>VLOOKUP(H1346,zdroj!C:F,4,0)</f>
        <v>0</v>
      </c>
      <c r="N1346" s="61" t="str">
        <f t="shared" si="40"/>
        <v>-</v>
      </c>
      <c r="P1346" s="73" t="str">
        <f t="shared" si="41"/>
        <v/>
      </c>
      <c r="Q1346" s="61" t="s">
        <v>86</v>
      </c>
    </row>
    <row r="1347" spans="8:17" x14ac:dyDescent="0.25">
      <c r="H1347" s="59">
        <v>17558</v>
      </c>
      <c r="I1347" s="59" t="s">
        <v>69</v>
      </c>
      <c r="J1347" s="59">
        <v>71891561</v>
      </c>
      <c r="K1347" s="59" t="s">
        <v>1567</v>
      </c>
      <c r="L1347" s="61" t="s">
        <v>113</v>
      </c>
      <c r="M1347" s="61">
        <f>VLOOKUP(H1347,zdroj!C:F,4,0)</f>
        <v>0</v>
      </c>
      <c r="N1347" s="61" t="str">
        <f t="shared" si="40"/>
        <v>katB</v>
      </c>
      <c r="P1347" s="73" t="str">
        <f t="shared" si="41"/>
        <v/>
      </c>
      <c r="Q1347" s="61" t="s">
        <v>31</v>
      </c>
    </row>
    <row r="1348" spans="8:17" x14ac:dyDescent="0.25">
      <c r="H1348" s="59">
        <v>17558</v>
      </c>
      <c r="I1348" s="59" t="s">
        <v>69</v>
      </c>
      <c r="J1348" s="59">
        <v>75178478</v>
      </c>
      <c r="K1348" s="59" t="s">
        <v>1568</v>
      </c>
      <c r="L1348" s="61" t="s">
        <v>113</v>
      </c>
      <c r="M1348" s="61">
        <f>VLOOKUP(H1348,zdroj!C:F,4,0)</f>
        <v>0</v>
      </c>
      <c r="N1348" s="61" t="str">
        <f t="shared" si="40"/>
        <v>katB</v>
      </c>
      <c r="P1348" s="73" t="str">
        <f t="shared" si="41"/>
        <v/>
      </c>
      <c r="Q1348" s="61" t="s">
        <v>30</v>
      </c>
    </row>
    <row r="1349" spans="8:17" x14ac:dyDescent="0.25">
      <c r="H1349" s="59">
        <v>17558</v>
      </c>
      <c r="I1349" s="59" t="s">
        <v>69</v>
      </c>
      <c r="J1349" s="59">
        <v>75181070</v>
      </c>
      <c r="K1349" s="59" t="s">
        <v>1569</v>
      </c>
      <c r="L1349" s="61" t="s">
        <v>113</v>
      </c>
      <c r="M1349" s="61">
        <f>VLOOKUP(H1349,zdroj!C:F,4,0)</f>
        <v>0</v>
      </c>
      <c r="N1349" s="61" t="str">
        <f t="shared" si="40"/>
        <v>katB</v>
      </c>
      <c r="P1349" s="73" t="str">
        <f t="shared" si="41"/>
        <v/>
      </c>
      <c r="Q1349" s="61" t="s">
        <v>30</v>
      </c>
    </row>
    <row r="1350" spans="8:17" x14ac:dyDescent="0.25">
      <c r="H1350" s="59">
        <v>17558</v>
      </c>
      <c r="I1350" s="59" t="s">
        <v>69</v>
      </c>
      <c r="J1350" s="59">
        <v>75181231</v>
      </c>
      <c r="K1350" s="59" t="s">
        <v>1570</v>
      </c>
      <c r="L1350" s="61" t="s">
        <v>81</v>
      </c>
      <c r="M1350" s="61">
        <f>VLOOKUP(H1350,zdroj!C:F,4,0)</f>
        <v>0</v>
      </c>
      <c r="N1350" s="61" t="str">
        <f t="shared" si="40"/>
        <v>-</v>
      </c>
      <c r="P1350" s="73" t="str">
        <f t="shared" si="41"/>
        <v/>
      </c>
      <c r="Q1350" s="61" t="s">
        <v>86</v>
      </c>
    </row>
    <row r="1351" spans="8:17" x14ac:dyDescent="0.25">
      <c r="H1351" s="59">
        <v>17558</v>
      </c>
      <c r="I1351" s="59" t="s">
        <v>69</v>
      </c>
      <c r="J1351" s="59">
        <v>77684800</v>
      </c>
      <c r="K1351" s="59" t="s">
        <v>1571</v>
      </c>
      <c r="L1351" s="61" t="s">
        <v>81</v>
      </c>
      <c r="M1351" s="61">
        <f>VLOOKUP(H1351,zdroj!C:F,4,0)</f>
        <v>0</v>
      </c>
      <c r="N1351" s="61" t="str">
        <f t="shared" ref="N1351:N1414" si="42">IF(M1351="A",IF(L1351="katA","katB",L1351),L1351)</f>
        <v>-</v>
      </c>
      <c r="P1351" s="73" t="str">
        <f t="shared" ref="P1351:P1414" si="43">IF(O1351="A",1,"")</f>
        <v/>
      </c>
      <c r="Q1351" s="61" t="s">
        <v>88</v>
      </c>
    </row>
    <row r="1352" spans="8:17" x14ac:dyDescent="0.25">
      <c r="H1352" s="59">
        <v>17558</v>
      </c>
      <c r="I1352" s="59" t="s">
        <v>69</v>
      </c>
      <c r="J1352" s="59">
        <v>77785347</v>
      </c>
      <c r="K1352" s="59" t="s">
        <v>1572</v>
      </c>
      <c r="L1352" s="61" t="s">
        <v>113</v>
      </c>
      <c r="M1352" s="61">
        <f>VLOOKUP(H1352,zdroj!C:F,4,0)</f>
        <v>0</v>
      </c>
      <c r="N1352" s="61" t="str">
        <f t="shared" si="42"/>
        <v>katB</v>
      </c>
      <c r="P1352" s="73" t="str">
        <f t="shared" si="43"/>
        <v/>
      </c>
      <c r="Q1352" s="61" t="s">
        <v>30</v>
      </c>
    </row>
    <row r="1353" spans="8:17" x14ac:dyDescent="0.25">
      <c r="H1353" s="59">
        <v>17558</v>
      </c>
      <c r="I1353" s="59" t="s">
        <v>69</v>
      </c>
      <c r="J1353" s="59">
        <v>77974387</v>
      </c>
      <c r="K1353" s="59" t="s">
        <v>1573</v>
      </c>
      <c r="L1353" s="61" t="s">
        <v>81</v>
      </c>
      <c r="M1353" s="61">
        <f>VLOOKUP(H1353,zdroj!C:F,4,0)</f>
        <v>0</v>
      </c>
      <c r="N1353" s="61" t="str">
        <f t="shared" si="42"/>
        <v>-</v>
      </c>
      <c r="P1353" s="73" t="str">
        <f t="shared" si="43"/>
        <v/>
      </c>
      <c r="Q1353" s="61" t="s">
        <v>86</v>
      </c>
    </row>
    <row r="1354" spans="8:17" x14ac:dyDescent="0.25">
      <c r="H1354" s="59">
        <v>17558</v>
      </c>
      <c r="I1354" s="59" t="s">
        <v>69</v>
      </c>
      <c r="J1354" s="59">
        <v>79030327</v>
      </c>
      <c r="K1354" s="59" t="s">
        <v>1574</v>
      </c>
      <c r="L1354" s="61" t="s">
        <v>113</v>
      </c>
      <c r="M1354" s="61">
        <f>VLOOKUP(H1354,zdroj!C:F,4,0)</f>
        <v>0</v>
      </c>
      <c r="N1354" s="61" t="str">
        <f t="shared" si="42"/>
        <v>katB</v>
      </c>
      <c r="P1354" s="73" t="str">
        <f t="shared" si="43"/>
        <v/>
      </c>
      <c r="Q1354" s="61" t="s">
        <v>30</v>
      </c>
    </row>
    <row r="1355" spans="8:17" x14ac:dyDescent="0.25">
      <c r="H1355" s="59">
        <v>17558</v>
      </c>
      <c r="I1355" s="59" t="s">
        <v>69</v>
      </c>
      <c r="J1355" s="59">
        <v>79126855</v>
      </c>
      <c r="K1355" s="59" t="s">
        <v>1575</v>
      </c>
      <c r="L1355" s="61" t="s">
        <v>113</v>
      </c>
      <c r="M1355" s="61">
        <f>VLOOKUP(H1355,zdroj!C:F,4,0)</f>
        <v>0</v>
      </c>
      <c r="N1355" s="61" t="str">
        <f t="shared" si="42"/>
        <v>katB</v>
      </c>
      <c r="P1355" s="73" t="str">
        <f t="shared" si="43"/>
        <v/>
      </c>
      <c r="Q1355" s="61" t="s">
        <v>30</v>
      </c>
    </row>
    <row r="1356" spans="8:17" x14ac:dyDescent="0.25">
      <c r="H1356" s="59">
        <v>17558</v>
      </c>
      <c r="I1356" s="59" t="s">
        <v>69</v>
      </c>
      <c r="J1356" s="59">
        <v>79361234</v>
      </c>
      <c r="K1356" s="59" t="s">
        <v>1576</v>
      </c>
      <c r="L1356" s="61" t="s">
        <v>113</v>
      </c>
      <c r="M1356" s="61">
        <f>VLOOKUP(H1356,zdroj!C:F,4,0)</f>
        <v>0</v>
      </c>
      <c r="N1356" s="61" t="str">
        <f t="shared" si="42"/>
        <v>katB</v>
      </c>
      <c r="P1356" s="73" t="str">
        <f t="shared" si="43"/>
        <v/>
      </c>
      <c r="Q1356" s="61" t="s">
        <v>30</v>
      </c>
    </row>
    <row r="1357" spans="8:17" x14ac:dyDescent="0.25">
      <c r="H1357" s="59">
        <v>17558</v>
      </c>
      <c r="I1357" s="59" t="s">
        <v>69</v>
      </c>
      <c r="J1357" s="59">
        <v>79511902</v>
      </c>
      <c r="K1357" s="59" t="s">
        <v>1577</v>
      </c>
      <c r="L1357" s="61" t="s">
        <v>113</v>
      </c>
      <c r="M1357" s="61">
        <f>VLOOKUP(H1357,zdroj!C:F,4,0)</f>
        <v>0</v>
      </c>
      <c r="N1357" s="61" t="str">
        <f t="shared" si="42"/>
        <v>katB</v>
      </c>
      <c r="P1357" s="73" t="str">
        <f t="shared" si="43"/>
        <v/>
      </c>
      <c r="Q1357" s="61" t="s">
        <v>30</v>
      </c>
    </row>
    <row r="1358" spans="8:17" x14ac:dyDescent="0.25">
      <c r="H1358" s="59">
        <v>17558</v>
      </c>
      <c r="I1358" s="59" t="s">
        <v>69</v>
      </c>
      <c r="J1358" s="59">
        <v>81339089</v>
      </c>
      <c r="K1358" s="59" t="s">
        <v>1578</v>
      </c>
      <c r="L1358" s="61" t="s">
        <v>113</v>
      </c>
      <c r="M1358" s="61">
        <f>VLOOKUP(H1358,zdroj!C:F,4,0)</f>
        <v>0</v>
      </c>
      <c r="N1358" s="61" t="str">
        <f t="shared" si="42"/>
        <v>katB</v>
      </c>
      <c r="P1358" s="73" t="str">
        <f t="shared" si="43"/>
        <v/>
      </c>
      <c r="Q1358" s="61" t="s">
        <v>30</v>
      </c>
    </row>
    <row r="1359" spans="8:17" x14ac:dyDescent="0.25">
      <c r="H1359" s="59">
        <v>17566</v>
      </c>
      <c r="I1359" s="59" t="s">
        <v>69</v>
      </c>
      <c r="J1359" s="59">
        <v>14452375</v>
      </c>
      <c r="K1359" s="59" t="s">
        <v>1579</v>
      </c>
      <c r="L1359" s="61" t="s">
        <v>81</v>
      </c>
      <c r="M1359" s="61">
        <f>VLOOKUP(H1359,zdroj!C:F,4,0)</f>
        <v>0</v>
      </c>
      <c r="N1359" s="61" t="str">
        <f t="shared" si="42"/>
        <v>-</v>
      </c>
      <c r="P1359" s="73" t="str">
        <f t="shared" si="43"/>
        <v/>
      </c>
      <c r="Q1359" s="61" t="s">
        <v>84</v>
      </c>
    </row>
    <row r="1360" spans="8:17" x14ac:dyDescent="0.25">
      <c r="H1360" s="59">
        <v>17566</v>
      </c>
      <c r="I1360" s="59" t="s">
        <v>69</v>
      </c>
      <c r="J1360" s="59">
        <v>14452391</v>
      </c>
      <c r="K1360" s="59" t="s">
        <v>1580</v>
      </c>
      <c r="L1360" s="61" t="s">
        <v>113</v>
      </c>
      <c r="M1360" s="61">
        <f>VLOOKUP(H1360,zdroj!C:F,4,0)</f>
        <v>0</v>
      </c>
      <c r="N1360" s="61" t="str">
        <f t="shared" si="42"/>
        <v>katB</v>
      </c>
      <c r="P1360" s="73" t="str">
        <f t="shared" si="43"/>
        <v/>
      </c>
      <c r="Q1360" s="61" t="s">
        <v>30</v>
      </c>
    </row>
    <row r="1361" spans="8:18" x14ac:dyDescent="0.25">
      <c r="H1361" s="59">
        <v>17566</v>
      </c>
      <c r="I1361" s="59" t="s">
        <v>69</v>
      </c>
      <c r="J1361" s="59">
        <v>14452405</v>
      </c>
      <c r="K1361" s="59" t="s">
        <v>1581</v>
      </c>
      <c r="L1361" s="61" t="s">
        <v>113</v>
      </c>
      <c r="M1361" s="61">
        <f>VLOOKUP(H1361,zdroj!C:F,4,0)</f>
        <v>0</v>
      </c>
      <c r="N1361" s="61" t="str">
        <f t="shared" si="42"/>
        <v>katB</v>
      </c>
      <c r="P1361" s="73" t="str">
        <f t="shared" si="43"/>
        <v/>
      </c>
      <c r="Q1361" s="61" t="s">
        <v>30</v>
      </c>
    </row>
    <row r="1362" spans="8:18" x14ac:dyDescent="0.25">
      <c r="H1362" s="59">
        <v>17566</v>
      </c>
      <c r="I1362" s="59" t="s">
        <v>69</v>
      </c>
      <c r="J1362" s="59">
        <v>14452413</v>
      </c>
      <c r="K1362" s="59" t="s">
        <v>1582</v>
      </c>
      <c r="L1362" s="61" t="s">
        <v>113</v>
      </c>
      <c r="M1362" s="61">
        <f>VLOOKUP(H1362,zdroj!C:F,4,0)</f>
        <v>0</v>
      </c>
      <c r="N1362" s="61" t="str">
        <f t="shared" si="42"/>
        <v>katB</v>
      </c>
      <c r="P1362" s="73" t="str">
        <f t="shared" si="43"/>
        <v/>
      </c>
      <c r="Q1362" s="61" t="s">
        <v>30</v>
      </c>
    </row>
    <row r="1363" spans="8:18" x14ac:dyDescent="0.25">
      <c r="H1363" s="59">
        <v>17566</v>
      </c>
      <c r="I1363" s="59" t="s">
        <v>69</v>
      </c>
      <c r="J1363" s="59">
        <v>14452421</v>
      </c>
      <c r="K1363" s="59" t="s">
        <v>1583</v>
      </c>
      <c r="L1363" s="61" t="s">
        <v>81</v>
      </c>
      <c r="M1363" s="61">
        <f>VLOOKUP(H1363,zdroj!C:F,4,0)</f>
        <v>0</v>
      </c>
      <c r="N1363" s="61" t="str">
        <f t="shared" si="42"/>
        <v>-</v>
      </c>
      <c r="P1363" s="73" t="str">
        <f t="shared" si="43"/>
        <v/>
      </c>
      <c r="Q1363" s="61" t="s">
        <v>84</v>
      </c>
    </row>
    <row r="1364" spans="8:18" x14ac:dyDescent="0.25">
      <c r="H1364" s="59">
        <v>17566</v>
      </c>
      <c r="I1364" s="59" t="s">
        <v>69</v>
      </c>
      <c r="J1364" s="59">
        <v>14452430</v>
      </c>
      <c r="K1364" s="59" t="s">
        <v>1584</v>
      </c>
      <c r="L1364" s="61" t="s">
        <v>113</v>
      </c>
      <c r="M1364" s="61">
        <f>VLOOKUP(H1364,zdroj!C:F,4,0)</f>
        <v>0</v>
      </c>
      <c r="N1364" s="61" t="str">
        <f t="shared" si="42"/>
        <v>katB</v>
      </c>
      <c r="P1364" s="73" t="str">
        <f t="shared" si="43"/>
        <v/>
      </c>
      <c r="Q1364" s="61" t="s">
        <v>30</v>
      </c>
    </row>
    <row r="1365" spans="8:18" x14ac:dyDescent="0.25">
      <c r="H1365" s="59">
        <v>17566</v>
      </c>
      <c r="I1365" s="59" t="s">
        <v>69</v>
      </c>
      <c r="J1365" s="59">
        <v>14452448</v>
      </c>
      <c r="K1365" s="59" t="s">
        <v>1585</v>
      </c>
      <c r="L1365" s="61" t="s">
        <v>81</v>
      </c>
      <c r="M1365" s="61">
        <f>VLOOKUP(H1365,zdroj!C:F,4,0)</f>
        <v>0</v>
      </c>
      <c r="N1365" s="61" t="str">
        <f t="shared" si="42"/>
        <v>-</v>
      </c>
      <c r="P1365" s="73" t="str">
        <f t="shared" si="43"/>
        <v/>
      </c>
      <c r="Q1365" s="61" t="s">
        <v>84</v>
      </c>
    </row>
    <row r="1366" spans="8:18" x14ac:dyDescent="0.25">
      <c r="H1366" s="59">
        <v>17566</v>
      </c>
      <c r="I1366" s="59" t="s">
        <v>69</v>
      </c>
      <c r="J1366" s="59">
        <v>14452456</v>
      </c>
      <c r="K1366" s="59" t="s">
        <v>1586</v>
      </c>
      <c r="L1366" s="61" t="s">
        <v>81</v>
      </c>
      <c r="M1366" s="61">
        <f>VLOOKUP(H1366,zdroj!C:F,4,0)</f>
        <v>0</v>
      </c>
      <c r="N1366" s="61" t="str">
        <f t="shared" si="42"/>
        <v>-</v>
      </c>
      <c r="P1366" s="73" t="str">
        <f t="shared" si="43"/>
        <v/>
      </c>
      <c r="Q1366" s="61" t="s">
        <v>84</v>
      </c>
    </row>
    <row r="1367" spans="8:18" x14ac:dyDescent="0.25">
      <c r="H1367" s="59">
        <v>29165</v>
      </c>
      <c r="I1367" s="59" t="s">
        <v>71</v>
      </c>
      <c r="J1367" s="59">
        <v>21082740</v>
      </c>
      <c r="K1367" s="59" t="s">
        <v>1587</v>
      </c>
      <c r="L1367" s="61" t="s">
        <v>112</v>
      </c>
      <c r="M1367" s="61">
        <f>VLOOKUP(H1367,zdroj!C:F,4,0)</f>
        <v>0</v>
      </c>
      <c r="N1367" s="61" t="str">
        <f t="shared" si="42"/>
        <v>katA</v>
      </c>
      <c r="P1367" s="73" t="str">
        <f t="shared" si="43"/>
        <v/>
      </c>
      <c r="Q1367" s="61" t="s">
        <v>30</v>
      </c>
    </row>
    <row r="1368" spans="8:18" x14ac:dyDescent="0.25">
      <c r="H1368" s="59">
        <v>29165</v>
      </c>
      <c r="I1368" s="59" t="s">
        <v>71</v>
      </c>
      <c r="J1368" s="59">
        <v>21082758</v>
      </c>
      <c r="K1368" s="59" t="s">
        <v>1588</v>
      </c>
      <c r="L1368" s="61" t="s">
        <v>112</v>
      </c>
      <c r="M1368" s="61">
        <f>VLOOKUP(H1368,zdroj!C:F,4,0)</f>
        <v>0</v>
      </c>
      <c r="N1368" s="61" t="str">
        <f t="shared" si="42"/>
        <v>katA</v>
      </c>
      <c r="P1368" s="73" t="str">
        <f t="shared" si="43"/>
        <v/>
      </c>
      <c r="Q1368" s="61" t="s">
        <v>30</v>
      </c>
    </row>
    <row r="1369" spans="8:18" x14ac:dyDescent="0.25">
      <c r="H1369" s="59">
        <v>29165</v>
      </c>
      <c r="I1369" s="59" t="s">
        <v>71</v>
      </c>
      <c r="J1369" s="59">
        <v>21082766</v>
      </c>
      <c r="K1369" s="59" t="s">
        <v>1589</v>
      </c>
      <c r="L1369" s="61" t="s">
        <v>112</v>
      </c>
      <c r="M1369" s="61">
        <f>VLOOKUP(H1369,zdroj!C:F,4,0)</f>
        <v>0</v>
      </c>
      <c r="N1369" s="61" t="str">
        <f t="shared" si="42"/>
        <v>katA</v>
      </c>
      <c r="P1369" s="73" t="str">
        <f t="shared" si="43"/>
        <v/>
      </c>
      <c r="Q1369" s="61" t="s">
        <v>30</v>
      </c>
    </row>
    <row r="1370" spans="8:18" x14ac:dyDescent="0.25">
      <c r="H1370" s="59">
        <v>29165</v>
      </c>
      <c r="I1370" s="59" t="s">
        <v>71</v>
      </c>
      <c r="J1370" s="59">
        <v>21082774</v>
      </c>
      <c r="K1370" s="59" t="s">
        <v>1590</v>
      </c>
      <c r="L1370" s="61" t="s">
        <v>112</v>
      </c>
      <c r="M1370" s="61">
        <f>VLOOKUP(H1370,zdroj!C:F,4,0)</f>
        <v>0</v>
      </c>
      <c r="N1370" s="61" t="str">
        <f t="shared" si="42"/>
        <v>katA</v>
      </c>
      <c r="P1370" s="73" t="str">
        <f t="shared" si="43"/>
        <v/>
      </c>
      <c r="Q1370" s="61" t="s">
        <v>30</v>
      </c>
    </row>
    <row r="1371" spans="8:18" x14ac:dyDescent="0.25">
      <c r="H1371" s="59">
        <v>29165</v>
      </c>
      <c r="I1371" s="59" t="s">
        <v>71</v>
      </c>
      <c r="J1371" s="59">
        <v>21082782</v>
      </c>
      <c r="K1371" s="59" t="s">
        <v>1591</v>
      </c>
      <c r="L1371" s="61" t="s">
        <v>112</v>
      </c>
      <c r="M1371" s="61">
        <f>VLOOKUP(H1371,zdroj!C:F,4,0)</f>
        <v>0</v>
      </c>
      <c r="N1371" s="61" t="str">
        <f t="shared" si="42"/>
        <v>katA</v>
      </c>
      <c r="P1371" s="73" t="str">
        <f t="shared" si="43"/>
        <v/>
      </c>
      <c r="Q1371" s="61" t="s">
        <v>30</v>
      </c>
    </row>
    <row r="1372" spans="8:18" x14ac:dyDescent="0.25">
      <c r="H1372" s="59">
        <v>29165</v>
      </c>
      <c r="I1372" s="59" t="s">
        <v>71</v>
      </c>
      <c r="J1372" s="59">
        <v>21082791</v>
      </c>
      <c r="K1372" s="59" t="s">
        <v>1592</v>
      </c>
      <c r="L1372" s="61" t="s">
        <v>113</v>
      </c>
      <c r="M1372" s="61">
        <f>VLOOKUP(H1372,zdroj!C:F,4,0)</f>
        <v>0</v>
      </c>
      <c r="N1372" s="61" t="str">
        <f t="shared" si="42"/>
        <v>katB</v>
      </c>
      <c r="P1372" s="73" t="str">
        <f t="shared" si="43"/>
        <v/>
      </c>
      <c r="Q1372" s="61" t="s">
        <v>30</v>
      </c>
      <c r="R1372" s="61" t="s">
        <v>91</v>
      </c>
    </row>
    <row r="1373" spans="8:18" x14ac:dyDescent="0.25">
      <c r="H1373" s="59">
        <v>29165</v>
      </c>
      <c r="I1373" s="59" t="s">
        <v>71</v>
      </c>
      <c r="J1373" s="59">
        <v>21082804</v>
      </c>
      <c r="K1373" s="59" t="s">
        <v>1593</v>
      </c>
      <c r="L1373" s="61" t="s">
        <v>112</v>
      </c>
      <c r="M1373" s="61">
        <f>VLOOKUP(H1373,zdroj!C:F,4,0)</f>
        <v>0</v>
      </c>
      <c r="N1373" s="61" t="str">
        <f t="shared" si="42"/>
        <v>katA</v>
      </c>
      <c r="P1373" s="73" t="str">
        <f t="shared" si="43"/>
        <v/>
      </c>
      <c r="Q1373" s="61" t="s">
        <v>30</v>
      </c>
    </row>
    <row r="1374" spans="8:18" x14ac:dyDescent="0.25">
      <c r="H1374" s="59">
        <v>29165</v>
      </c>
      <c r="I1374" s="59" t="s">
        <v>71</v>
      </c>
      <c r="J1374" s="59">
        <v>21082812</v>
      </c>
      <c r="K1374" s="59" t="s">
        <v>1594</v>
      </c>
      <c r="L1374" s="61" t="s">
        <v>81</v>
      </c>
      <c r="M1374" s="61">
        <f>VLOOKUP(H1374,zdroj!C:F,4,0)</f>
        <v>0</v>
      </c>
      <c r="N1374" s="61" t="str">
        <f t="shared" si="42"/>
        <v>-</v>
      </c>
      <c r="P1374" s="73" t="str">
        <f t="shared" si="43"/>
        <v/>
      </c>
      <c r="Q1374" s="61" t="s">
        <v>88</v>
      </c>
    </row>
    <row r="1375" spans="8:18" x14ac:dyDescent="0.25">
      <c r="H1375" s="59">
        <v>29165</v>
      </c>
      <c r="I1375" s="59" t="s">
        <v>71</v>
      </c>
      <c r="J1375" s="59">
        <v>21082821</v>
      </c>
      <c r="K1375" s="59" t="s">
        <v>1595</v>
      </c>
      <c r="L1375" s="61" t="s">
        <v>112</v>
      </c>
      <c r="M1375" s="61">
        <f>VLOOKUP(H1375,zdroj!C:F,4,0)</f>
        <v>0</v>
      </c>
      <c r="N1375" s="61" t="str">
        <f t="shared" si="42"/>
        <v>katA</v>
      </c>
      <c r="P1375" s="73" t="str">
        <f t="shared" si="43"/>
        <v/>
      </c>
      <c r="Q1375" s="61" t="s">
        <v>30</v>
      </c>
    </row>
    <row r="1376" spans="8:18" x14ac:dyDescent="0.25">
      <c r="H1376" s="59">
        <v>29165</v>
      </c>
      <c r="I1376" s="59" t="s">
        <v>71</v>
      </c>
      <c r="J1376" s="59">
        <v>21082839</v>
      </c>
      <c r="K1376" s="59" t="s">
        <v>1596</v>
      </c>
      <c r="L1376" s="61" t="s">
        <v>112</v>
      </c>
      <c r="M1376" s="61">
        <f>VLOOKUP(H1376,zdroj!C:F,4,0)</f>
        <v>0</v>
      </c>
      <c r="N1376" s="61" t="str">
        <f t="shared" si="42"/>
        <v>katA</v>
      </c>
      <c r="P1376" s="73" t="str">
        <f t="shared" si="43"/>
        <v/>
      </c>
      <c r="Q1376" s="61" t="s">
        <v>30</v>
      </c>
    </row>
    <row r="1377" spans="8:18" x14ac:dyDescent="0.25">
      <c r="H1377" s="59">
        <v>29165</v>
      </c>
      <c r="I1377" s="59" t="s">
        <v>71</v>
      </c>
      <c r="J1377" s="59">
        <v>21082855</v>
      </c>
      <c r="K1377" s="59" t="s">
        <v>1597</v>
      </c>
      <c r="L1377" s="61" t="s">
        <v>112</v>
      </c>
      <c r="M1377" s="61">
        <f>VLOOKUP(H1377,zdroj!C:F,4,0)</f>
        <v>0</v>
      </c>
      <c r="N1377" s="61" t="str">
        <f t="shared" si="42"/>
        <v>katA</v>
      </c>
      <c r="P1377" s="73" t="str">
        <f t="shared" si="43"/>
        <v/>
      </c>
      <c r="Q1377" s="61" t="s">
        <v>30</v>
      </c>
    </row>
    <row r="1378" spans="8:18" x14ac:dyDescent="0.25">
      <c r="H1378" s="59">
        <v>29165</v>
      </c>
      <c r="I1378" s="59" t="s">
        <v>71</v>
      </c>
      <c r="J1378" s="59">
        <v>21082863</v>
      </c>
      <c r="K1378" s="59" t="s">
        <v>1598</v>
      </c>
      <c r="L1378" s="61" t="s">
        <v>112</v>
      </c>
      <c r="M1378" s="61">
        <f>VLOOKUP(H1378,zdroj!C:F,4,0)</f>
        <v>0</v>
      </c>
      <c r="N1378" s="61" t="str">
        <f t="shared" si="42"/>
        <v>katA</v>
      </c>
      <c r="P1378" s="73" t="str">
        <f t="shared" si="43"/>
        <v/>
      </c>
      <c r="Q1378" s="61" t="s">
        <v>30</v>
      </c>
    </row>
    <row r="1379" spans="8:18" x14ac:dyDescent="0.25">
      <c r="H1379" s="59">
        <v>29165</v>
      </c>
      <c r="I1379" s="59" t="s">
        <v>71</v>
      </c>
      <c r="J1379" s="59">
        <v>21082871</v>
      </c>
      <c r="K1379" s="59" t="s">
        <v>1599</v>
      </c>
      <c r="L1379" s="61" t="s">
        <v>112</v>
      </c>
      <c r="M1379" s="61">
        <f>VLOOKUP(H1379,zdroj!C:F,4,0)</f>
        <v>0</v>
      </c>
      <c r="N1379" s="61" t="str">
        <f t="shared" si="42"/>
        <v>katA</v>
      </c>
      <c r="P1379" s="73" t="str">
        <f t="shared" si="43"/>
        <v/>
      </c>
      <c r="Q1379" s="61" t="s">
        <v>30</v>
      </c>
    </row>
    <row r="1380" spans="8:18" x14ac:dyDescent="0.25">
      <c r="H1380" s="59">
        <v>29165</v>
      </c>
      <c r="I1380" s="59" t="s">
        <v>71</v>
      </c>
      <c r="J1380" s="59">
        <v>21082898</v>
      </c>
      <c r="K1380" s="59" t="s">
        <v>1600</v>
      </c>
      <c r="L1380" s="61" t="s">
        <v>112</v>
      </c>
      <c r="M1380" s="61">
        <f>VLOOKUP(H1380,zdroj!C:F,4,0)</f>
        <v>0</v>
      </c>
      <c r="N1380" s="61" t="str">
        <f t="shared" si="42"/>
        <v>katA</v>
      </c>
      <c r="P1380" s="73" t="str">
        <f t="shared" si="43"/>
        <v/>
      </c>
      <c r="Q1380" s="61" t="s">
        <v>30</v>
      </c>
    </row>
    <row r="1381" spans="8:18" x14ac:dyDescent="0.25">
      <c r="H1381" s="59">
        <v>29165</v>
      </c>
      <c r="I1381" s="59" t="s">
        <v>71</v>
      </c>
      <c r="J1381" s="59">
        <v>21082901</v>
      </c>
      <c r="K1381" s="59" t="s">
        <v>1601</v>
      </c>
      <c r="L1381" s="61" t="s">
        <v>113</v>
      </c>
      <c r="M1381" s="61">
        <f>VLOOKUP(H1381,zdroj!C:F,4,0)</f>
        <v>0</v>
      </c>
      <c r="N1381" s="61" t="str">
        <f t="shared" si="42"/>
        <v>katB</v>
      </c>
      <c r="P1381" s="73" t="str">
        <f t="shared" si="43"/>
        <v/>
      </c>
      <c r="Q1381" s="61" t="s">
        <v>30</v>
      </c>
      <c r="R1381" s="61" t="s">
        <v>91</v>
      </c>
    </row>
    <row r="1382" spans="8:18" x14ac:dyDescent="0.25">
      <c r="H1382" s="59">
        <v>29165</v>
      </c>
      <c r="I1382" s="59" t="s">
        <v>71</v>
      </c>
      <c r="J1382" s="59">
        <v>21082910</v>
      </c>
      <c r="K1382" s="59" t="s">
        <v>1602</v>
      </c>
      <c r="L1382" s="61" t="s">
        <v>113</v>
      </c>
      <c r="M1382" s="61">
        <f>VLOOKUP(H1382,zdroj!C:F,4,0)</f>
        <v>0</v>
      </c>
      <c r="N1382" s="61" t="str">
        <f t="shared" si="42"/>
        <v>katB</v>
      </c>
      <c r="P1382" s="73" t="str">
        <f t="shared" si="43"/>
        <v/>
      </c>
      <c r="Q1382" s="61" t="s">
        <v>30</v>
      </c>
      <c r="R1382" s="61" t="s">
        <v>91</v>
      </c>
    </row>
    <row r="1383" spans="8:18" x14ac:dyDescent="0.25">
      <c r="H1383" s="59">
        <v>29165</v>
      </c>
      <c r="I1383" s="59" t="s">
        <v>71</v>
      </c>
      <c r="J1383" s="59">
        <v>21082928</v>
      </c>
      <c r="K1383" s="59" t="s">
        <v>1603</v>
      </c>
      <c r="L1383" s="61" t="s">
        <v>112</v>
      </c>
      <c r="M1383" s="61">
        <f>VLOOKUP(H1383,zdroj!C:F,4,0)</f>
        <v>0</v>
      </c>
      <c r="N1383" s="61" t="str">
        <f t="shared" si="42"/>
        <v>katA</v>
      </c>
      <c r="P1383" s="73" t="str">
        <f t="shared" si="43"/>
        <v/>
      </c>
      <c r="Q1383" s="61" t="s">
        <v>30</v>
      </c>
    </row>
    <row r="1384" spans="8:18" x14ac:dyDescent="0.25">
      <c r="H1384" s="59">
        <v>29165</v>
      </c>
      <c r="I1384" s="59" t="s">
        <v>71</v>
      </c>
      <c r="J1384" s="59">
        <v>21082936</v>
      </c>
      <c r="K1384" s="59" t="s">
        <v>1604</v>
      </c>
      <c r="L1384" s="61" t="s">
        <v>112</v>
      </c>
      <c r="M1384" s="61">
        <f>VLOOKUP(H1384,zdroj!C:F,4,0)</f>
        <v>0</v>
      </c>
      <c r="N1384" s="61" t="str">
        <f t="shared" si="42"/>
        <v>katA</v>
      </c>
      <c r="P1384" s="73" t="str">
        <f t="shared" si="43"/>
        <v/>
      </c>
      <c r="Q1384" s="61" t="s">
        <v>30</v>
      </c>
    </row>
    <row r="1385" spans="8:18" x14ac:dyDescent="0.25">
      <c r="H1385" s="59">
        <v>29165</v>
      </c>
      <c r="I1385" s="59" t="s">
        <v>71</v>
      </c>
      <c r="J1385" s="59">
        <v>21082944</v>
      </c>
      <c r="K1385" s="59" t="s">
        <v>1605</v>
      </c>
      <c r="L1385" s="61" t="s">
        <v>112</v>
      </c>
      <c r="M1385" s="61">
        <f>VLOOKUP(H1385,zdroj!C:F,4,0)</f>
        <v>0</v>
      </c>
      <c r="N1385" s="61" t="str">
        <f t="shared" si="42"/>
        <v>katA</v>
      </c>
      <c r="P1385" s="73" t="str">
        <f t="shared" si="43"/>
        <v/>
      </c>
      <c r="Q1385" s="61" t="s">
        <v>30</v>
      </c>
    </row>
    <row r="1386" spans="8:18" x14ac:dyDescent="0.25">
      <c r="H1386" s="59">
        <v>29165</v>
      </c>
      <c r="I1386" s="59" t="s">
        <v>71</v>
      </c>
      <c r="J1386" s="59">
        <v>21082952</v>
      </c>
      <c r="K1386" s="59" t="s">
        <v>1606</v>
      </c>
      <c r="L1386" s="61" t="s">
        <v>112</v>
      </c>
      <c r="M1386" s="61">
        <f>VLOOKUP(H1386,zdroj!C:F,4,0)</f>
        <v>0</v>
      </c>
      <c r="N1386" s="61" t="str">
        <f t="shared" si="42"/>
        <v>katA</v>
      </c>
      <c r="P1386" s="73" t="str">
        <f t="shared" si="43"/>
        <v/>
      </c>
      <c r="Q1386" s="61" t="s">
        <v>30</v>
      </c>
    </row>
    <row r="1387" spans="8:18" x14ac:dyDescent="0.25">
      <c r="H1387" s="59">
        <v>29165</v>
      </c>
      <c r="I1387" s="59" t="s">
        <v>71</v>
      </c>
      <c r="J1387" s="59">
        <v>21082961</v>
      </c>
      <c r="K1387" s="59" t="s">
        <v>1607</v>
      </c>
      <c r="L1387" s="61" t="s">
        <v>112</v>
      </c>
      <c r="M1387" s="61">
        <f>VLOOKUP(H1387,zdroj!C:F,4,0)</f>
        <v>0</v>
      </c>
      <c r="N1387" s="61" t="str">
        <f t="shared" si="42"/>
        <v>katA</v>
      </c>
      <c r="P1387" s="73" t="str">
        <f t="shared" si="43"/>
        <v/>
      </c>
      <c r="Q1387" s="61" t="s">
        <v>30</v>
      </c>
    </row>
    <row r="1388" spans="8:18" x14ac:dyDescent="0.25">
      <c r="H1388" s="59">
        <v>29165</v>
      </c>
      <c r="I1388" s="59" t="s">
        <v>71</v>
      </c>
      <c r="J1388" s="59">
        <v>21082987</v>
      </c>
      <c r="K1388" s="59" t="s">
        <v>1608</v>
      </c>
      <c r="L1388" s="61" t="s">
        <v>112</v>
      </c>
      <c r="M1388" s="61">
        <f>VLOOKUP(H1388,zdroj!C:F,4,0)</f>
        <v>0</v>
      </c>
      <c r="N1388" s="61" t="str">
        <f t="shared" si="42"/>
        <v>katA</v>
      </c>
      <c r="P1388" s="73" t="str">
        <f t="shared" si="43"/>
        <v/>
      </c>
      <c r="Q1388" s="61" t="s">
        <v>30</v>
      </c>
    </row>
    <row r="1389" spans="8:18" x14ac:dyDescent="0.25">
      <c r="H1389" s="59">
        <v>29165</v>
      </c>
      <c r="I1389" s="59" t="s">
        <v>71</v>
      </c>
      <c r="J1389" s="59">
        <v>21082995</v>
      </c>
      <c r="K1389" s="59" t="s">
        <v>1609</v>
      </c>
      <c r="L1389" s="61" t="s">
        <v>112</v>
      </c>
      <c r="M1389" s="61">
        <f>VLOOKUP(H1389,zdroj!C:F,4,0)</f>
        <v>0</v>
      </c>
      <c r="N1389" s="61" t="str">
        <f t="shared" si="42"/>
        <v>katA</v>
      </c>
      <c r="P1389" s="73" t="str">
        <f t="shared" si="43"/>
        <v/>
      </c>
      <c r="Q1389" s="61" t="s">
        <v>30</v>
      </c>
    </row>
    <row r="1390" spans="8:18" x14ac:dyDescent="0.25">
      <c r="H1390" s="59">
        <v>29165</v>
      </c>
      <c r="I1390" s="59" t="s">
        <v>71</v>
      </c>
      <c r="J1390" s="59">
        <v>21083002</v>
      </c>
      <c r="K1390" s="59" t="s">
        <v>1610</v>
      </c>
      <c r="L1390" s="61" t="s">
        <v>113</v>
      </c>
      <c r="M1390" s="61">
        <f>VLOOKUP(H1390,zdroj!C:F,4,0)</f>
        <v>0</v>
      </c>
      <c r="N1390" s="61" t="str">
        <f t="shared" si="42"/>
        <v>katB</v>
      </c>
      <c r="P1390" s="73" t="str">
        <f t="shared" si="43"/>
        <v/>
      </c>
      <c r="Q1390" s="61" t="s">
        <v>30</v>
      </c>
      <c r="R1390" s="61" t="s">
        <v>91</v>
      </c>
    </row>
    <row r="1391" spans="8:18" x14ac:dyDescent="0.25">
      <c r="H1391" s="59">
        <v>29165</v>
      </c>
      <c r="I1391" s="59" t="s">
        <v>71</v>
      </c>
      <c r="J1391" s="59">
        <v>21083011</v>
      </c>
      <c r="K1391" s="59" t="s">
        <v>1611</v>
      </c>
      <c r="L1391" s="61" t="s">
        <v>112</v>
      </c>
      <c r="M1391" s="61">
        <f>VLOOKUP(H1391,zdroj!C:F,4,0)</f>
        <v>0</v>
      </c>
      <c r="N1391" s="61" t="str">
        <f t="shared" si="42"/>
        <v>katA</v>
      </c>
      <c r="P1391" s="73" t="str">
        <f t="shared" si="43"/>
        <v/>
      </c>
      <c r="Q1391" s="61" t="s">
        <v>30</v>
      </c>
    </row>
    <row r="1392" spans="8:18" x14ac:dyDescent="0.25">
      <c r="H1392" s="59">
        <v>29165</v>
      </c>
      <c r="I1392" s="59" t="s">
        <v>71</v>
      </c>
      <c r="J1392" s="59">
        <v>21083037</v>
      </c>
      <c r="K1392" s="59" t="s">
        <v>1612</v>
      </c>
      <c r="L1392" s="61" t="s">
        <v>113</v>
      </c>
      <c r="M1392" s="61">
        <f>VLOOKUP(H1392,zdroj!C:F,4,0)</f>
        <v>0</v>
      </c>
      <c r="N1392" s="61" t="str">
        <f t="shared" si="42"/>
        <v>katB</v>
      </c>
      <c r="P1392" s="73" t="str">
        <f t="shared" si="43"/>
        <v/>
      </c>
      <c r="Q1392" s="61" t="s">
        <v>30</v>
      </c>
      <c r="R1392" s="61" t="s">
        <v>91</v>
      </c>
    </row>
    <row r="1393" spans="8:18" x14ac:dyDescent="0.25">
      <c r="H1393" s="59">
        <v>29165</v>
      </c>
      <c r="I1393" s="59" t="s">
        <v>71</v>
      </c>
      <c r="J1393" s="59">
        <v>21083045</v>
      </c>
      <c r="K1393" s="59" t="s">
        <v>1613</v>
      </c>
      <c r="L1393" s="61" t="s">
        <v>112</v>
      </c>
      <c r="M1393" s="61">
        <f>VLOOKUP(H1393,zdroj!C:F,4,0)</f>
        <v>0</v>
      </c>
      <c r="N1393" s="61" t="str">
        <f t="shared" si="42"/>
        <v>katA</v>
      </c>
      <c r="P1393" s="73" t="str">
        <f t="shared" si="43"/>
        <v/>
      </c>
      <c r="Q1393" s="61" t="s">
        <v>30</v>
      </c>
    </row>
    <row r="1394" spans="8:18" x14ac:dyDescent="0.25">
      <c r="H1394" s="59">
        <v>29165</v>
      </c>
      <c r="I1394" s="59" t="s">
        <v>71</v>
      </c>
      <c r="J1394" s="59">
        <v>21083053</v>
      </c>
      <c r="K1394" s="59" t="s">
        <v>1614</v>
      </c>
      <c r="L1394" s="61" t="s">
        <v>112</v>
      </c>
      <c r="M1394" s="61">
        <f>VLOOKUP(H1394,zdroj!C:F,4,0)</f>
        <v>0</v>
      </c>
      <c r="N1394" s="61" t="str">
        <f t="shared" si="42"/>
        <v>katA</v>
      </c>
      <c r="P1394" s="73" t="str">
        <f t="shared" si="43"/>
        <v/>
      </c>
      <c r="Q1394" s="61" t="s">
        <v>30</v>
      </c>
    </row>
    <row r="1395" spans="8:18" x14ac:dyDescent="0.25">
      <c r="H1395" s="59">
        <v>29165</v>
      </c>
      <c r="I1395" s="59" t="s">
        <v>71</v>
      </c>
      <c r="J1395" s="59">
        <v>21083061</v>
      </c>
      <c r="K1395" s="59" t="s">
        <v>1615</v>
      </c>
      <c r="L1395" s="61" t="s">
        <v>113</v>
      </c>
      <c r="M1395" s="61">
        <f>VLOOKUP(H1395,zdroj!C:F,4,0)</f>
        <v>0</v>
      </c>
      <c r="N1395" s="61" t="str">
        <f t="shared" si="42"/>
        <v>katB</v>
      </c>
      <c r="P1395" s="73" t="str">
        <f t="shared" si="43"/>
        <v/>
      </c>
      <c r="Q1395" s="61" t="s">
        <v>30</v>
      </c>
      <c r="R1395" s="61" t="s">
        <v>91</v>
      </c>
    </row>
    <row r="1396" spans="8:18" x14ac:dyDescent="0.25">
      <c r="H1396" s="59">
        <v>29165</v>
      </c>
      <c r="I1396" s="59" t="s">
        <v>71</v>
      </c>
      <c r="J1396" s="59">
        <v>21083070</v>
      </c>
      <c r="K1396" s="59" t="s">
        <v>1616</v>
      </c>
      <c r="L1396" s="61" t="s">
        <v>113</v>
      </c>
      <c r="M1396" s="61">
        <f>VLOOKUP(H1396,zdroj!C:F,4,0)</f>
        <v>0</v>
      </c>
      <c r="N1396" s="61" t="str">
        <f t="shared" si="42"/>
        <v>katB</v>
      </c>
      <c r="P1396" s="73" t="str">
        <f t="shared" si="43"/>
        <v/>
      </c>
      <c r="Q1396" s="61" t="s">
        <v>30</v>
      </c>
      <c r="R1396" s="61" t="s">
        <v>91</v>
      </c>
    </row>
    <row r="1397" spans="8:18" x14ac:dyDescent="0.25">
      <c r="H1397" s="59">
        <v>29165</v>
      </c>
      <c r="I1397" s="59" t="s">
        <v>71</v>
      </c>
      <c r="J1397" s="59">
        <v>21083088</v>
      </c>
      <c r="K1397" s="59" t="s">
        <v>1617</v>
      </c>
      <c r="L1397" s="61" t="s">
        <v>112</v>
      </c>
      <c r="M1397" s="61">
        <f>VLOOKUP(H1397,zdroj!C:F,4,0)</f>
        <v>0</v>
      </c>
      <c r="N1397" s="61" t="str">
        <f t="shared" si="42"/>
        <v>katA</v>
      </c>
      <c r="P1397" s="73" t="str">
        <f t="shared" si="43"/>
        <v/>
      </c>
      <c r="Q1397" s="61" t="s">
        <v>30</v>
      </c>
    </row>
    <row r="1398" spans="8:18" x14ac:dyDescent="0.25">
      <c r="H1398" s="59">
        <v>29165</v>
      </c>
      <c r="I1398" s="59" t="s">
        <v>71</v>
      </c>
      <c r="J1398" s="59">
        <v>21083096</v>
      </c>
      <c r="K1398" s="59" t="s">
        <v>1618</v>
      </c>
      <c r="L1398" s="61" t="s">
        <v>112</v>
      </c>
      <c r="M1398" s="61">
        <f>VLOOKUP(H1398,zdroj!C:F,4,0)</f>
        <v>0</v>
      </c>
      <c r="N1398" s="61" t="str">
        <f t="shared" si="42"/>
        <v>katA</v>
      </c>
      <c r="P1398" s="73" t="str">
        <f t="shared" si="43"/>
        <v/>
      </c>
      <c r="Q1398" s="61" t="s">
        <v>30</v>
      </c>
    </row>
    <row r="1399" spans="8:18" x14ac:dyDescent="0.25">
      <c r="H1399" s="59">
        <v>29165</v>
      </c>
      <c r="I1399" s="59" t="s">
        <v>71</v>
      </c>
      <c r="J1399" s="59">
        <v>21083100</v>
      </c>
      <c r="K1399" s="59" t="s">
        <v>1619</v>
      </c>
      <c r="L1399" s="61" t="s">
        <v>112</v>
      </c>
      <c r="M1399" s="61">
        <f>VLOOKUP(H1399,zdroj!C:F,4,0)</f>
        <v>0</v>
      </c>
      <c r="N1399" s="61" t="str">
        <f t="shared" si="42"/>
        <v>katA</v>
      </c>
      <c r="P1399" s="73" t="str">
        <f t="shared" si="43"/>
        <v/>
      </c>
      <c r="Q1399" s="61" t="s">
        <v>30</v>
      </c>
    </row>
    <row r="1400" spans="8:18" x14ac:dyDescent="0.25">
      <c r="H1400" s="59">
        <v>29165</v>
      </c>
      <c r="I1400" s="59" t="s">
        <v>71</v>
      </c>
      <c r="J1400" s="59">
        <v>21083118</v>
      </c>
      <c r="K1400" s="59" t="s">
        <v>1620</v>
      </c>
      <c r="L1400" s="61" t="s">
        <v>112</v>
      </c>
      <c r="M1400" s="61">
        <f>VLOOKUP(H1400,zdroj!C:F,4,0)</f>
        <v>0</v>
      </c>
      <c r="N1400" s="61" t="str">
        <f t="shared" si="42"/>
        <v>katA</v>
      </c>
      <c r="P1400" s="73" t="str">
        <f t="shared" si="43"/>
        <v/>
      </c>
      <c r="Q1400" s="61" t="s">
        <v>30</v>
      </c>
    </row>
    <row r="1401" spans="8:18" x14ac:dyDescent="0.25">
      <c r="H1401" s="59">
        <v>29165</v>
      </c>
      <c r="I1401" s="59" t="s">
        <v>71</v>
      </c>
      <c r="J1401" s="59">
        <v>21083126</v>
      </c>
      <c r="K1401" s="59" t="s">
        <v>1621</v>
      </c>
      <c r="L1401" s="61" t="s">
        <v>112</v>
      </c>
      <c r="M1401" s="61">
        <f>VLOOKUP(H1401,zdroj!C:F,4,0)</f>
        <v>0</v>
      </c>
      <c r="N1401" s="61" t="str">
        <f t="shared" si="42"/>
        <v>katA</v>
      </c>
      <c r="P1401" s="73" t="str">
        <f t="shared" si="43"/>
        <v/>
      </c>
      <c r="Q1401" s="61" t="s">
        <v>30</v>
      </c>
    </row>
    <row r="1402" spans="8:18" x14ac:dyDescent="0.25">
      <c r="H1402" s="59">
        <v>29165</v>
      </c>
      <c r="I1402" s="59" t="s">
        <v>71</v>
      </c>
      <c r="J1402" s="59">
        <v>21083134</v>
      </c>
      <c r="K1402" s="59" t="s">
        <v>1622</v>
      </c>
      <c r="L1402" s="61" t="s">
        <v>113</v>
      </c>
      <c r="M1402" s="61">
        <f>VLOOKUP(H1402,zdroj!C:F,4,0)</f>
        <v>0</v>
      </c>
      <c r="N1402" s="61" t="str">
        <f t="shared" si="42"/>
        <v>katB</v>
      </c>
      <c r="P1402" s="73" t="str">
        <f t="shared" si="43"/>
        <v/>
      </c>
      <c r="Q1402" s="61" t="s">
        <v>30</v>
      </c>
      <c r="R1402" s="61" t="s">
        <v>91</v>
      </c>
    </row>
    <row r="1403" spans="8:18" x14ac:dyDescent="0.25">
      <c r="H1403" s="59">
        <v>29165</v>
      </c>
      <c r="I1403" s="59" t="s">
        <v>71</v>
      </c>
      <c r="J1403" s="59">
        <v>21083142</v>
      </c>
      <c r="K1403" s="59" t="s">
        <v>1623</v>
      </c>
      <c r="L1403" s="61" t="s">
        <v>112</v>
      </c>
      <c r="M1403" s="61">
        <f>VLOOKUP(H1403,zdroj!C:F,4,0)</f>
        <v>0</v>
      </c>
      <c r="N1403" s="61" t="str">
        <f t="shared" si="42"/>
        <v>katA</v>
      </c>
      <c r="P1403" s="73" t="str">
        <f t="shared" si="43"/>
        <v/>
      </c>
      <c r="Q1403" s="61" t="s">
        <v>30</v>
      </c>
    </row>
    <row r="1404" spans="8:18" x14ac:dyDescent="0.25">
      <c r="H1404" s="59">
        <v>29165</v>
      </c>
      <c r="I1404" s="59" t="s">
        <v>71</v>
      </c>
      <c r="J1404" s="59">
        <v>21083151</v>
      </c>
      <c r="K1404" s="59" t="s">
        <v>1624</v>
      </c>
      <c r="L1404" s="61" t="s">
        <v>113</v>
      </c>
      <c r="M1404" s="61">
        <f>VLOOKUP(H1404,zdroj!C:F,4,0)</f>
        <v>0</v>
      </c>
      <c r="N1404" s="61" t="str">
        <f t="shared" si="42"/>
        <v>katB</v>
      </c>
      <c r="P1404" s="73" t="str">
        <f t="shared" si="43"/>
        <v/>
      </c>
      <c r="Q1404" s="61" t="s">
        <v>30</v>
      </c>
      <c r="R1404" s="61" t="s">
        <v>91</v>
      </c>
    </row>
    <row r="1405" spans="8:18" x14ac:dyDescent="0.25">
      <c r="H1405" s="59">
        <v>29165</v>
      </c>
      <c r="I1405" s="59" t="s">
        <v>71</v>
      </c>
      <c r="J1405" s="59">
        <v>21083169</v>
      </c>
      <c r="K1405" s="59" t="s">
        <v>1625</v>
      </c>
      <c r="L1405" s="61" t="s">
        <v>112</v>
      </c>
      <c r="M1405" s="61">
        <f>VLOOKUP(H1405,zdroj!C:F,4,0)</f>
        <v>0</v>
      </c>
      <c r="N1405" s="61" t="str">
        <f t="shared" si="42"/>
        <v>katA</v>
      </c>
      <c r="P1405" s="73" t="str">
        <f t="shared" si="43"/>
        <v/>
      </c>
      <c r="Q1405" s="61" t="s">
        <v>30</v>
      </c>
    </row>
    <row r="1406" spans="8:18" x14ac:dyDescent="0.25">
      <c r="H1406" s="59">
        <v>29165</v>
      </c>
      <c r="I1406" s="59" t="s">
        <v>71</v>
      </c>
      <c r="J1406" s="59">
        <v>21083177</v>
      </c>
      <c r="K1406" s="59" t="s">
        <v>1626</v>
      </c>
      <c r="L1406" s="61" t="s">
        <v>112</v>
      </c>
      <c r="M1406" s="61">
        <f>VLOOKUP(H1406,zdroj!C:F,4,0)</f>
        <v>0</v>
      </c>
      <c r="N1406" s="61" t="str">
        <f t="shared" si="42"/>
        <v>katA</v>
      </c>
      <c r="P1406" s="73" t="str">
        <f t="shared" si="43"/>
        <v/>
      </c>
      <c r="Q1406" s="61" t="s">
        <v>30</v>
      </c>
    </row>
    <row r="1407" spans="8:18" x14ac:dyDescent="0.25">
      <c r="H1407" s="59">
        <v>29165</v>
      </c>
      <c r="I1407" s="59" t="s">
        <v>71</v>
      </c>
      <c r="J1407" s="59">
        <v>21083185</v>
      </c>
      <c r="K1407" s="59" t="s">
        <v>1627</v>
      </c>
      <c r="L1407" s="61" t="s">
        <v>112</v>
      </c>
      <c r="M1407" s="61">
        <f>VLOOKUP(H1407,zdroj!C:F,4,0)</f>
        <v>0</v>
      </c>
      <c r="N1407" s="61" t="str">
        <f t="shared" si="42"/>
        <v>katA</v>
      </c>
      <c r="P1407" s="73" t="str">
        <f t="shared" si="43"/>
        <v/>
      </c>
      <c r="Q1407" s="61" t="s">
        <v>30</v>
      </c>
    </row>
    <row r="1408" spans="8:18" x14ac:dyDescent="0.25">
      <c r="H1408" s="59">
        <v>29165</v>
      </c>
      <c r="I1408" s="59" t="s">
        <v>71</v>
      </c>
      <c r="J1408" s="59">
        <v>21083193</v>
      </c>
      <c r="K1408" s="59" t="s">
        <v>1628</v>
      </c>
      <c r="L1408" s="61" t="s">
        <v>112</v>
      </c>
      <c r="M1408" s="61">
        <f>VLOOKUP(H1408,zdroj!C:F,4,0)</f>
        <v>0</v>
      </c>
      <c r="N1408" s="61" t="str">
        <f t="shared" si="42"/>
        <v>katA</v>
      </c>
      <c r="P1408" s="73" t="str">
        <f t="shared" si="43"/>
        <v/>
      </c>
      <c r="Q1408" s="61" t="s">
        <v>30</v>
      </c>
    </row>
    <row r="1409" spans="8:18" x14ac:dyDescent="0.25">
      <c r="H1409" s="59">
        <v>29165</v>
      </c>
      <c r="I1409" s="59" t="s">
        <v>71</v>
      </c>
      <c r="J1409" s="59">
        <v>21083207</v>
      </c>
      <c r="K1409" s="59" t="s">
        <v>1629</v>
      </c>
      <c r="L1409" s="61" t="s">
        <v>112</v>
      </c>
      <c r="M1409" s="61">
        <f>VLOOKUP(H1409,zdroj!C:F,4,0)</f>
        <v>0</v>
      </c>
      <c r="N1409" s="61" t="str">
        <f t="shared" si="42"/>
        <v>katA</v>
      </c>
      <c r="P1409" s="73" t="str">
        <f t="shared" si="43"/>
        <v/>
      </c>
      <c r="Q1409" s="61" t="s">
        <v>30</v>
      </c>
    </row>
    <row r="1410" spans="8:18" x14ac:dyDescent="0.25">
      <c r="H1410" s="59">
        <v>29165</v>
      </c>
      <c r="I1410" s="59" t="s">
        <v>71</v>
      </c>
      <c r="J1410" s="59">
        <v>21083215</v>
      </c>
      <c r="K1410" s="59" t="s">
        <v>1630</v>
      </c>
      <c r="L1410" s="61" t="s">
        <v>112</v>
      </c>
      <c r="M1410" s="61">
        <f>VLOOKUP(H1410,zdroj!C:F,4,0)</f>
        <v>0</v>
      </c>
      <c r="N1410" s="61" t="str">
        <f t="shared" si="42"/>
        <v>katA</v>
      </c>
      <c r="P1410" s="73" t="str">
        <f t="shared" si="43"/>
        <v/>
      </c>
      <c r="Q1410" s="61" t="s">
        <v>30</v>
      </c>
    </row>
    <row r="1411" spans="8:18" x14ac:dyDescent="0.25">
      <c r="H1411" s="59">
        <v>29165</v>
      </c>
      <c r="I1411" s="59" t="s">
        <v>71</v>
      </c>
      <c r="J1411" s="59">
        <v>21083223</v>
      </c>
      <c r="K1411" s="59" t="s">
        <v>1631</v>
      </c>
      <c r="L1411" s="61" t="s">
        <v>112</v>
      </c>
      <c r="M1411" s="61">
        <f>VLOOKUP(H1411,zdroj!C:F,4,0)</f>
        <v>0</v>
      </c>
      <c r="N1411" s="61" t="str">
        <f t="shared" si="42"/>
        <v>katA</v>
      </c>
      <c r="P1411" s="73" t="str">
        <f t="shared" si="43"/>
        <v/>
      </c>
      <c r="Q1411" s="61" t="s">
        <v>30</v>
      </c>
    </row>
    <row r="1412" spans="8:18" x14ac:dyDescent="0.25">
      <c r="H1412" s="59">
        <v>29165</v>
      </c>
      <c r="I1412" s="59" t="s">
        <v>71</v>
      </c>
      <c r="J1412" s="59">
        <v>21083231</v>
      </c>
      <c r="K1412" s="59" t="s">
        <v>1632</v>
      </c>
      <c r="L1412" s="61" t="s">
        <v>113</v>
      </c>
      <c r="M1412" s="61">
        <f>VLOOKUP(H1412,zdroj!C:F,4,0)</f>
        <v>0</v>
      </c>
      <c r="N1412" s="61" t="str">
        <f t="shared" si="42"/>
        <v>katB</v>
      </c>
      <c r="P1412" s="73" t="str">
        <f t="shared" si="43"/>
        <v/>
      </c>
      <c r="Q1412" s="61" t="s">
        <v>30</v>
      </c>
      <c r="R1412" s="61" t="s">
        <v>91</v>
      </c>
    </row>
    <row r="1413" spans="8:18" x14ac:dyDescent="0.25">
      <c r="H1413" s="59">
        <v>29165</v>
      </c>
      <c r="I1413" s="59" t="s">
        <v>71</v>
      </c>
      <c r="J1413" s="59">
        <v>21083240</v>
      </c>
      <c r="K1413" s="59" t="s">
        <v>1633</v>
      </c>
      <c r="L1413" s="61" t="s">
        <v>112</v>
      </c>
      <c r="M1413" s="61">
        <f>VLOOKUP(H1413,zdroj!C:F,4,0)</f>
        <v>0</v>
      </c>
      <c r="N1413" s="61" t="str">
        <f t="shared" si="42"/>
        <v>katA</v>
      </c>
      <c r="P1413" s="73" t="str">
        <f t="shared" si="43"/>
        <v/>
      </c>
      <c r="Q1413" s="61" t="s">
        <v>30</v>
      </c>
    </row>
    <row r="1414" spans="8:18" x14ac:dyDescent="0.25">
      <c r="H1414" s="59">
        <v>29165</v>
      </c>
      <c r="I1414" s="59" t="s">
        <v>71</v>
      </c>
      <c r="J1414" s="59">
        <v>21083258</v>
      </c>
      <c r="K1414" s="59" t="s">
        <v>1634</v>
      </c>
      <c r="L1414" s="61" t="s">
        <v>112</v>
      </c>
      <c r="M1414" s="61">
        <f>VLOOKUP(H1414,zdroj!C:F,4,0)</f>
        <v>0</v>
      </c>
      <c r="N1414" s="61" t="str">
        <f t="shared" si="42"/>
        <v>katA</v>
      </c>
      <c r="P1414" s="73" t="str">
        <f t="shared" si="43"/>
        <v/>
      </c>
      <c r="Q1414" s="61" t="s">
        <v>30</v>
      </c>
    </row>
    <row r="1415" spans="8:18" x14ac:dyDescent="0.25">
      <c r="H1415" s="59">
        <v>29165</v>
      </c>
      <c r="I1415" s="59" t="s">
        <v>71</v>
      </c>
      <c r="J1415" s="59">
        <v>21083266</v>
      </c>
      <c r="K1415" s="59" t="s">
        <v>1635</v>
      </c>
      <c r="L1415" s="61" t="s">
        <v>112</v>
      </c>
      <c r="M1415" s="61">
        <f>VLOOKUP(H1415,zdroj!C:F,4,0)</f>
        <v>0</v>
      </c>
      <c r="N1415" s="61" t="str">
        <f t="shared" ref="N1415:N1478" si="44">IF(M1415="A",IF(L1415="katA","katB",L1415),L1415)</f>
        <v>katA</v>
      </c>
      <c r="P1415" s="73" t="str">
        <f t="shared" ref="P1415:P1478" si="45">IF(O1415="A",1,"")</f>
        <v/>
      </c>
      <c r="Q1415" s="61" t="s">
        <v>30</v>
      </c>
    </row>
    <row r="1416" spans="8:18" x14ac:dyDescent="0.25">
      <c r="H1416" s="59">
        <v>29165</v>
      </c>
      <c r="I1416" s="59" t="s">
        <v>71</v>
      </c>
      <c r="J1416" s="59">
        <v>21083274</v>
      </c>
      <c r="K1416" s="59" t="s">
        <v>1636</v>
      </c>
      <c r="L1416" s="61" t="s">
        <v>112</v>
      </c>
      <c r="M1416" s="61">
        <f>VLOOKUP(H1416,zdroj!C:F,4,0)</f>
        <v>0</v>
      </c>
      <c r="N1416" s="61" t="str">
        <f t="shared" si="44"/>
        <v>katA</v>
      </c>
      <c r="P1416" s="73" t="str">
        <f t="shared" si="45"/>
        <v/>
      </c>
      <c r="Q1416" s="61" t="s">
        <v>30</v>
      </c>
    </row>
    <row r="1417" spans="8:18" x14ac:dyDescent="0.25">
      <c r="H1417" s="59">
        <v>29165</v>
      </c>
      <c r="I1417" s="59" t="s">
        <v>71</v>
      </c>
      <c r="J1417" s="59">
        <v>21083282</v>
      </c>
      <c r="K1417" s="59" t="s">
        <v>1637</v>
      </c>
      <c r="L1417" s="61" t="s">
        <v>112</v>
      </c>
      <c r="M1417" s="61">
        <f>VLOOKUP(H1417,zdroj!C:F,4,0)</f>
        <v>0</v>
      </c>
      <c r="N1417" s="61" t="str">
        <f t="shared" si="44"/>
        <v>katA</v>
      </c>
      <c r="P1417" s="73" t="str">
        <f t="shared" si="45"/>
        <v/>
      </c>
      <c r="Q1417" s="61" t="s">
        <v>30</v>
      </c>
    </row>
    <row r="1418" spans="8:18" x14ac:dyDescent="0.25">
      <c r="H1418" s="59">
        <v>29165</v>
      </c>
      <c r="I1418" s="59" t="s">
        <v>71</v>
      </c>
      <c r="J1418" s="59">
        <v>21083291</v>
      </c>
      <c r="K1418" s="59" t="s">
        <v>1638</v>
      </c>
      <c r="L1418" s="61" t="s">
        <v>112</v>
      </c>
      <c r="M1418" s="61">
        <f>VLOOKUP(H1418,zdroj!C:F,4,0)</f>
        <v>0</v>
      </c>
      <c r="N1418" s="61" t="str">
        <f t="shared" si="44"/>
        <v>katA</v>
      </c>
      <c r="P1418" s="73" t="str">
        <f t="shared" si="45"/>
        <v/>
      </c>
      <c r="Q1418" s="61" t="s">
        <v>30</v>
      </c>
    </row>
    <row r="1419" spans="8:18" x14ac:dyDescent="0.25">
      <c r="H1419" s="59">
        <v>29165</v>
      </c>
      <c r="I1419" s="59" t="s">
        <v>71</v>
      </c>
      <c r="J1419" s="59">
        <v>21083304</v>
      </c>
      <c r="K1419" s="59" t="s">
        <v>1639</v>
      </c>
      <c r="L1419" s="61" t="s">
        <v>112</v>
      </c>
      <c r="M1419" s="61">
        <f>VLOOKUP(H1419,zdroj!C:F,4,0)</f>
        <v>0</v>
      </c>
      <c r="N1419" s="61" t="str">
        <f t="shared" si="44"/>
        <v>katA</v>
      </c>
      <c r="P1419" s="73" t="str">
        <f t="shared" si="45"/>
        <v/>
      </c>
      <c r="Q1419" s="61" t="s">
        <v>30</v>
      </c>
    </row>
    <row r="1420" spans="8:18" x14ac:dyDescent="0.25">
      <c r="H1420" s="59">
        <v>29165</v>
      </c>
      <c r="I1420" s="59" t="s">
        <v>71</v>
      </c>
      <c r="J1420" s="59">
        <v>21083312</v>
      </c>
      <c r="K1420" s="59" t="s">
        <v>1640</v>
      </c>
      <c r="L1420" s="61" t="s">
        <v>112</v>
      </c>
      <c r="M1420" s="61">
        <f>VLOOKUP(H1420,zdroj!C:F,4,0)</f>
        <v>0</v>
      </c>
      <c r="N1420" s="61" t="str">
        <f t="shared" si="44"/>
        <v>katA</v>
      </c>
      <c r="P1420" s="73" t="str">
        <f t="shared" si="45"/>
        <v/>
      </c>
      <c r="Q1420" s="61" t="s">
        <v>30</v>
      </c>
    </row>
    <row r="1421" spans="8:18" x14ac:dyDescent="0.25">
      <c r="H1421" s="59">
        <v>29165</v>
      </c>
      <c r="I1421" s="59" t="s">
        <v>71</v>
      </c>
      <c r="J1421" s="59">
        <v>21083321</v>
      </c>
      <c r="K1421" s="59" t="s">
        <v>1641</v>
      </c>
      <c r="L1421" s="61" t="s">
        <v>112</v>
      </c>
      <c r="M1421" s="61">
        <f>VLOOKUP(H1421,zdroj!C:F,4,0)</f>
        <v>0</v>
      </c>
      <c r="N1421" s="61" t="str">
        <f t="shared" si="44"/>
        <v>katA</v>
      </c>
      <c r="P1421" s="73" t="str">
        <f t="shared" si="45"/>
        <v/>
      </c>
      <c r="Q1421" s="61" t="s">
        <v>30</v>
      </c>
    </row>
    <row r="1422" spans="8:18" x14ac:dyDescent="0.25">
      <c r="H1422" s="59">
        <v>29165</v>
      </c>
      <c r="I1422" s="59" t="s">
        <v>71</v>
      </c>
      <c r="J1422" s="59">
        <v>21083339</v>
      </c>
      <c r="K1422" s="59" t="s">
        <v>1642</v>
      </c>
      <c r="L1422" s="61" t="s">
        <v>112</v>
      </c>
      <c r="M1422" s="61">
        <f>VLOOKUP(H1422,zdroj!C:F,4,0)</f>
        <v>0</v>
      </c>
      <c r="N1422" s="61" t="str">
        <f t="shared" si="44"/>
        <v>katA</v>
      </c>
      <c r="P1422" s="73" t="str">
        <f t="shared" si="45"/>
        <v/>
      </c>
      <c r="Q1422" s="61" t="s">
        <v>30</v>
      </c>
    </row>
    <row r="1423" spans="8:18" x14ac:dyDescent="0.25">
      <c r="H1423" s="59">
        <v>29165</v>
      </c>
      <c r="I1423" s="59" t="s">
        <v>71</v>
      </c>
      <c r="J1423" s="59">
        <v>21083347</v>
      </c>
      <c r="K1423" s="59" t="s">
        <v>1643</v>
      </c>
      <c r="L1423" s="61" t="s">
        <v>112</v>
      </c>
      <c r="M1423" s="61">
        <f>VLOOKUP(H1423,zdroj!C:F,4,0)</f>
        <v>0</v>
      </c>
      <c r="N1423" s="61" t="str">
        <f t="shared" si="44"/>
        <v>katA</v>
      </c>
      <c r="P1423" s="73" t="str">
        <f t="shared" si="45"/>
        <v/>
      </c>
      <c r="Q1423" s="61" t="s">
        <v>30</v>
      </c>
    </row>
    <row r="1424" spans="8:18" x14ac:dyDescent="0.25">
      <c r="H1424" s="59">
        <v>29165</v>
      </c>
      <c r="I1424" s="59" t="s">
        <v>71</v>
      </c>
      <c r="J1424" s="59">
        <v>21083355</v>
      </c>
      <c r="K1424" s="59" t="s">
        <v>1644</v>
      </c>
      <c r="L1424" s="61" t="s">
        <v>112</v>
      </c>
      <c r="M1424" s="61">
        <f>VLOOKUP(H1424,zdroj!C:F,4,0)</f>
        <v>0</v>
      </c>
      <c r="N1424" s="61" t="str">
        <f t="shared" si="44"/>
        <v>katA</v>
      </c>
      <c r="P1424" s="73" t="str">
        <f t="shared" si="45"/>
        <v/>
      </c>
      <c r="Q1424" s="61" t="s">
        <v>30</v>
      </c>
    </row>
    <row r="1425" spans="8:18" x14ac:dyDescent="0.25">
      <c r="H1425" s="59">
        <v>29165</v>
      </c>
      <c r="I1425" s="59" t="s">
        <v>71</v>
      </c>
      <c r="J1425" s="59">
        <v>21083363</v>
      </c>
      <c r="K1425" s="59" t="s">
        <v>1645</v>
      </c>
      <c r="L1425" s="61" t="s">
        <v>81</v>
      </c>
      <c r="M1425" s="61">
        <f>VLOOKUP(H1425,zdroj!C:F,4,0)</f>
        <v>0</v>
      </c>
      <c r="N1425" s="61" t="str">
        <f t="shared" si="44"/>
        <v>-</v>
      </c>
      <c r="P1425" s="73" t="str">
        <f t="shared" si="45"/>
        <v/>
      </c>
      <c r="Q1425" s="61" t="s">
        <v>88</v>
      </c>
    </row>
    <row r="1426" spans="8:18" x14ac:dyDescent="0.25">
      <c r="H1426" s="59">
        <v>29165</v>
      </c>
      <c r="I1426" s="59" t="s">
        <v>71</v>
      </c>
      <c r="J1426" s="59">
        <v>21083371</v>
      </c>
      <c r="K1426" s="59" t="s">
        <v>1646</v>
      </c>
      <c r="L1426" s="61" t="s">
        <v>113</v>
      </c>
      <c r="M1426" s="61">
        <f>VLOOKUP(H1426,zdroj!C:F,4,0)</f>
        <v>0</v>
      </c>
      <c r="N1426" s="61" t="str">
        <f t="shared" si="44"/>
        <v>katB</v>
      </c>
      <c r="P1426" s="73" t="str">
        <f t="shared" si="45"/>
        <v/>
      </c>
      <c r="Q1426" s="61" t="s">
        <v>30</v>
      </c>
      <c r="R1426" s="61" t="s">
        <v>91</v>
      </c>
    </row>
    <row r="1427" spans="8:18" x14ac:dyDescent="0.25">
      <c r="H1427" s="59">
        <v>29165</v>
      </c>
      <c r="I1427" s="59" t="s">
        <v>71</v>
      </c>
      <c r="J1427" s="59">
        <v>21083380</v>
      </c>
      <c r="K1427" s="59" t="s">
        <v>1647</v>
      </c>
      <c r="L1427" s="61" t="s">
        <v>112</v>
      </c>
      <c r="M1427" s="61">
        <f>VLOOKUP(H1427,zdroj!C:F,4,0)</f>
        <v>0</v>
      </c>
      <c r="N1427" s="61" t="str">
        <f t="shared" si="44"/>
        <v>katA</v>
      </c>
      <c r="P1427" s="73" t="str">
        <f t="shared" si="45"/>
        <v/>
      </c>
      <c r="Q1427" s="61" t="s">
        <v>30</v>
      </c>
    </row>
    <row r="1428" spans="8:18" x14ac:dyDescent="0.25">
      <c r="H1428" s="59">
        <v>29165</v>
      </c>
      <c r="I1428" s="59" t="s">
        <v>71</v>
      </c>
      <c r="J1428" s="59">
        <v>25459236</v>
      </c>
      <c r="K1428" s="59" t="s">
        <v>1648</v>
      </c>
      <c r="L1428" s="61" t="s">
        <v>113</v>
      </c>
      <c r="M1428" s="61">
        <f>VLOOKUP(H1428,zdroj!C:F,4,0)</f>
        <v>0</v>
      </c>
      <c r="N1428" s="61" t="str">
        <f t="shared" si="44"/>
        <v>katB</v>
      </c>
      <c r="P1428" s="73" t="str">
        <f t="shared" si="45"/>
        <v/>
      </c>
      <c r="Q1428" s="61" t="s">
        <v>30</v>
      </c>
      <c r="R1428" s="61" t="s">
        <v>91</v>
      </c>
    </row>
    <row r="1429" spans="8:18" x14ac:dyDescent="0.25">
      <c r="H1429" s="59">
        <v>29165</v>
      </c>
      <c r="I1429" s="59" t="s">
        <v>71</v>
      </c>
      <c r="J1429" s="59">
        <v>26530767</v>
      </c>
      <c r="K1429" s="59" t="s">
        <v>1649</v>
      </c>
      <c r="L1429" s="61" t="s">
        <v>112</v>
      </c>
      <c r="M1429" s="61">
        <f>VLOOKUP(H1429,zdroj!C:F,4,0)</f>
        <v>0</v>
      </c>
      <c r="N1429" s="61" t="str">
        <f t="shared" si="44"/>
        <v>katA</v>
      </c>
      <c r="P1429" s="73" t="str">
        <f t="shared" si="45"/>
        <v/>
      </c>
      <c r="Q1429" s="61" t="s">
        <v>30</v>
      </c>
    </row>
    <row r="1430" spans="8:18" x14ac:dyDescent="0.25">
      <c r="H1430" s="59">
        <v>29165</v>
      </c>
      <c r="I1430" s="59" t="s">
        <v>71</v>
      </c>
      <c r="J1430" s="59">
        <v>27872963</v>
      </c>
      <c r="K1430" s="59" t="s">
        <v>1650</v>
      </c>
      <c r="L1430" s="61" t="s">
        <v>112</v>
      </c>
      <c r="M1430" s="61">
        <f>VLOOKUP(H1430,zdroj!C:F,4,0)</f>
        <v>0</v>
      </c>
      <c r="N1430" s="61" t="str">
        <f t="shared" si="44"/>
        <v>katA</v>
      </c>
      <c r="P1430" s="73" t="str">
        <f t="shared" si="45"/>
        <v/>
      </c>
      <c r="Q1430" s="61" t="s">
        <v>30</v>
      </c>
    </row>
    <row r="1431" spans="8:18" x14ac:dyDescent="0.25">
      <c r="H1431" s="59">
        <v>29165</v>
      </c>
      <c r="I1431" s="59" t="s">
        <v>71</v>
      </c>
      <c r="J1431" s="59">
        <v>28129598</v>
      </c>
      <c r="K1431" s="59" t="s">
        <v>1651</v>
      </c>
      <c r="L1431" s="61" t="s">
        <v>113</v>
      </c>
      <c r="M1431" s="61">
        <f>VLOOKUP(H1431,zdroj!C:F,4,0)</f>
        <v>0</v>
      </c>
      <c r="N1431" s="61" t="str">
        <f t="shared" si="44"/>
        <v>katB</v>
      </c>
      <c r="P1431" s="73" t="str">
        <f t="shared" si="45"/>
        <v/>
      </c>
      <c r="Q1431" s="61" t="s">
        <v>30</v>
      </c>
      <c r="R1431" s="61" t="s">
        <v>91</v>
      </c>
    </row>
    <row r="1432" spans="8:18" x14ac:dyDescent="0.25">
      <c r="H1432" s="59">
        <v>29165</v>
      </c>
      <c r="I1432" s="59" t="s">
        <v>71</v>
      </c>
      <c r="J1432" s="59">
        <v>72314974</v>
      </c>
      <c r="K1432" s="59" t="s">
        <v>1652</v>
      </c>
      <c r="L1432" s="61" t="s">
        <v>113</v>
      </c>
      <c r="M1432" s="61">
        <f>VLOOKUP(H1432,zdroj!C:F,4,0)</f>
        <v>0</v>
      </c>
      <c r="N1432" s="61" t="str">
        <f t="shared" si="44"/>
        <v>katB</v>
      </c>
      <c r="P1432" s="73" t="str">
        <f t="shared" si="45"/>
        <v/>
      </c>
      <c r="Q1432" s="61" t="s">
        <v>30</v>
      </c>
      <c r="R1432" s="61" t="s">
        <v>91</v>
      </c>
    </row>
    <row r="1433" spans="8:18" x14ac:dyDescent="0.25">
      <c r="H1433" s="59">
        <v>29165</v>
      </c>
      <c r="I1433" s="59" t="s">
        <v>71</v>
      </c>
      <c r="J1433" s="59">
        <v>73548707</v>
      </c>
      <c r="K1433" s="59" t="s">
        <v>1653</v>
      </c>
      <c r="L1433" s="61" t="s">
        <v>112</v>
      </c>
      <c r="M1433" s="61">
        <f>VLOOKUP(H1433,zdroj!C:F,4,0)</f>
        <v>0</v>
      </c>
      <c r="N1433" s="61" t="str">
        <f t="shared" si="44"/>
        <v>katA</v>
      </c>
      <c r="P1433" s="73" t="str">
        <f t="shared" si="45"/>
        <v/>
      </c>
      <c r="Q1433" s="61" t="s">
        <v>31</v>
      </c>
    </row>
    <row r="1434" spans="8:18" x14ac:dyDescent="0.25">
      <c r="H1434" s="59">
        <v>54003</v>
      </c>
      <c r="I1434" s="59" t="s">
        <v>72</v>
      </c>
      <c r="J1434" s="59">
        <v>2507684</v>
      </c>
      <c r="K1434" s="59" t="s">
        <v>1654</v>
      </c>
      <c r="L1434" s="61" t="s">
        <v>81</v>
      </c>
      <c r="M1434" s="61">
        <f>VLOOKUP(H1434,zdroj!C:F,4,0)</f>
        <v>0</v>
      </c>
      <c r="N1434" s="61" t="str">
        <f t="shared" si="44"/>
        <v>-</v>
      </c>
      <c r="P1434" s="73" t="str">
        <f t="shared" si="45"/>
        <v/>
      </c>
      <c r="Q1434" s="61" t="s">
        <v>86</v>
      </c>
    </row>
    <row r="1435" spans="8:18" x14ac:dyDescent="0.25">
      <c r="H1435" s="59">
        <v>54003</v>
      </c>
      <c r="I1435" s="59" t="s">
        <v>72</v>
      </c>
      <c r="J1435" s="59">
        <v>2507692</v>
      </c>
      <c r="K1435" s="59" t="s">
        <v>1655</v>
      </c>
      <c r="L1435" s="61" t="s">
        <v>81</v>
      </c>
      <c r="M1435" s="61">
        <f>VLOOKUP(H1435,zdroj!C:F,4,0)</f>
        <v>0</v>
      </c>
      <c r="N1435" s="61" t="str">
        <f t="shared" si="44"/>
        <v>-</v>
      </c>
      <c r="P1435" s="73" t="str">
        <f t="shared" si="45"/>
        <v/>
      </c>
      <c r="Q1435" s="61" t="s">
        <v>86</v>
      </c>
    </row>
    <row r="1436" spans="8:18" x14ac:dyDescent="0.25">
      <c r="H1436" s="59">
        <v>54003</v>
      </c>
      <c r="I1436" s="59" t="s">
        <v>72</v>
      </c>
      <c r="J1436" s="59">
        <v>2507706</v>
      </c>
      <c r="K1436" s="59" t="s">
        <v>1656</v>
      </c>
      <c r="L1436" s="61" t="s">
        <v>81</v>
      </c>
      <c r="M1436" s="61">
        <f>VLOOKUP(H1436,zdroj!C:F,4,0)</f>
        <v>0</v>
      </c>
      <c r="N1436" s="61" t="str">
        <f t="shared" si="44"/>
        <v>-</v>
      </c>
      <c r="P1436" s="73" t="str">
        <f t="shared" si="45"/>
        <v/>
      </c>
      <c r="Q1436" s="61" t="s">
        <v>86</v>
      </c>
    </row>
    <row r="1437" spans="8:18" x14ac:dyDescent="0.25">
      <c r="H1437" s="59">
        <v>54003</v>
      </c>
      <c r="I1437" s="59" t="s">
        <v>72</v>
      </c>
      <c r="J1437" s="59">
        <v>2507714</v>
      </c>
      <c r="K1437" s="59" t="s">
        <v>1657</v>
      </c>
      <c r="L1437" s="61" t="s">
        <v>81</v>
      </c>
      <c r="M1437" s="61">
        <f>VLOOKUP(H1437,zdroj!C:F,4,0)</f>
        <v>0</v>
      </c>
      <c r="N1437" s="61" t="str">
        <f t="shared" si="44"/>
        <v>-</v>
      </c>
      <c r="P1437" s="73" t="str">
        <f t="shared" si="45"/>
        <v/>
      </c>
      <c r="Q1437" s="61" t="s">
        <v>86</v>
      </c>
    </row>
    <row r="1438" spans="8:18" x14ac:dyDescent="0.25">
      <c r="H1438" s="59">
        <v>54003</v>
      </c>
      <c r="I1438" s="59" t="s">
        <v>72</v>
      </c>
      <c r="J1438" s="59">
        <v>2507722</v>
      </c>
      <c r="K1438" s="59" t="s">
        <v>1658</v>
      </c>
      <c r="L1438" s="61" t="s">
        <v>81</v>
      </c>
      <c r="M1438" s="61">
        <f>VLOOKUP(H1438,zdroj!C:F,4,0)</f>
        <v>0</v>
      </c>
      <c r="N1438" s="61" t="str">
        <f t="shared" si="44"/>
        <v>-</v>
      </c>
      <c r="P1438" s="73" t="str">
        <f t="shared" si="45"/>
        <v/>
      </c>
      <c r="Q1438" s="61" t="s">
        <v>86</v>
      </c>
    </row>
    <row r="1439" spans="8:18" x14ac:dyDescent="0.25">
      <c r="H1439" s="59">
        <v>54003</v>
      </c>
      <c r="I1439" s="59" t="s">
        <v>72</v>
      </c>
      <c r="J1439" s="59">
        <v>2507731</v>
      </c>
      <c r="K1439" s="59" t="s">
        <v>1659</v>
      </c>
      <c r="L1439" s="61" t="s">
        <v>81</v>
      </c>
      <c r="M1439" s="61">
        <f>VLOOKUP(H1439,zdroj!C:F,4,0)</f>
        <v>0</v>
      </c>
      <c r="N1439" s="61" t="str">
        <f t="shared" si="44"/>
        <v>-</v>
      </c>
      <c r="P1439" s="73" t="str">
        <f t="shared" si="45"/>
        <v/>
      </c>
      <c r="Q1439" s="61" t="s">
        <v>86</v>
      </c>
    </row>
    <row r="1440" spans="8:18" x14ac:dyDescent="0.25">
      <c r="H1440" s="59">
        <v>54003</v>
      </c>
      <c r="I1440" s="59" t="s">
        <v>72</v>
      </c>
      <c r="J1440" s="59">
        <v>2507749</v>
      </c>
      <c r="K1440" s="59" t="s">
        <v>1660</v>
      </c>
      <c r="L1440" s="61" t="s">
        <v>81</v>
      </c>
      <c r="M1440" s="61">
        <f>VLOOKUP(H1440,zdroj!C:F,4,0)</f>
        <v>0</v>
      </c>
      <c r="N1440" s="61" t="str">
        <f t="shared" si="44"/>
        <v>-</v>
      </c>
      <c r="P1440" s="73" t="str">
        <f t="shared" si="45"/>
        <v/>
      </c>
      <c r="Q1440" s="61" t="s">
        <v>86</v>
      </c>
    </row>
    <row r="1441" spans="8:17" x14ac:dyDescent="0.25">
      <c r="H1441" s="59">
        <v>54003</v>
      </c>
      <c r="I1441" s="59" t="s">
        <v>72</v>
      </c>
      <c r="J1441" s="59">
        <v>2507757</v>
      </c>
      <c r="K1441" s="59" t="s">
        <v>1661</v>
      </c>
      <c r="L1441" s="61" t="s">
        <v>81</v>
      </c>
      <c r="M1441" s="61">
        <f>VLOOKUP(H1441,zdroj!C:F,4,0)</f>
        <v>0</v>
      </c>
      <c r="N1441" s="61" t="str">
        <f t="shared" si="44"/>
        <v>-</v>
      </c>
      <c r="P1441" s="73" t="str">
        <f t="shared" si="45"/>
        <v/>
      </c>
      <c r="Q1441" s="61" t="s">
        <v>86</v>
      </c>
    </row>
    <row r="1442" spans="8:17" x14ac:dyDescent="0.25">
      <c r="H1442" s="59">
        <v>54003</v>
      </c>
      <c r="I1442" s="59" t="s">
        <v>72</v>
      </c>
      <c r="J1442" s="59">
        <v>2507765</v>
      </c>
      <c r="K1442" s="59" t="s">
        <v>1662</v>
      </c>
      <c r="L1442" s="61" t="s">
        <v>81</v>
      </c>
      <c r="M1442" s="61">
        <f>VLOOKUP(H1442,zdroj!C:F,4,0)</f>
        <v>0</v>
      </c>
      <c r="N1442" s="61" t="str">
        <f t="shared" si="44"/>
        <v>-</v>
      </c>
      <c r="P1442" s="73" t="str">
        <f t="shared" si="45"/>
        <v/>
      </c>
      <c r="Q1442" s="61" t="s">
        <v>86</v>
      </c>
    </row>
    <row r="1443" spans="8:17" x14ac:dyDescent="0.25">
      <c r="H1443" s="59">
        <v>54003</v>
      </c>
      <c r="I1443" s="59" t="s">
        <v>72</v>
      </c>
      <c r="J1443" s="59">
        <v>2507773</v>
      </c>
      <c r="K1443" s="59" t="s">
        <v>1663</v>
      </c>
      <c r="L1443" s="61" t="s">
        <v>81</v>
      </c>
      <c r="M1443" s="61">
        <f>VLOOKUP(H1443,zdroj!C:F,4,0)</f>
        <v>0</v>
      </c>
      <c r="N1443" s="61" t="str">
        <f t="shared" si="44"/>
        <v>-</v>
      </c>
      <c r="P1443" s="73" t="str">
        <f t="shared" si="45"/>
        <v/>
      </c>
      <c r="Q1443" s="61" t="s">
        <v>86</v>
      </c>
    </row>
    <row r="1444" spans="8:17" x14ac:dyDescent="0.25">
      <c r="H1444" s="59">
        <v>54003</v>
      </c>
      <c r="I1444" s="59" t="s">
        <v>72</v>
      </c>
      <c r="J1444" s="59">
        <v>2507781</v>
      </c>
      <c r="K1444" s="59" t="s">
        <v>1664</v>
      </c>
      <c r="L1444" s="61" t="s">
        <v>81</v>
      </c>
      <c r="M1444" s="61">
        <f>VLOOKUP(H1444,zdroj!C:F,4,0)</f>
        <v>0</v>
      </c>
      <c r="N1444" s="61" t="str">
        <f t="shared" si="44"/>
        <v>-</v>
      </c>
      <c r="P1444" s="73" t="str">
        <f t="shared" si="45"/>
        <v/>
      </c>
      <c r="Q1444" s="61" t="s">
        <v>86</v>
      </c>
    </row>
    <row r="1445" spans="8:17" x14ac:dyDescent="0.25">
      <c r="H1445" s="59">
        <v>54003</v>
      </c>
      <c r="I1445" s="59" t="s">
        <v>72</v>
      </c>
      <c r="J1445" s="59">
        <v>2507790</v>
      </c>
      <c r="K1445" s="59" t="s">
        <v>1665</v>
      </c>
      <c r="L1445" s="61" t="s">
        <v>81</v>
      </c>
      <c r="M1445" s="61">
        <f>VLOOKUP(H1445,zdroj!C:F,4,0)</f>
        <v>0</v>
      </c>
      <c r="N1445" s="61" t="str">
        <f t="shared" si="44"/>
        <v>-</v>
      </c>
      <c r="P1445" s="73" t="str">
        <f t="shared" si="45"/>
        <v/>
      </c>
      <c r="Q1445" s="61" t="s">
        <v>86</v>
      </c>
    </row>
    <row r="1446" spans="8:17" x14ac:dyDescent="0.25">
      <c r="H1446" s="59">
        <v>54003</v>
      </c>
      <c r="I1446" s="59" t="s">
        <v>72</v>
      </c>
      <c r="J1446" s="59">
        <v>2507803</v>
      </c>
      <c r="K1446" s="59" t="s">
        <v>1666</v>
      </c>
      <c r="L1446" s="61" t="s">
        <v>81</v>
      </c>
      <c r="M1446" s="61">
        <f>VLOOKUP(H1446,zdroj!C:F,4,0)</f>
        <v>0</v>
      </c>
      <c r="N1446" s="61" t="str">
        <f t="shared" si="44"/>
        <v>-</v>
      </c>
      <c r="P1446" s="73" t="str">
        <f t="shared" si="45"/>
        <v/>
      </c>
      <c r="Q1446" s="61" t="s">
        <v>86</v>
      </c>
    </row>
    <row r="1447" spans="8:17" x14ac:dyDescent="0.25">
      <c r="H1447" s="59">
        <v>54003</v>
      </c>
      <c r="I1447" s="59" t="s">
        <v>72</v>
      </c>
      <c r="J1447" s="59">
        <v>2507811</v>
      </c>
      <c r="K1447" s="59" t="s">
        <v>1667</v>
      </c>
      <c r="L1447" s="61" t="s">
        <v>81</v>
      </c>
      <c r="M1447" s="61">
        <f>VLOOKUP(H1447,zdroj!C:F,4,0)</f>
        <v>0</v>
      </c>
      <c r="N1447" s="61" t="str">
        <f t="shared" si="44"/>
        <v>-</v>
      </c>
      <c r="P1447" s="73" t="str">
        <f t="shared" si="45"/>
        <v/>
      </c>
      <c r="Q1447" s="61" t="s">
        <v>86</v>
      </c>
    </row>
    <row r="1448" spans="8:17" x14ac:dyDescent="0.25">
      <c r="H1448" s="59">
        <v>54003</v>
      </c>
      <c r="I1448" s="59" t="s">
        <v>72</v>
      </c>
      <c r="J1448" s="59">
        <v>2507820</v>
      </c>
      <c r="K1448" s="59" t="s">
        <v>1668</v>
      </c>
      <c r="L1448" s="61" t="s">
        <v>81</v>
      </c>
      <c r="M1448" s="61">
        <f>VLOOKUP(H1448,zdroj!C:F,4,0)</f>
        <v>0</v>
      </c>
      <c r="N1448" s="61" t="str">
        <f t="shared" si="44"/>
        <v>-</v>
      </c>
      <c r="P1448" s="73" t="str">
        <f t="shared" si="45"/>
        <v/>
      </c>
      <c r="Q1448" s="61" t="s">
        <v>86</v>
      </c>
    </row>
    <row r="1449" spans="8:17" x14ac:dyDescent="0.25">
      <c r="H1449" s="59">
        <v>54003</v>
      </c>
      <c r="I1449" s="59" t="s">
        <v>72</v>
      </c>
      <c r="J1449" s="59">
        <v>2507838</v>
      </c>
      <c r="K1449" s="59" t="s">
        <v>1669</v>
      </c>
      <c r="L1449" s="61" t="s">
        <v>81</v>
      </c>
      <c r="M1449" s="61">
        <f>VLOOKUP(H1449,zdroj!C:F,4,0)</f>
        <v>0</v>
      </c>
      <c r="N1449" s="61" t="str">
        <f t="shared" si="44"/>
        <v>-</v>
      </c>
      <c r="P1449" s="73" t="str">
        <f t="shared" si="45"/>
        <v/>
      </c>
      <c r="Q1449" s="61" t="s">
        <v>86</v>
      </c>
    </row>
    <row r="1450" spans="8:17" x14ac:dyDescent="0.25">
      <c r="H1450" s="59">
        <v>54003</v>
      </c>
      <c r="I1450" s="59" t="s">
        <v>72</v>
      </c>
      <c r="J1450" s="59">
        <v>2507846</v>
      </c>
      <c r="K1450" s="59" t="s">
        <v>1670</v>
      </c>
      <c r="L1450" s="61" t="s">
        <v>81</v>
      </c>
      <c r="M1450" s="61">
        <f>VLOOKUP(H1450,zdroj!C:F,4,0)</f>
        <v>0</v>
      </c>
      <c r="N1450" s="61" t="str">
        <f t="shared" si="44"/>
        <v>-</v>
      </c>
      <c r="P1450" s="73" t="str">
        <f t="shared" si="45"/>
        <v/>
      </c>
      <c r="Q1450" s="61" t="s">
        <v>86</v>
      </c>
    </row>
    <row r="1451" spans="8:17" x14ac:dyDescent="0.25">
      <c r="H1451" s="59">
        <v>54003</v>
      </c>
      <c r="I1451" s="59" t="s">
        <v>72</v>
      </c>
      <c r="J1451" s="59">
        <v>2507854</v>
      </c>
      <c r="K1451" s="59" t="s">
        <v>1671</v>
      </c>
      <c r="L1451" s="61" t="s">
        <v>81</v>
      </c>
      <c r="M1451" s="61">
        <f>VLOOKUP(H1451,zdroj!C:F,4,0)</f>
        <v>0</v>
      </c>
      <c r="N1451" s="61" t="str">
        <f t="shared" si="44"/>
        <v>-</v>
      </c>
      <c r="P1451" s="73" t="str">
        <f t="shared" si="45"/>
        <v/>
      </c>
      <c r="Q1451" s="61" t="s">
        <v>86</v>
      </c>
    </row>
    <row r="1452" spans="8:17" x14ac:dyDescent="0.25">
      <c r="H1452" s="59">
        <v>54003</v>
      </c>
      <c r="I1452" s="59" t="s">
        <v>72</v>
      </c>
      <c r="J1452" s="59">
        <v>2507862</v>
      </c>
      <c r="K1452" s="59" t="s">
        <v>1672</v>
      </c>
      <c r="L1452" s="61" t="s">
        <v>81</v>
      </c>
      <c r="M1452" s="61">
        <f>VLOOKUP(H1452,zdroj!C:F,4,0)</f>
        <v>0</v>
      </c>
      <c r="N1452" s="61" t="str">
        <f t="shared" si="44"/>
        <v>-</v>
      </c>
      <c r="P1452" s="73" t="str">
        <f t="shared" si="45"/>
        <v/>
      </c>
      <c r="Q1452" s="61" t="s">
        <v>86</v>
      </c>
    </row>
    <row r="1453" spans="8:17" x14ac:dyDescent="0.25">
      <c r="H1453" s="59">
        <v>54003</v>
      </c>
      <c r="I1453" s="59" t="s">
        <v>72</v>
      </c>
      <c r="J1453" s="59">
        <v>2507871</v>
      </c>
      <c r="K1453" s="59" t="s">
        <v>1673</v>
      </c>
      <c r="L1453" s="61" t="s">
        <v>81</v>
      </c>
      <c r="M1453" s="61">
        <f>VLOOKUP(H1453,zdroj!C:F,4,0)</f>
        <v>0</v>
      </c>
      <c r="N1453" s="61" t="str">
        <f t="shared" si="44"/>
        <v>-</v>
      </c>
      <c r="P1453" s="73" t="str">
        <f t="shared" si="45"/>
        <v/>
      </c>
      <c r="Q1453" s="61" t="s">
        <v>86</v>
      </c>
    </row>
    <row r="1454" spans="8:17" x14ac:dyDescent="0.25">
      <c r="H1454" s="59">
        <v>54003</v>
      </c>
      <c r="I1454" s="59" t="s">
        <v>72</v>
      </c>
      <c r="J1454" s="59">
        <v>2507889</v>
      </c>
      <c r="K1454" s="59" t="s">
        <v>1674</v>
      </c>
      <c r="L1454" s="61" t="s">
        <v>81</v>
      </c>
      <c r="M1454" s="61">
        <f>VLOOKUP(H1454,zdroj!C:F,4,0)</f>
        <v>0</v>
      </c>
      <c r="N1454" s="61" t="str">
        <f t="shared" si="44"/>
        <v>-</v>
      </c>
      <c r="P1454" s="73" t="str">
        <f t="shared" si="45"/>
        <v/>
      </c>
      <c r="Q1454" s="61" t="s">
        <v>86</v>
      </c>
    </row>
    <row r="1455" spans="8:17" x14ac:dyDescent="0.25">
      <c r="H1455" s="59">
        <v>54003</v>
      </c>
      <c r="I1455" s="59" t="s">
        <v>72</v>
      </c>
      <c r="J1455" s="59">
        <v>2507897</v>
      </c>
      <c r="K1455" s="59" t="s">
        <v>1675</v>
      </c>
      <c r="L1455" s="61" t="s">
        <v>81</v>
      </c>
      <c r="M1455" s="61">
        <f>VLOOKUP(H1455,zdroj!C:F,4,0)</f>
        <v>0</v>
      </c>
      <c r="N1455" s="61" t="str">
        <f t="shared" si="44"/>
        <v>-</v>
      </c>
      <c r="P1455" s="73" t="str">
        <f t="shared" si="45"/>
        <v/>
      </c>
      <c r="Q1455" s="61" t="s">
        <v>86</v>
      </c>
    </row>
    <row r="1456" spans="8:17" x14ac:dyDescent="0.25">
      <c r="H1456" s="59">
        <v>54003</v>
      </c>
      <c r="I1456" s="59" t="s">
        <v>72</v>
      </c>
      <c r="J1456" s="59">
        <v>2507901</v>
      </c>
      <c r="K1456" s="59" t="s">
        <v>1676</v>
      </c>
      <c r="L1456" s="61" t="s">
        <v>81</v>
      </c>
      <c r="M1456" s="61">
        <f>VLOOKUP(H1456,zdroj!C:F,4,0)</f>
        <v>0</v>
      </c>
      <c r="N1456" s="61" t="str">
        <f t="shared" si="44"/>
        <v>-</v>
      </c>
      <c r="P1456" s="73" t="str">
        <f t="shared" si="45"/>
        <v/>
      </c>
      <c r="Q1456" s="61" t="s">
        <v>86</v>
      </c>
    </row>
    <row r="1457" spans="8:17" x14ac:dyDescent="0.25">
      <c r="H1457" s="59">
        <v>54003</v>
      </c>
      <c r="I1457" s="59" t="s">
        <v>72</v>
      </c>
      <c r="J1457" s="59">
        <v>2507919</v>
      </c>
      <c r="K1457" s="59" t="s">
        <v>1677</v>
      </c>
      <c r="L1457" s="61" t="s">
        <v>81</v>
      </c>
      <c r="M1457" s="61">
        <f>VLOOKUP(H1457,zdroj!C:F,4,0)</f>
        <v>0</v>
      </c>
      <c r="N1457" s="61" t="str">
        <f t="shared" si="44"/>
        <v>-</v>
      </c>
      <c r="P1457" s="73" t="str">
        <f t="shared" si="45"/>
        <v/>
      </c>
      <c r="Q1457" s="61" t="s">
        <v>86</v>
      </c>
    </row>
    <row r="1458" spans="8:17" x14ac:dyDescent="0.25">
      <c r="H1458" s="59">
        <v>54003</v>
      </c>
      <c r="I1458" s="59" t="s">
        <v>72</v>
      </c>
      <c r="J1458" s="59">
        <v>2507927</v>
      </c>
      <c r="K1458" s="59" t="s">
        <v>1678</v>
      </c>
      <c r="L1458" s="61" t="s">
        <v>81</v>
      </c>
      <c r="M1458" s="61">
        <f>VLOOKUP(H1458,zdroj!C:F,4,0)</f>
        <v>0</v>
      </c>
      <c r="N1458" s="61" t="str">
        <f t="shared" si="44"/>
        <v>-</v>
      </c>
      <c r="P1458" s="73" t="str">
        <f t="shared" si="45"/>
        <v/>
      </c>
      <c r="Q1458" s="61" t="s">
        <v>86</v>
      </c>
    </row>
    <row r="1459" spans="8:17" x14ac:dyDescent="0.25">
      <c r="H1459" s="59">
        <v>54003</v>
      </c>
      <c r="I1459" s="59" t="s">
        <v>72</v>
      </c>
      <c r="J1459" s="59">
        <v>2507935</v>
      </c>
      <c r="K1459" s="59" t="s">
        <v>1679</v>
      </c>
      <c r="L1459" s="61" t="s">
        <v>81</v>
      </c>
      <c r="M1459" s="61">
        <f>VLOOKUP(H1459,zdroj!C:F,4,0)</f>
        <v>0</v>
      </c>
      <c r="N1459" s="61" t="str">
        <f t="shared" si="44"/>
        <v>-</v>
      </c>
      <c r="P1459" s="73" t="str">
        <f t="shared" si="45"/>
        <v/>
      </c>
      <c r="Q1459" s="61" t="s">
        <v>86</v>
      </c>
    </row>
    <row r="1460" spans="8:17" x14ac:dyDescent="0.25">
      <c r="H1460" s="59">
        <v>54003</v>
      </c>
      <c r="I1460" s="59" t="s">
        <v>72</v>
      </c>
      <c r="J1460" s="59">
        <v>2507943</v>
      </c>
      <c r="K1460" s="59" t="s">
        <v>1680</v>
      </c>
      <c r="L1460" s="61" t="s">
        <v>114</v>
      </c>
      <c r="M1460" s="61">
        <f>VLOOKUP(H1460,zdroj!C:F,4,0)</f>
        <v>0</v>
      </c>
      <c r="N1460" s="61" t="str">
        <f t="shared" si="44"/>
        <v>katC</v>
      </c>
      <c r="P1460" s="73" t="str">
        <f t="shared" si="45"/>
        <v/>
      </c>
      <c r="Q1460" s="61" t="s">
        <v>33</v>
      </c>
    </row>
    <row r="1461" spans="8:17" x14ac:dyDescent="0.25">
      <c r="H1461" s="59">
        <v>54003</v>
      </c>
      <c r="I1461" s="59" t="s">
        <v>72</v>
      </c>
      <c r="J1461" s="59">
        <v>2507951</v>
      </c>
      <c r="K1461" s="59" t="s">
        <v>1681</v>
      </c>
      <c r="L1461" s="61" t="s">
        <v>81</v>
      </c>
      <c r="M1461" s="61">
        <f>VLOOKUP(H1461,zdroj!C:F,4,0)</f>
        <v>0</v>
      </c>
      <c r="N1461" s="61" t="str">
        <f t="shared" si="44"/>
        <v>-</v>
      </c>
      <c r="P1461" s="73" t="str">
        <f t="shared" si="45"/>
        <v/>
      </c>
      <c r="Q1461" s="61" t="s">
        <v>86</v>
      </c>
    </row>
    <row r="1462" spans="8:17" x14ac:dyDescent="0.25">
      <c r="H1462" s="59">
        <v>54003</v>
      </c>
      <c r="I1462" s="59" t="s">
        <v>72</v>
      </c>
      <c r="J1462" s="59">
        <v>2507960</v>
      </c>
      <c r="K1462" s="59" t="s">
        <v>1682</v>
      </c>
      <c r="L1462" s="61" t="s">
        <v>81</v>
      </c>
      <c r="M1462" s="61">
        <f>VLOOKUP(H1462,zdroj!C:F,4,0)</f>
        <v>0</v>
      </c>
      <c r="N1462" s="61" t="str">
        <f t="shared" si="44"/>
        <v>-</v>
      </c>
      <c r="P1462" s="73" t="str">
        <f t="shared" si="45"/>
        <v/>
      </c>
      <c r="Q1462" s="61" t="s">
        <v>86</v>
      </c>
    </row>
    <row r="1463" spans="8:17" x14ac:dyDescent="0.25">
      <c r="H1463" s="59">
        <v>54003</v>
      </c>
      <c r="I1463" s="59" t="s">
        <v>72</v>
      </c>
      <c r="J1463" s="59">
        <v>2507978</v>
      </c>
      <c r="K1463" s="59" t="s">
        <v>1683</v>
      </c>
      <c r="L1463" s="61" t="s">
        <v>81</v>
      </c>
      <c r="M1463" s="61">
        <f>VLOOKUP(H1463,zdroj!C:F,4,0)</f>
        <v>0</v>
      </c>
      <c r="N1463" s="61" t="str">
        <f t="shared" si="44"/>
        <v>-</v>
      </c>
      <c r="P1463" s="73" t="str">
        <f t="shared" si="45"/>
        <v/>
      </c>
      <c r="Q1463" s="61" t="s">
        <v>86</v>
      </c>
    </row>
    <row r="1464" spans="8:17" x14ac:dyDescent="0.25">
      <c r="H1464" s="59">
        <v>54003</v>
      </c>
      <c r="I1464" s="59" t="s">
        <v>72</v>
      </c>
      <c r="J1464" s="59">
        <v>2507986</v>
      </c>
      <c r="K1464" s="59" t="s">
        <v>1684</v>
      </c>
      <c r="L1464" s="61" t="s">
        <v>81</v>
      </c>
      <c r="M1464" s="61">
        <f>VLOOKUP(H1464,zdroj!C:F,4,0)</f>
        <v>0</v>
      </c>
      <c r="N1464" s="61" t="str">
        <f t="shared" si="44"/>
        <v>-</v>
      </c>
      <c r="P1464" s="73" t="str">
        <f t="shared" si="45"/>
        <v/>
      </c>
      <c r="Q1464" s="61" t="s">
        <v>86</v>
      </c>
    </row>
    <row r="1465" spans="8:17" x14ac:dyDescent="0.25">
      <c r="H1465" s="59">
        <v>54003</v>
      </c>
      <c r="I1465" s="59" t="s">
        <v>72</v>
      </c>
      <c r="J1465" s="59">
        <v>2507994</v>
      </c>
      <c r="K1465" s="59" t="s">
        <v>1685</v>
      </c>
      <c r="L1465" s="61" t="s">
        <v>81</v>
      </c>
      <c r="M1465" s="61">
        <f>VLOOKUP(H1465,zdroj!C:F,4,0)</f>
        <v>0</v>
      </c>
      <c r="N1465" s="61" t="str">
        <f t="shared" si="44"/>
        <v>-</v>
      </c>
      <c r="P1465" s="73" t="str">
        <f t="shared" si="45"/>
        <v/>
      </c>
      <c r="Q1465" s="61" t="s">
        <v>86</v>
      </c>
    </row>
    <row r="1466" spans="8:17" x14ac:dyDescent="0.25">
      <c r="H1466" s="59">
        <v>54003</v>
      </c>
      <c r="I1466" s="59" t="s">
        <v>72</v>
      </c>
      <c r="J1466" s="59">
        <v>2508001</v>
      </c>
      <c r="K1466" s="59" t="s">
        <v>1686</v>
      </c>
      <c r="L1466" s="61" t="s">
        <v>81</v>
      </c>
      <c r="M1466" s="61">
        <f>VLOOKUP(H1466,zdroj!C:F,4,0)</f>
        <v>0</v>
      </c>
      <c r="N1466" s="61" t="str">
        <f t="shared" si="44"/>
        <v>-</v>
      </c>
      <c r="P1466" s="73" t="str">
        <f t="shared" si="45"/>
        <v/>
      </c>
      <c r="Q1466" s="61" t="s">
        <v>86</v>
      </c>
    </row>
    <row r="1467" spans="8:17" x14ac:dyDescent="0.25">
      <c r="H1467" s="59">
        <v>54003</v>
      </c>
      <c r="I1467" s="59" t="s">
        <v>72</v>
      </c>
      <c r="J1467" s="59">
        <v>2508010</v>
      </c>
      <c r="K1467" s="59" t="s">
        <v>1687</v>
      </c>
      <c r="L1467" s="61" t="s">
        <v>81</v>
      </c>
      <c r="M1467" s="61">
        <f>VLOOKUP(H1467,zdroj!C:F,4,0)</f>
        <v>0</v>
      </c>
      <c r="N1467" s="61" t="str">
        <f t="shared" si="44"/>
        <v>-</v>
      </c>
      <c r="P1467" s="73" t="str">
        <f t="shared" si="45"/>
        <v/>
      </c>
      <c r="Q1467" s="61" t="s">
        <v>86</v>
      </c>
    </row>
    <row r="1468" spans="8:17" x14ac:dyDescent="0.25">
      <c r="H1468" s="59">
        <v>54003</v>
      </c>
      <c r="I1468" s="59" t="s">
        <v>72</v>
      </c>
      <c r="J1468" s="59">
        <v>2508028</v>
      </c>
      <c r="K1468" s="59" t="s">
        <v>1688</v>
      </c>
      <c r="L1468" s="61" t="s">
        <v>81</v>
      </c>
      <c r="M1468" s="61">
        <f>VLOOKUP(H1468,zdroj!C:F,4,0)</f>
        <v>0</v>
      </c>
      <c r="N1468" s="61" t="str">
        <f t="shared" si="44"/>
        <v>-</v>
      </c>
      <c r="P1468" s="73" t="str">
        <f t="shared" si="45"/>
        <v/>
      </c>
      <c r="Q1468" s="61" t="s">
        <v>86</v>
      </c>
    </row>
    <row r="1469" spans="8:17" x14ac:dyDescent="0.25">
      <c r="H1469" s="59">
        <v>54003</v>
      </c>
      <c r="I1469" s="59" t="s">
        <v>72</v>
      </c>
      <c r="J1469" s="59">
        <v>2508036</v>
      </c>
      <c r="K1469" s="59" t="s">
        <v>1689</v>
      </c>
      <c r="L1469" s="61" t="s">
        <v>81</v>
      </c>
      <c r="M1469" s="61">
        <f>VLOOKUP(H1469,zdroj!C:F,4,0)</f>
        <v>0</v>
      </c>
      <c r="N1469" s="61" t="str">
        <f t="shared" si="44"/>
        <v>-</v>
      </c>
      <c r="P1469" s="73" t="str">
        <f t="shared" si="45"/>
        <v/>
      </c>
      <c r="Q1469" s="61" t="s">
        <v>86</v>
      </c>
    </row>
    <row r="1470" spans="8:17" x14ac:dyDescent="0.25">
      <c r="H1470" s="59">
        <v>54003</v>
      </c>
      <c r="I1470" s="59" t="s">
        <v>72</v>
      </c>
      <c r="J1470" s="59">
        <v>2508044</v>
      </c>
      <c r="K1470" s="59" t="s">
        <v>1690</v>
      </c>
      <c r="L1470" s="61" t="s">
        <v>114</v>
      </c>
      <c r="M1470" s="61">
        <f>VLOOKUP(H1470,zdroj!C:F,4,0)</f>
        <v>0</v>
      </c>
      <c r="N1470" s="61" t="str">
        <f t="shared" si="44"/>
        <v>katC</v>
      </c>
      <c r="P1470" s="73" t="str">
        <f t="shared" si="45"/>
        <v/>
      </c>
      <c r="Q1470" s="61" t="s">
        <v>31</v>
      </c>
    </row>
    <row r="1471" spans="8:17" x14ac:dyDescent="0.25">
      <c r="H1471" s="59">
        <v>54003</v>
      </c>
      <c r="I1471" s="59" t="s">
        <v>72</v>
      </c>
      <c r="J1471" s="59">
        <v>2508061</v>
      </c>
      <c r="K1471" s="59" t="s">
        <v>1691</v>
      </c>
      <c r="L1471" s="61" t="s">
        <v>81</v>
      </c>
      <c r="M1471" s="61">
        <f>VLOOKUP(H1471,zdroj!C:F,4,0)</f>
        <v>0</v>
      </c>
      <c r="N1471" s="61" t="str">
        <f t="shared" si="44"/>
        <v>-</v>
      </c>
      <c r="P1471" s="73" t="str">
        <f t="shared" si="45"/>
        <v/>
      </c>
      <c r="Q1471" s="61" t="s">
        <v>86</v>
      </c>
    </row>
    <row r="1472" spans="8:17" x14ac:dyDescent="0.25">
      <c r="H1472" s="59">
        <v>54003</v>
      </c>
      <c r="I1472" s="59" t="s">
        <v>72</v>
      </c>
      <c r="J1472" s="59">
        <v>2508079</v>
      </c>
      <c r="K1472" s="59" t="s">
        <v>1692</v>
      </c>
      <c r="L1472" s="61" t="s">
        <v>81</v>
      </c>
      <c r="M1472" s="61">
        <f>VLOOKUP(H1472,zdroj!C:F,4,0)</f>
        <v>0</v>
      </c>
      <c r="N1472" s="61" t="str">
        <f t="shared" si="44"/>
        <v>-</v>
      </c>
      <c r="P1472" s="73" t="str">
        <f t="shared" si="45"/>
        <v/>
      </c>
      <c r="Q1472" s="61" t="s">
        <v>86</v>
      </c>
    </row>
    <row r="1473" spans="8:17" x14ac:dyDescent="0.25">
      <c r="H1473" s="59">
        <v>54003</v>
      </c>
      <c r="I1473" s="59" t="s">
        <v>72</v>
      </c>
      <c r="J1473" s="59">
        <v>2508087</v>
      </c>
      <c r="K1473" s="59" t="s">
        <v>1693</v>
      </c>
      <c r="L1473" s="61" t="s">
        <v>81</v>
      </c>
      <c r="M1473" s="61">
        <f>VLOOKUP(H1473,zdroj!C:F,4,0)</f>
        <v>0</v>
      </c>
      <c r="N1473" s="61" t="str">
        <f t="shared" si="44"/>
        <v>-</v>
      </c>
      <c r="P1473" s="73" t="str">
        <f t="shared" si="45"/>
        <v/>
      </c>
      <c r="Q1473" s="61" t="s">
        <v>86</v>
      </c>
    </row>
    <row r="1474" spans="8:17" x14ac:dyDescent="0.25">
      <c r="H1474" s="59">
        <v>54003</v>
      </c>
      <c r="I1474" s="59" t="s">
        <v>72</v>
      </c>
      <c r="J1474" s="59">
        <v>2508095</v>
      </c>
      <c r="K1474" s="59" t="s">
        <v>1694</v>
      </c>
      <c r="L1474" s="61" t="s">
        <v>81</v>
      </c>
      <c r="M1474" s="61">
        <f>VLOOKUP(H1474,zdroj!C:F,4,0)</f>
        <v>0</v>
      </c>
      <c r="N1474" s="61" t="str">
        <f t="shared" si="44"/>
        <v>-</v>
      </c>
      <c r="P1474" s="73" t="str">
        <f t="shared" si="45"/>
        <v/>
      </c>
      <c r="Q1474" s="61" t="s">
        <v>86</v>
      </c>
    </row>
    <row r="1475" spans="8:17" x14ac:dyDescent="0.25">
      <c r="H1475" s="59">
        <v>54003</v>
      </c>
      <c r="I1475" s="59" t="s">
        <v>72</v>
      </c>
      <c r="J1475" s="59">
        <v>2508109</v>
      </c>
      <c r="K1475" s="59" t="s">
        <v>1695</v>
      </c>
      <c r="L1475" s="61" t="s">
        <v>81</v>
      </c>
      <c r="M1475" s="61">
        <f>VLOOKUP(H1475,zdroj!C:F,4,0)</f>
        <v>0</v>
      </c>
      <c r="N1475" s="61" t="str">
        <f t="shared" si="44"/>
        <v>-</v>
      </c>
      <c r="P1475" s="73" t="str">
        <f t="shared" si="45"/>
        <v/>
      </c>
      <c r="Q1475" s="61" t="s">
        <v>86</v>
      </c>
    </row>
    <row r="1476" spans="8:17" x14ac:dyDescent="0.25">
      <c r="H1476" s="59">
        <v>54003</v>
      </c>
      <c r="I1476" s="59" t="s">
        <v>72</v>
      </c>
      <c r="J1476" s="59">
        <v>2508117</v>
      </c>
      <c r="K1476" s="59" t="s">
        <v>1696</v>
      </c>
      <c r="L1476" s="61" t="s">
        <v>81</v>
      </c>
      <c r="M1476" s="61">
        <f>VLOOKUP(H1476,zdroj!C:F,4,0)</f>
        <v>0</v>
      </c>
      <c r="N1476" s="61" t="str">
        <f t="shared" si="44"/>
        <v>-</v>
      </c>
      <c r="P1476" s="73" t="str">
        <f t="shared" si="45"/>
        <v/>
      </c>
      <c r="Q1476" s="61" t="s">
        <v>86</v>
      </c>
    </row>
    <row r="1477" spans="8:17" x14ac:dyDescent="0.25">
      <c r="H1477" s="59">
        <v>54003</v>
      </c>
      <c r="I1477" s="59" t="s">
        <v>72</v>
      </c>
      <c r="J1477" s="59">
        <v>2508125</v>
      </c>
      <c r="K1477" s="59" t="s">
        <v>1697</v>
      </c>
      <c r="L1477" s="61" t="s">
        <v>81</v>
      </c>
      <c r="M1477" s="61">
        <f>VLOOKUP(H1477,zdroj!C:F,4,0)</f>
        <v>0</v>
      </c>
      <c r="N1477" s="61" t="str">
        <f t="shared" si="44"/>
        <v>-</v>
      </c>
      <c r="P1477" s="73" t="str">
        <f t="shared" si="45"/>
        <v/>
      </c>
      <c r="Q1477" s="61" t="s">
        <v>86</v>
      </c>
    </row>
    <row r="1478" spans="8:17" x14ac:dyDescent="0.25">
      <c r="H1478" s="59">
        <v>54003</v>
      </c>
      <c r="I1478" s="59" t="s">
        <v>72</v>
      </c>
      <c r="J1478" s="59">
        <v>2508133</v>
      </c>
      <c r="K1478" s="59" t="s">
        <v>1698</v>
      </c>
      <c r="L1478" s="61" t="s">
        <v>114</v>
      </c>
      <c r="M1478" s="61">
        <f>VLOOKUP(H1478,zdroj!C:F,4,0)</f>
        <v>0</v>
      </c>
      <c r="N1478" s="61" t="str">
        <f t="shared" si="44"/>
        <v>katC</v>
      </c>
      <c r="P1478" s="73" t="str">
        <f t="shared" si="45"/>
        <v/>
      </c>
      <c r="Q1478" s="61" t="s">
        <v>31</v>
      </c>
    </row>
    <row r="1479" spans="8:17" x14ac:dyDescent="0.25">
      <c r="H1479" s="59">
        <v>54003</v>
      </c>
      <c r="I1479" s="59" t="s">
        <v>72</v>
      </c>
      <c r="J1479" s="59">
        <v>2508141</v>
      </c>
      <c r="K1479" s="59" t="s">
        <v>1699</v>
      </c>
      <c r="L1479" s="61" t="s">
        <v>81</v>
      </c>
      <c r="M1479" s="61">
        <f>VLOOKUP(H1479,zdroj!C:F,4,0)</f>
        <v>0</v>
      </c>
      <c r="N1479" s="61" t="str">
        <f t="shared" ref="N1479:N1542" si="46">IF(M1479="A",IF(L1479="katA","katB",L1479),L1479)</f>
        <v>-</v>
      </c>
      <c r="P1479" s="73" t="str">
        <f t="shared" ref="P1479:P1542" si="47">IF(O1479="A",1,"")</f>
        <v/>
      </c>
      <c r="Q1479" s="61" t="s">
        <v>86</v>
      </c>
    </row>
    <row r="1480" spans="8:17" x14ac:dyDescent="0.25">
      <c r="H1480" s="59">
        <v>54003</v>
      </c>
      <c r="I1480" s="59" t="s">
        <v>72</v>
      </c>
      <c r="J1480" s="59">
        <v>2508150</v>
      </c>
      <c r="K1480" s="59" t="s">
        <v>1700</v>
      </c>
      <c r="L1480" s="61" t="s">
        <v>81</v>
      </c>
      <c r="M1480" s="61">
        <f>VLOOKUP(H1480,zdroj!C:F,4,0)</f>
        <v>0</v>
      </c>
      <c r="N1480" s="61" t="str">
        <f t="shared" si="46"/>
        <v>-</v>
      </c>
      <c r="P1480" s="73" t="str">
        <f t="shared" si="47"/>
        <v/>
      </c>
      <c r="Q1480" s="61" t="s">
        <v>86</v>
      </c>
    </row>
    <row r="1481" spans="8:17" x14ac:dyDescent="0.25">
      <c r="H1481" s="59">
        <v>54003</v>
      </c>
      <c r="I1481" s="59" t="s">
        <v>72</v>
      </c>
      <c r="J1481" s="59">
        <v>2508168</v>
      </c>
      <c r="K1481" s="59" t="s">
        <v>1701</v>
      </c>
      <c r="L1481" s="61" t="s">
        <v>81</v>
      </c>
      <c r="M1481" s="61">
        <f>VLOOKUP(H1481,zdroj!C:F,4,0)</f>
        <v>0</v>
      </c>
      <c r="N1481" s="61" t="str">
        <f t="shared" si="46"/>
        <v>-</v>
      </c>
      <c r="P1481" s="73" t="str">
        <f t="shared" si="47"/>
        <v/>
      </c>
      <c r="Q1481" s="61" t="s">
        <v>86</v>
      </c>
    </row>
    <row r="1482" spans="8:17" x14ac:dyDescent="0.25">
      <c r="H1482" s="59">
        <v>54003</v>
      </c>
      <c r="I1482" s="59" t="s">
        <v>72</v>
      </c>
      <c r="J1482" s="59">
        <v>2508176</v>
      </c>
      <c r="K1482" s="59" t="s">
        <v>1702</v>
      </c>
      <c r="L1482" s="61" t="s">
        <v>81</v>
      </c>
      <c r="M1482" s="61">
        <f>VLOOKUP(H1482,zdroj!C:F,4,0)</f>
        <v>0</v>
      </c>
      <c r="N1482" s="61" t="str">
        <f t="shared" si="46"/>
        <v>-</v>
      </c>
      <c r="P1482" s="73" t="str">
        <f t="shared" si="47"/>
        <v/>
      </c>
      <c r="Q1482" s="61" t="s">
        <v>86</v>
      </c>
    </row>
    <row r="1483" spans="8:17" x14ac:dyDescent="0.25">
      <c r="H1483" s="59">
        <v>54003</v>
      </c>
      <c r="I1483" s="59" t="s">
        <v>72</v>
      </c>
      <c r="J1483" s="59">
        <v>2508184</v>
      </c>
      <c r="K1483" s="59" t="s">
        <v>1703</v>
      </c>
      <c r="L1483" s="61" t="s">
        <v>81</v>
      </c>
      <c r="M1483" s="61">
        <f>VLOOKUP(H1483,zdroj!C:F,4,0)</f>
        <v>0</v>
      </c>
      <c r="N1483" s="61" t="str">
        <f t="shared" si="46"/>
        <v>-</v>
      </c>
      <c r="P1483" s="73" t="str">
        <f t="shared" si="47"/>
        <v/>
      </c>
      <c r="Q1483" s="61" t="s">
        <v>86</v>
      </c>
    </row>
    <row r="1484" spans="8:17" x14ac:dyDescent="0.25">
      <c r="H1484" s="59">
        <v>54003</v>
      </c>
      <c r="I1484" s="59" t="s">
        <v>72</v>
      </c>
      <c r="J1484" s="59">
        <v>2508192</v>
      </c>
      <c r="K1484" s="59" t="s">
        <v>1704</v>
      </c>
      <c r="L1484" s="61" t="s">
        <v>81</v>
      </c>
      <c r="M1484" s="61">
        <f>VLOOKUP(H1484,zdroj!C:F,4,0)</f>
        <v>0</v>
      </c>
      <c r="N1484" s="61" t="str">
        <f t="shared" si="46"/>
        <v>-</v>
      </c>
      <c r="P1484" s="73" t="str">
        <f t="shared" si="47"/>
        <v/>
      </c>
      <c r="Q1484" s="61" t="s">
        <v>86</v>
      </c>
    </row>
    <row r="1485" spans="8:17" x14ac:dyDescent="0.25">
      <c r="H1485" s="59">
        <v>54003</v>
      </c>
      <c r="I1485" s="59" t="s">
        <v>72</v>
      </c>
      <c r="J1485" s="59">
        <v>2508206</v>
      </c>
      <c r="K1485" s="59" t="s">
        <v>1705</v>
      </c>
      <c r="L1485" s="61" t="s">
        <v>81</v>
      </c>
      <c r="M1485" s="61">
        <f>VLOOKUP(H1485,zdroj!C:F,4,0)</f>
        <v>0</v>
      </c>
      <c r="N1485" s="61" t="str">
        <f t="shared" si="46"/>
        <v>-</v>
      </c>
      <c r="P1485" s="73" t="str">
        <f t="shared" si="47"/>
        <v/>
      </c>
      <c r="Q1485" s="61" t="s">
        <v>86</v>
      </c>
    </row>
    <row r="1486" spans="8:17" x14ac:dyDescent="0.25">
      <c r="H1486" s="59">
        <v>54003</v>
      </c>
      <c r="I1486" s="59" t="s">
        <v>72</v>
      </c>
      <c r="J1486" s="59">
        <v>2508214</v>
      </c>
      <c r="K1486" s="59" t="s">
        <v>1706</v>
      </c>
      <c r="L1486" s="61" t="s">
        <v>81</v>
      </c>
      <c r="M1486" s="61">
        <f>VLOOKUP(H1486,zdroj!C:F,4,0)</f>
        <v>0</v>
      </c>
      <c r="N1486" s="61" t="str">
        <f t="shared" si="46"/>
        <v>-</v>
      </c>
      <c r="P1486" s="73" t="str">
        <f t="shared" si="47"/>
        <v/>
      </c>
      <c r="Q1486" s="61" t="s">
        <v>86</v>
      </c>
    </row>
    <row r="1487" spans="8:17" x14ac:dyDescent="0.25">
      <c r="H1487" s="59">
        <v>54003</v>
      </c>
      <c r="I1487" s="59" t="s">
        <v>72</v>
      </c>
      <c r="J1487" s="59">
        <v>2508222</v>
      </c>
      <c r="K1487" s="59" t="s">
        <v>1707</v>
      </c>
      <c r="L1487" s="61" t="s">
        <v>81</v>
      </c>
      <c r="M1487" s="61">
        <f>VLOOKUP(H1487,zdroj!C:F,4,0)</f>
        <v>0</v>
      </c>
      <c r="N1487" s="61" t="str">
        <f t="shared" si="46"/>
        <v>-</v>
      </c>
      <c r="P1487" s="73" t="str">
        <f t="shared" si="47"/>
        <v/>
      </c>
      <c r="Q1487" s="61" t="s">
        <v>86</v>
      </c>
    </row>
    <row r="1488" spans="8:17" x14ac:dyDescent="0.25">
      <c r="H1488" s="59">
        <v>54003</v>
      </c>
      <c r="I1488" s="59" t="s">
        <v>72</v>
      </c>
      <c r="J1488" s="59">
        <v>2508231</v>
      </c>
      <c r="K1488" s="59" t="s">
        <v>1708</v>
      </c>
      <c r="L1488" s="61" t="s">
        <v>81</v>
      </c>
      <c r="M1488" s="61">
        <f>VLOOKUP(H1488,zdroj!C:F,4,0)</f>
        <v>0</v>
      </c>
      <c r="N1488" s="61" t="str">
        <f t="shared" si="46"/>
        <v>-</v>
      </c>
      <c r="P1488" s="73" t="str">
        <f t="shared" si="47"/>
        <v/>
      </c>
      <c r="Q1488" s="61" t="s">
        <v>86</v>
      </c>
    </row>
    <row r="1489" spans="8:17" x14ac:dyDescent="0.25">
      <c r="H1489" s="59">
        <v>54003</v>
      </c>
      <c r="I1489" s="59" t="s">
        <v>72</v>
      </c>
      <c r="J1489" s="59">
        <v>2508257</v>
      </c>
      <c r="K1489" s="59" t="s">
        <v>1709</v>
      </c>
      <c r="L1489" s="61" t="s">
        <v>81</v>
      </c>
      <c r="M1489" s="61">
        <f>VLOOKUP(H1489,zdroj!C:F,4,0)</f>
        <v>0</v>
      </c>
      <c r="N1489" s="61" t="str">
        <f t="shared" si="46"/>
        <v>-</v>
      </c>
      <c r="P1489" s="73" t="str">
        <f t="shared" si="47"/>
        <v/>
      </c>
      <c r="Q1489" s="61" t="s">
        <v>86</v>
      </c>
    </row>
    <row r="1490" spans="8:17" x14ac:dyDescent="0.25">
      <c r="H1490" s="59">
        <v>54003</v>
      </c>
      <c r="I1490" s="59" t="s">
        <v>72</v>
      </c>
      <c r="J1490" s="59">
        <v>25348264</v>
      </c>
      <c r="K1490" s="59" t="s">
        <v>1710</v>
      </c>
      <c r="L1490" s="61" t="s">
        <v>81</v>
      </c>
      <c r="M1490" s="61">
        <f>VLOOKUP(H1490,zdroj!C:F,4,0)</f>
        <v>0</v>
      </c>
      <c r="N1490" s="61" t="str">
        <f t="shared" si="46"/>
        <v>-</v>
      </c>
      <c r="P1490" s="73" t="str">
        <f t="shared" si="47"/>
        <v/>
      </c>
      <c r="Q1490" s="61" t="s">
        <v>86</v>
      </c>
    </row>
    <row r="1491" spans="8:17" x14ac:dyDescent="0.25">
      <c r="H1491" s="59">
        <v>54003</v>
      </c>
      <c r="I1491" s="59" t="s">
        <v>72</v>
      </c>
      <c r="J1491" s="59">
        <v>25414445</v>
      </c>
      <c r="K1491" s="59" t="s">
        <v>1711</v>
      </c>
      <c r="L1491" s="61" t="s">
        <v>81</v>
      </c>
      <c r="M1491" s="61">
        <f>VLOOKUP(H1491,zdroj!C:F,4,0)</f>
        <v>0</v>
      </c>
      <c r="N1491" s="61" t="str">
        <f t="shared" si="46"/>
        <v>-</v>
      </c>
      <c r="P1491" s="73" t="str">
        <f t="shared" si="47"/>
        <v/>
      </c>
      <c r="Q1491" s="61" t="s">
        <v>86</v>
      </c>
    </row>
    <row r="1492" spans="8:17" x14ac:dyDescent="0.25">
      <c r="H1492" s="59">
        <v>54003</v>
      </c>
      <c r="I1492" s="59" t="s">
        <v>72</v>
      </c>
      <c r="J1492" s="59">
        <v>27861392</v>
      </c>
      <c r="K1492" s="59" t="s">
        <v>1712</v>
      </c>
      <c r="L1492" s="61" t="s">
        <v>81</v>
      </c>
      <c r="M1492" s="61">
        <f>VLOOKUP(H1492,zdroj!C:F,4,0)</f>
        <v>0</v>
      </c>
      <c r="N1492" s="61" t="str">
        <f t="shared" si="46"/>
        <v>-</v>
      </c>
      <c r="P1492" s="73" t="str">
        <f t="shared" si="47"/>
        <v/>
      </c>
      <c r="Q1492" s="61" t="s">
        <v>86</v>
      </c>
    </row>
    <row r="1493" spans="8:17" x14ac:dyDescent="0.25">
      <c r="H1493" s="59">
        <v>54003</v>
      </c>
      <c r="I1493" s="59" t="s">
        <v>72</v>
      </c>
      <c r="J1493" s="59">
        <v>27890937</v>
      </c>
      <c r="K1493" s="59" t="s">
        <v>1713</v>
      </c>
      <c r="L1493" s="61" t="s">
        <v>81</v>
      </c>
      <c r="M1493" s="61">
        <f>VLOOKUP(H1493,zdroj!C:F,4,0)</f>
        <v>0</v>
      </c>
      <c r="N1493" s="61" t="str">
        <f t="shared" si="46"/>
        <v>-</v>
      </c>
      <c r="P1493" s="73" t="str">
        <f t="shared" si="47"/>
        <v/>
      </c>
      <c r="Q1493" s="61" t="s">
        <v>86</v>
      </c>
    </row>
    <row r="1494" spans="8:17" x14ac:dyDescent="0.25">
      <c r="H1494" s="59">
        <v>54003</v>
      </c>
      <c r="I1494" s="59" t="s">
        <v>72</v>
      </c>
      <c r="J1494" s="59">
        <v>27990192</v>
      </c>
      <c r="K1494" s="59" t="s">
        <v>1714</v>
      </c>
      <c r="L1494" s="61" t="s">
        <v>81</v>
      </c>
      <c r="M1494" s="61">
        <f>VLOOKUP(H1494,zdroj!C:F,4,0)</f>
        <v>0</v>
      </c>
      <c r="N1494" s="61" t="str">
        <f t="shared" si="46"/>
        <v>-</v>
      </c>
      <c r="P1494" s="73" t="str">
        <f t="shared" si="47"/>
        <v/>
      </c>
      <c r="Q1494" s="61" t="s">
        <v>88</v>
      </c>
    </row>
    <row r="1495" spans="8:17" x14ac:dyDescent="0.25">
      <c r="H1495" s="59">
        <v>54003</v>
      </c>
      <c r="I1495" s="59" t="s">
        <v>72</v>
      </c>
      <c r="J1495" s="59">
        <v>28016165</v>
      </c>
      <c r="K1495" s="59" t="s">
        <v>1715</v>
      </c>
      <c r="L1495" s="61" t="s">
        <v>81</v>
      </c>
      <c r="M1495" s="61">
        <f>VLOOKUP(H1495,zdroj!C:F,4,0)</f>
        <v>0</v>
      </c>
      <c r="N1495" s="61" t="str">
        <f t="shared" si="46"/>
        <v>-</v>
      </c>
      <c r="P1495" s="73" t="str">
        <f t="shared" si="47"/>
        <v/>
      </c>
      <c r="Q1495" s="61" t="s">
        <v>86</v>
      </c>
    </row>
    <row r="1496" spans="8:17" x14ac:dyDescent="0.25">
      <c r="H1496" s="59">
        <v>54003</v>
      </c>
      <c r="I1496" s="59" t="s">
        <v>72</v>
      </c>
      <c r="J1496" s="59">
        <v>28222229</v>
      </c>
      <c r="K1496" s="59" t="s">
        <v>1716</v>
      </c>
      <c r="L1496" s="61" t="s">
        <v>81</v>
      </c>
      <c r="M1496" s="61">
        <f>VLOOKUP(H1496,zdroj!C:F,4,0)</f>
        <v>0</v>
      </c>
      <c r="N1496" s="61" t="str">
        <f t="shared" si="46"/>
        <v>-</v>
      </c>
      <c r="P1496" s="73" t="str">
        <f t="shared" si="47"/>
        <v/>
      </c>
      <c r="Q1496" s="61" t="s">
        <v>88</v>
      </c>
    </row>
    <row r="1497" spans="8:17" x14ac:dyDescent="0.25">
      <c r="H1497" s="59">
        <v>54003</v>
      </c>
      <c r="I1497" s="59" t="s">
        <v>72</v>
      </c>
      <c r="J1497" s="59">
        <v>28230744</v>
      </c>
      <c r="K1497" s="59" t="s">
        <v>1717</v>
      </c>
      <c r="L1497" s="61" t="s">
        <v>81</v>
      </c>
      <c r="M1497" s="61">
        <f>VLOOKUP(H1497,zdroj!C:F,4,0)</f>
        <v>0</v>
      </c>
      <c r="N1497" s="61" t="str">
        <f t="shared" si="46"/>
        <v>-</v>
      </c>
      <c r="P1497" s="73" t="str">
        <f t="shared" si="47"/>
        <v/>
      </c>
      <c r="Q1497" s="61" t="s">
        <v>88</v>
      </c>
    </row>
    <row r="1498" spans="8:17" x14ac:dyDescent="0.25">
      <c r="H1498" s="59">
        <v>54003</v>
      </c>
      <c r="I1498" s="59" t="s">
        <v>72</v>
      </c>
      <c r="J1498" s="59">
        <v>28236297</v>
      </c>
      <c r="K1498" s="59" t="s">
        <v>1718</v>
      </c>
      <c r="L1498" s="61" t="s">
        <v>81</v>
      </c>
      <c r="M1498" s="61">
        <f>VLOOKUP(H1498,zdroj!C:F,4,0)</f>
        <v>0</v>
      </c>
      <c r="N1498" s="61" t="str">
        <f t="shared" si="46"/>
        <v>-</v>
      </c>
      <c r="P1498" s="73" t="str">
        <f t="shared" si="47"/>
        <v/>
      </c>
      <c r="Q1498" s="61" t="s">
        <v>86</v>
      </c>
    </row>
    <row r="1499" spans="8:17" x14ac:dyDescent="0.25">
      <c r="H1499" s="59">
        <v>54003</v>
      </c>
      <c r="I1499" s="59" t="s">
        <v>72</v>
      </c>
      <c r="J1499" s="59">
        <v>30765706</v>
      </c>
      <c r="K1499" s="59" t="s">
        <v>1719</v>
      </c>
      <c r="L1499" s="61" t="s">
        <v>81</v>
      </c>
      <c r="M1499" s="61">
        <f>VLOOKUP(H1499,zdroj!C:F,4,0)</f>
        <v>0</v>
      </c>
      <c r="N1499" s="61" t="str">
        <f t="shared" si="46"/>
        <v>-</v>
      </c>
      <c r="P1499" s="73" t="str">
        <f t="shared" si="47"/>
        <v/>
      </c>
      <c r="Q1499" s="61" t="s">
        <v>86</v>
      </c>
    </row>
    <row r="1500" spans="8:17" x14ac:dyDescent="0.25">
      <c r="H1500" s="59">
        <v>54003</v>
      </c>
      <c r="I1500" s="59" t="s">
        <v>72</v>
      </c>
      <c r="J1500" s="59">
        <v>30765714</v>
      </c>
      <c r="K1500" s="59" t="s">
        <v>1720</v>
      </c>
      <c r="L1500" s="61" t="s">
        <v>81</v>
      </c>
      <c r="M1500" s="61">
        <f>VLOOKUP(H1500,zdroj!C:F,4,0)</f>
        <v>0</v>
      </c>
      <c r="N1500" s="61" t="str">
        <f t="shared" si="46"/>
        <v>-</v>
      </c>
      <c r="P1500" s="73" t="str">
        <f t="shared" si="47"/>
        <v/>
      </c>
      <c r="Q1500" s="61" t="s">
        <v>86</v>
      </c>
    </row>
    <row r="1501" spans="8:17" x14ac:dyDescent="0.25">
      <c r="H1501" s="59">
        <v>54003</v>
      </c>
      <c r="I1501" s="59" t="s">
        <v>72</v>
      </c>
      <c r="J1501" s="59">
        <v>30765722</v>
      </c>
      <c r="K1501" s="59" t="s">
        <v>1721</v>
      </c>
      <c r="L1501" s="61" t="s">
        <v>81</v>
      </c>
      <c r="M1501" s="61">
        <f>VLOOKUP(H1501,zdroj!C:F,4,0)</f>
        <v>0</v>
      </c>
      <c r="N1501" s="61" t="str">
        <f t="shared" si="46"/>
        <v>-</v>
      </c>
      <c r="P1501" s="73" t="str">
        <f t="shared" si="47"/>
        <v/>
      </c>
      <c r="Q1501" s="61" t="s">
        <v>86</v>
      </c>
    </row>
    <row r="1502" spans="8:17" x14ac:dyDescent="0.25">
      <c r="H1502" s="59">
        <v>54003</v>
      </c>
      <c r="I1502" s="59" t="s">
        <v>72</v>
      </c>
      <c r="J1502" s="59">
        <v>30765731</v>
      </c>
      <c r="K1502" s="59" t="s">
        <v>1722</v>
      </c>
      <c r="L1502" s="61" t="s">
        <v>81</v>
      </c>
      <c r="M1502" s="61">
        <f>VLOOKUP(H1502,zdroj!C:F,4,0)</f>
        <v>0</v>
      </c>
      <c r="N1502" s="61" t="str">
        <f t="shared" si="46"/>
        <v>-</v>
      </c>
      <c r="P1502" s="73" t="str">
        <f t="shared" si="47"/>
        <v/>
      </c>
      <c r="Q1502" s="61" t="s">
        <v>86</v>
      </c>
    </row>
    <row r="1503" spans="8:17" x14ac:dyDescent="0.25">
      <c r="H1503" s="59">
        <v>54003</v>
      </c>
      <c r="I1503" s="59" t="s">
        <v>72</v>
      </c>
      <c r="J1503" s="59">
        <v>40279341</v>
      </c>
      <c r="K1503" s="59" t="s">
        <v>1723</v>
      </c>
      <c r="L1503" s="61" t="s">
        <v>81</v>
      </c>
      <c r="M1503" s="61">
        <f>VLOOKUP(H1503,zdroj!C:F,4,0)</f>
        <v>0</v>
      </c>
      <c r="N1503" s="61" t="str">
        <f t="shared" si="46"/>
        <v>-</v>
      </c>
      <c r="P1503" s="73" t="str">
        <f t="shared" si="47"/>
        <v/>
      </c>
      <c r="Q1503" s="61" t="s">
        <v>86</v>
      </c>
    </row>
    <row r="1504" spans="8:17" x14ac:dyDescent="0.25">
      <c r="H1504" s="59">
        <v>54003</v>
      </c>
      <c r="I1504" s="59" t="s">
        <v>72</v>
      </c>
      <c r="J1504" s="59">
        <v>40495001</v>
      </c>
      <c r="K1504" s="59" t="s">
        <v>1724</v>
      </c>
      <c r="L1504" s="61" t="s">
        <v>81</v>
      </c>
      <c r="M1504" s="61">
        <f>VLOOKUP(H1504,zdroj!C:F,4,0)</f>
        <v>0</v>
      </c>
      <c r="N1504" s="61" t="str">
        <f t="shared" si="46"/>
        <v>-</v>
      </c>
      <c r="P1504" s="73" t="str">
        <f t="shared" si="47"/>
        <v/>
      </c>
      <c r="Q1504" s="61" t="s">
        <v>86</v>
      </c>
    </row>
    <row r="1505" spans="8:18" x14ac:dyDescent="0.25">
      <c r="H1505" s="59">
        <v>54003</v>
      </c>
      <c r="I1505" s="59" t="s">
        <v>72</v>
      </c>
      <c r="J1505" s="59">
        <v>40598951</v>
      </c>
      <c r="K1505" s="59" t="s">
        <v>1725</v>
      </c>
      <c r="L1505" s="61" t="s">
        <v>81</v>
      </c>
      <c r="M1505" s="61">
        <f>VLOOKUP(H1505,zdroj!C:F,4,0)</f>
        <v>0</v>
      </c>
      <c r="N1505" s="61" t="str">
        <f t="shared" si="46"/>
        <v>-</v>
      </c>
      <c r="P1505" s="73" t="str">
        <f t="shared" si="47"/>
        <v/>
      </c>
      <c r="Q1505" s="61" t="s">
        <v>86</v>
      </c>
    </row>
    <row r="1506" spans="8:18" x14ac:dyDescent="0.25">
      <c r="H1506" s="59">
        <v>54003</v>
      </c>
      <c r="I1506" s="59" t="s">
        <v>72</v>
      </c>
      <c r="J1506" s="59">
        <v>41693281</v>
      </c>
      <c r="K1506" s="59" t="s">
        <v>1726</v>
      </c>
      <c r="L1506" s="61" t="s">
        <v>81</v>
      </c>
      <c r="M1506" s="61">
        <f>VLOOKUP(H1506,zdroj!C:F,4,0)</f>
        <v>0</v>
      </c>
      <c r="N1506" s="61" t="str">
        <f t="shared" si="46"/>
        <v>-</v>
      </c>
      <c r="P1506" s="73" t="str">
        <f t="shared" si="47"/>
        <v/>
      </c>
      <c r="Q1506" s="61" t="s">
        <v>86</v>
      </c>
    </row>
    <row r="1507" spans="8:18" x14ac:dyDescent="0.25">
      <c r="H1507" s="59">
        <v>54003</v>
      </c>
      <c r="I1507" s="59" t="s">
        <v>72</v>
      </c>
      <c r="J1507" s="59">
        <v>41714415</v>
      </c>
      <c r="K1507" s="59" t="s">
        <v>1727</v>
      </c>
      <c r="L1507" s="61" t="s">
        <v>81</v>
      </c>
      <c r="M1507" s="61">
        <f>VLOOKUP(H1507,zdroj!C:F,4,0)</f>
        <v>0</v>
      </c>
      <c r="N1507" s="61" t="str">
        <f t="shared" si="46"/>
        <v>-</v>
      </c>
      <c r="P1507" s="73" t="str">
        <f t="shared" si="47"/>
        <v/>
      </c>
      <c r="Q1507" s="61" t="s">
        <v>86</v>
      </c>
    </row>
    <row r="1508" spans="8:18" x14ac:dyDescent="0.25">
      <c r="H1508" s="59">
        <v>54003</v>
      </c>
      <c r="I1508" s="59" t="s">
        <v>72</v>
      </c>
      <c r="J1508" s="59">
        <v>42489041</v>
      </c>
      <c r="K1508" s="59" t="s">
        <v>1728</v>
      </c>
      <c r="L1508" s="61" t="s">
        <v>81</v>
      </c>
      <c r="M1508" s="61">
        <f>VLOOKUP(H1508,zdroj!C:F,4,0)</f>
        <v>0</v>
      </c>
      <c r="N1508" s="61" t="str">
        <f t="shared" si="46"/>
        <v>-</v>
      </c>
      <c r="P1508" s="73" t="str">
        <f t="shared" si="47"/>
        <v/>
      </c>
      <c r="Q1508" s="61" t="s">
        <v>86</v>
      </c>
    </row>
    <row r="1509" spans="8:18" x14ac:dyDescent="0.25">
      <c r="H1509" s="59">
        <v>54003</v>
      </c>
      <c r="I1509" s="59" t="s">
        <v>72</v>
      </c>
      <c r="J1509" s="59">
        <v>72576600</v>
      </c>
      <c r="K1509" s="59" t="s">
        <v>1729</v>
      </c>
      <c r="L1509" s="61" t="s">
        <v>81</v>
      </c>
      <c r="M1509" s="61">
        <f>VLOOKUP(H1509,zdroj!C:F,4,0)</f>
        <v>0</v>
      </c>
      <c r="N1509" s="61" t="str">
        <f t="shared" si="46"/>
        <v>-</v>
      </c>
      <c r="P1509" s="73" t="str">
        <f t="shared" si="47"/>
        <v/>
      </c>
      <c r="Q1509" s="61" t="s">
        <v>86</v>
      </c>
    </row>
    <row r="1510" spans="8:18" x14ac:dyDescent="0.25">
      <c r="H1510" s="59">
        <v>54003</v>
      </c>
      <c r="I1510" s="59" t="s">
        <v>72</v>
      </c>
      <c r="J1510" s="59">
        <v>73230791</v>
      </c>
      <c r="K1510" s="59" t="s">
        <v>1730</v>
      </c>
      <c r="L1510" s="61" t="s">
        <v>81</v>
      </c>
      <c r="M1510" s="61">
        <f>VLOOKUP(H1510,zdroj!C:F,4,0)</f>
        <v>0</v>
      </c>
      <c r="N1510" s="61" t="str">
        <f t="shared" si="46"/>
        <v>-</v>
      </c>
      <c r="P1510" s="73" t="str">
        <f t="shared" si="47"/>
        <v/>
      </c>
      <c r="Q1510" s="61" t="s">
        <v>86</v>
      </c>
    </row>
    <row r="1511" spans="8:18" x14ac:dyDescent="0.25">
      <c r="H1511" s="59">
        <v>54003</v>
      </c>
      <c r="I1511" s="59" t="s">
        <v>72</v>
      </c>
      <c r="J1511" s="59">
        <v>75121590</v>
      </c>
      <c r="K1511" s="59" t="s">
        <v>1731</v>
      </c>
      <c r="L1511" s="61" t="s">
        <v>81</v>
      </c>
      <c r="M1511" s="61">
        <f>VLOOKUP(H1511,zdroj!C:F,4,0)</f>
        <v>0</v>
      </c>
      <c r="N1511" s="61" t="str">
        <f t="shared" si="46"/>
        <v>-</v>
      </c>
      <c r="P1511" s="73" t="str">
        <f t="shared" si="47"/>
        <v/>
      </c>
      <c r="Q1511" s="61" t="s">
        <v>88</v>
      </c>
    </row>
    <row r="1512" spans="8:18" x14ac:dyDescent="0.25">
      <c r="H1512" s="59">
        <v>54003</v>
      </c>
      <c r="I1512" s="59" t="s">
        <v>72</v>
      </c>
      <c r="J1512" s="59">
        <v>75122031</v>
      </c>
      <c r="K1512" s="59" t="s">
        <v>1732</v>
      </c>
      <c r="L1512" s="61" t="s">
        <v>81</v>
      </c>
      <c r="M1512" s="61">
        <f>VLOOKUP(H1512,zdroj!C:F,4,0)</f>
        <v>0</v>
      </c>
      <c r="N1512" s="61" t="str">
        <f t="shared" si="46"/>
        <v>-</v>
      </c>
      <c r="P1512" s="73" t="str">
        <f t="shared" si="47"/>
        <v/>
      </c>
      <c r="Q1512" s="61" t="s">
        <v>88</v>
      </c>
    </row>
    <row r="1513" spans="8:18" x14ac:dyDescent="0.25">
      <c r="H1513" s="59">
        <v>54003</v>
      </c>
      <c r="I1513" s="59" t="s">
        <v>72</v>
      </c>
      <c r="J1513" s="59">
        <v>77525159</v>
      </c>
      <c r="K1513" s="59" t="s">
        <v>1733</v>
      </c>
      <c r="L1513" s="61" t="s">
        <v>81</v>
      </c>
      <c r="M1513" s="61">
        <f>VLOOKUP(H1513,zdroj!C:F,4,0)</f>
        <v>0</v>
      </c>
      <c r="N1513" s="61" t="str">
        <f t="shared" si="46"/>
        <v>-</v>
      </c>
      <c r="P1513" s="73" t="str">
        <f t="shared" si="47"/>
        <v/>
      </c>
      <c r="Q1513" s="61" t="s">
        <v>86</v>
      </c>
    </row>
    <row r="1514" spans="8:18" x14ac:dyDescent="0.25">
      <c r="H1514" s="59">
        <v>54003</v>
      </c>
      <c r="I1514" s="59" t="s">
        <v>72</v>
      </c>
      <c r="J1514" s="59">
        <v>77685156</v>
      </c>
      <c r="K1514" s="59" t="s">
        <v>1734</v>
      </c>
      <c r="L1514" s="61" t="s">
        <v>81</v>
      </c>
      <c r="M1514" s="61">
        <f>VLOOKUP(H1514,zdroj!C:F,4,0)</f>
        <v>0</v>
      </c>
      <c r="N1514" s="61" t="str">
        <f t="shared" si="46"/>
        <v>-</v>
      </c>
      <c r="P1514" s="73" t="str">
        <f t="shared" si="47"/>
        <v/>
      </c>
      <c r="Q1514" s="61" t="s">
        <v>86</v>
      </c>
    </row>
    <row r="1515" spans="8:18" x14ac:dyDescent="0.25">
      <c r="H1515" s="59">
        <v>54003</v>
      </c>
      <c r="I1515" s="59" t="s">
        <v>72</v>
      </c>
      <c r="J1515" s="59">
        <v>77810741</v>
      </c>
      <c r="K1515" s="59" t="s">
        <v>1735</v>
      </c>
      <c r="L1515" s="61" t="s">
        <v>81</v>
      </c>
      <c r="M1515" s="61">
        <f>VLOOKUP(H1515,zdroj!C:F,4,0)</f>
        <v>0</v>
      </c>
      <c r="N1515" s="61" t="str">
        <f t="shared" si="46"/>
        <v>-</v>
      </c>
      <c r="P1515" s="73" t="str">
        <f t="shared" si="47"/>
        <v/>
      </c>
      <c r="Q1515" s="61" t="s">
        <v>86</v>
      </c>
    </row>
    <row r="1516" spans="8:18" x14ac:dyDescent="0.25">
      <c r="H1516" s="59">
        <v>148598</v>
      </c>
      <c r="I1516" s="59" t="s">
        <v>71</v>
      </c>
      <c r="J1516" s="59">
        <v>14467780</v>
      </c>
      <c r="K1516" s="59" t="s">
        <v>1736</v>
      </c>
      <c r="L1516" s="61" t="s">
        <v>113</v>
      </c>
      <c r="M1516" s="61">
        <f>VLOOKUP(H1516,zdroj!C:F,4,0)</f>
        <v>0</v>
      </c>
      <c r="N1516" s="61" t="str">
        <f t="shared" si="46"/>
        <v>katB</v>
      </c>
      <c r="P1516" s="73" t="str">
        <f t="shared" si="47"/>
        <v/>
      </c>
      <c r="Q1516" s="61" t="s">
        <v>30</v>
      </c>
      <c r="R1516" s="61" t="s">
        <v>91</v>
      </c>
    </row>
    <row r="1517" spans="8:18" x14ac:dyDescent="0.25">
      <c r="H1517" s="59">
        <v>148598</v>
      </c>
      <c r="I1517" s="59" t="s">
        <v>71</v>
      </c>
      <c r="J1517" s="59">
        <v>14467798</v>
      </c>
      <c r="K1517" s="59" t="s">
        <v>1737</v>
      </c>
      <c r="L1517" s="61" t="s">
        <v>113</v>
      </c>
      <c r="M1517" s="61">
        <f>VLOOKUP(H1517,zdroj!C:F,4,0)</f>
        <v>0</v>
      </c>
      <c r="N1517" s="61" t="str">
        <f t="shared" si="46"/>
        <v>katB</v>
      </c>
      <c r="P1517" s="73" t="str">
        <f t="shared" si="47"/>
        <v/>
      </c>
      <c r="Q1517" s="61" t="s">
        <v>30</v>
      </c>
      <c r="R1517" s="61" t="s">
        <v>91</v>
      </c>
    </row>
    <row r="1518" spans="8:18" x14ac:dyDescent="0.25">
      <c r="H1518" s="59">
        <v>148598</v>
      </c>
      <c r="I1518" s="59" t="s">
        <v>71</v>
      </c>
      <c r="J1518" s="59">
        <v>14467801</v>
      </c>
      <c r="K1518" s="59" t="s">
        <v>1738</v>
      </c>
      <c r="L1518" s="61" t="s">
        <v>112</v>
      </c>
      <c r="M1518" s="61">
        <f>VLOOKUP(H1518,zdroj!C:F,4,0)</f>
        <v>0</v>
      </c>
      <c r="N1518" s="61" t="str">
        <f t="shared" si="46"/>
        <v>katA</v>
      </c>
      <c r="P1518" s="73" t="str">
        <f t="shared" si="47"/>
        <v/>
      </c>
      <c r="Q1518" s="61" t="s">
        <v>30</v>
      </c>
    </row>
    <row r="1519" spans="8:18" x14ac:dyDescent="0.25">
      <c r="H1519" s="59">
        <v>148598</v>
      </c>
      <c r="I1519" s="59" t="s">
        <v>71</v>
      </c>
      <c r="J1519" s="59">
        <v>14467810</v>
      </c>
      <c r="K1519" s="59" t="s">
        <v>1739</v>
      </c>
      <c r="L1519" s="61" t="s">
        <v>113</v>
      </c>
      <c r="M1519" s="61">
        <f>VLOOKUP(H1519,zdroj!C:F,4,0)</f>
        <v>0</v>
      </c>
      <c r="N1519" s="61" t="str">
        <f t="shared" si="46"/>
        <v>katB</v>
      </c>
      <c r="P1519" s="73" t="str">
        <f t="shared" si="47"/>
        <v/>
      </c>
      <c r="Q1519" s="61" t="s">
        <v>30</v>
      </c>
      <c r="R1519" s="61" t="s">
        <v>91</v>
      </c>
    </row>
    <row r="1520" spans="8:18" x14ac:dyDescent="0.25">
      <c r="H1520" s="59">
        <v>148598</v>
      </c>
      <c r="I1520" s="59" t="s">
        <v>71</v>
      </c>
      <c r="J1520" s="59">
        <v>14467828</v>
      </c>
      <c r="K1520" s="59" t="s">
        <v>1740</v>
      </c>
      <c r="L1520" s="61" t="s">
        <v>112</v>
      </c>
      <c r="M1520" s="61">
        <f>VLOOKUP(H1520,zdroj!C:F,4,0)</f>
        <v>0</v>
      </c>
      <c r="N1520" s="61" t="str">
        <f t="shared" si="46"/>
        <v>katA</v>
      </c>
      <c r="P1520" s="73" t="str">
        <f t="shared" si="47"/>
        <v/>
      </c>
      <c r="Q1520" s="61" t="s">
        <v>30</v>
      </c>
    </row>
    <row r="1521" spans="8:18" x14ac:dyDescent="0.25">
      <c r="H1521" s="59">
        <v>148598</v>
      </c>
      <c r="I1521" s="59" t="s">
        <v>71</v>
      </c>
      <c r="J1521" s="59">
        <v>14467836</v>
      </c>
      <c r="K1521" s="59" t="s">
        <v>1741</v>
      </c>
      <c r="L1521" s="61" t="s">
        <v>112</v>
      </c>
      <c r="M1521" s="61">
        <f>VLOOKUP(H1521,zdroj!C:F,4,0)</f>
        <v>0</v>
      </c>
      <c r="N1521" s="61" t="str">
        <f t="shared" si="46"/>
        <v>katA</v>
      </c>
      <c r="P1521" s="73" t="str">
        <f t="shared" si="47"/>
        <v/>
      </c>
      <c r="Q1521" s="61" t="s">
        <v>30</v>
      </c>
    </row>
    <row r="1522" spans="8:18" x14ac:dyDescent="0.25">
      <c r="H1522" s="59">
        <v>148598</v>
      </c>
      <c r="I1522" s="59" t="s">
        <v>71</v>
      </c>
      <c r="J1522" s="59">
        <v>14467844</v>
      </c>
      <c r="K1522" s="59" t="s">
        <v>1742</v>
      </c>
      <c r="L1522" s="61" t="s">
        <v>113</v>
      </c>
      <c r="M1522" s="61">
        <f>VLOOKUP(H1522,zdroj!C:F,4,0)</f>
        <v>0</v>
      </c>
      <c r="N1522" s="61" t="str">
        <f t="shared" si="46"/>
        <v>katB</v>
      </c>
      <c r="P1522" s="73" t="str">
        <f t="shared" si="47"/>
        <v/>
      </c>
      <c r="Q1522" s="61" t="s">
        <v>30</v>
      </c>
      <c r="R1522" s="61" t="s">
        <v>91</v>
      </c>
    </row>
    <row r="1523" spans="8:18" x14ac:dyDescent="0.25">
      <c r="H1523" s="59">
        <v>148598</v>
      </c>
      <c r="I1523" s="59" t="s">
        <v>71</v>
      </c>
      <c r="J1523" s="59">
        <v>14467852</v>
      </c>
      <c r="K1523" s="59" t="s">
        <v>1743</v>
      </c>
      <c r="L1523" s="61" t="s">
        <v>112</v>
      </c>
      <c r="M1523" s="61">
        <f>VLOOKUP(H1523,zdroj!C:F,4,0)</f>
        <v>0</v>
      </c>
      <c r="N1523" s="61" t="str">
        <f t="shared" si="46"/>
        <v>katA</v>
      </c>
      <c r="P1523" s="73" t="str">
        <f t="shared" si="47"/>
        <v/>
      </c>
      <c r="Q1523" s="61" t="s">
        <v>30</v>
      </c>
    </row>
    <row r="1524" spans="8:18" x14ac:dyDescent="0.25">
      <c r="H1524" s="59">
        <v>148598</v>
      </c>
      <c r="I1524" s="59" t="s">
        <v>71</v>
      </c>
      <c r="J1524" s="59">
        <v>14467861</v>
      </c>
      <c r="K1524" s="59" t="s">
        <v>1744</v>
      </c>
      <c r="L1524" s="61" t="s">
        <v>112</v>
      </c>
      <c r="M1524" s="61">
        <f>VLOOKUP(H1524,zdroj!C:F,4,0)</f>
        <v>0</v>
      </c>
      <c r="N1524" s="61" t="str">
        <f t="shared" si="46"/>
        <v>katA</v>
      </c>
      <c r="P1524" s="73" t="str">
        <f t="shared" si="47"/>
        <v/>
      </c>
      <c r="Q1524" s="61" t="s">
        <v>30</v>
      </c>
    </row>
    <row r="1525" spans="8:18" x14ac:dyDescent="0.25">
      <c r="H1525" s="59">
        <v>148598</v>
      </c>
      <c r="I1525" s="59" t="s">
        <v>71</v>
      </c>
      <c r="J1525" s="59">
        <v>14467879</v>
      </c>
      <c r="K1525" s="59" t="s">
        <v>1745</v>
      </c>
      <c r="L1525" s="61" t="s">
        <v>112</v>
      </c>
      <c r="M1525" s="61">
        <f>VLOOKUP(H1525,zdroj!C:F,4,0)</f>
        <v>0</v>
      </c>
      <c r="N1525" s="61" t="str">
        <f t="shared" si="46"/>
        <v>katA</v>
      </c>
      <c r="P1525" s="73" t="str">
        <f t="shared" si="47"/>
        <v/>
      </c>
      <c r="Q1525" s="61" t="s">
        <v>30</v>
      </c>
    </row>
    <row r="1526" spans="8:18" x14ac:dyDescent="0.25">
      <c r="H1526" s="59">
        <v>148598</v>
      </c>
      <c r="I1526" s="59" t="s">
        <v>71</v>
      </c>
      <c r="J1526" s="59">
        <v>14467887</v>
      </c>
      <c r="K1526" s="59" t="s">
        <v>1746</v>
      </c>
      <c r="L1526" s="61" t="s">
        <v>112</v>
      </c>
      <c r="M1526" s="61">
        <f>VLOOKUP(H1526,zdroj!C:F,4,0)</f>
        <v>0</v>
      </c>
      <c r="N1526" s="61" t="str">
        <f t="shared" si="46"/>
        <v>katA</v>
      </c>
      <c r="P1526" s="73" t="str">
        <f t="shared" si="47"/>
        <v/>
      </c>
      <c r="Q1526" s="61" t="s">
        <v>30</v>
      </c>
    </row>
    <row r="1527" spans="8:18" x14ac:dyDescent="0.25">
      <c r="H1527" s="59">
        <v>148598</v>
      </c>
      <c r="I1527" s="59" t="s">
        <v>71</v>
      </c>
      <c r="J1527" s="59">
        <v>14467895</v>
      </c>
      <c r="K1527" s="59" t="s">
        <v>1747</v>
      </c>
      <c r="L1527" s="61" t="s">
        <v>113</v>
      </c>
      <c r="M1527" s="61">
        <f>VLOOKUP(H1527,zdroj!C:F,4,0)</f>
        <v>0</v>
      </c>
      <c r="N1527" s="61" t="str">
        <f t="shared" si="46"/>
        <v>katB</v>
      </c>
      <c r="P1527" s="73" t="str">
        <f t="shared" si="47"/>
        <v/>
      </c>
      <c r="Q1527" s="61" t="s">
        <v>30</v>
      </c>
      <c r="R1527" s="61" t="s">
        <v>91</v>
      </c>
    </row>
    <row r="1528" spans="8:18" x14ac:dyDescent="0.25">
      <c r="H1528" s="59">
        <v>148598</v>
      </c>
      <c r="I1528" s="59" t="s">
        <v>71</v>
      </c>
      <c r="J1528" s="59">
        <v>14467909</v>
      </c>
      <c r="K1528" s="59" t="s">
        <v>1748</v>
      </c>
      <c r="L1528" s="61" t="s">
        <v>112</v>
      </c>
      <c r="M1528" s="61">
        <f>VLOOKUP(H1528,zdroj!C:F,4,0)</f>
        <v>0</v>
      </c>
      <c r="N1528" s="61" t="str">
        <f t="shared" si="46"/>
        <v>katA</v>
      </c>
      <c r="P1528" s="73" t="str">
        <f t="shared" si="47"/>
        <v/>
      </c>
      <c r="Q1528" s="61" t="s">
        <v>30</v>
      </c>
    </row>
    <row r="1529" spans="8:18" x14ac:dyDescent="0.25">
      <c r="H1529" s="59">
        <v>148598</v>
      </c>
      <c r="I1529" s="59" t="s">
        <v>71</v>
      </c>
      <c r="J1529" s="59">
        <v>14467917</v>
      </c>
      <c r="K1529" s="59" t="s">
        <v>1749</v>
      </c>
      <c r="L1529" s="61" t="s">
        <v>113</v>
      </c>
      <c r="M1529" s="61">
        <f>VLOOKUP(H1529,zdroj!C:F,4,0)</f>
        <v>0</v>
      </c>
      <c r="N1529" s="61" t="str">
        <f t="shared" si="46"/>
        <v>katB</v>
      </c>
      <c r="P1529" s="73" t="str">
        <f t="shared" si="47"/>
        <v/>
      </c>
      <c r="Q1529" s="61" t="s">
        <v>30</v>
      </c>
      <c r="R1529" s="61" t="s">
        <v>91</v>
      </c>
    </row>
    <row r="1530" spans="8:18" x14ac:dyDescent="0.25">
      <c r="H1530" s="59">
        <v>148598</v>
      </c>
      <c r="I1530" s="59" t="s">
        <v>71</v>
      </c>
      <c r="J1530" s="59">
        <v>14467925</v>
      </c>
      <c r="K1530" s="59" t="s">
        <v>1750</v>
      </c>
      <c r="L1530" s="61" t="s">
        <v>112</v>
      </c>
      <c r="M1530" s="61">
        <f>VLOOKUP(H1530,zdroj!C:F,4,0)</f>
        <v>0</v>
      </c>
      <c r="N1530" s="61" t="str">
        <f t="shared" si="46"/>
        <v>katA</v>
      </c>
      <c r="P1530" s="73" t="str">
        <f t="shared" si="47"/>
        <v/>
      </c>
      <c r="Q1530" s="61" t="s">
        <v>30</v>
      </c>
    </row>
    <row r="1531" spans="8:18" x14ac:dyDescent="0.25">
      <c r="H1531" s="59">
        <v>148598</v>
      </c>
      <c r="I1531" s="59" t="s">
        <v>71</v>
      </c>
      <c r="J1531" s="59">
        <v>14467933</v>
      </c>
      <c r="K1531" s="59" t="s">
        <v>1751</v>
      </c>
      <c r="L1531" s="61" t="s">
        <v>112</v>
      </c>
      <c r="M1531" s="61">
        <f>VLOOKUP(H1531,zdroj!C:F,4,0)</f>
        <v>0</v>
      </c>
      <c r="N1531" s="61" t="str">
        <f t="shared" si="46"/>
        <v>katA</v>
      </c>
      <c r="P1531" s="73" t="str">
        <f t="shared" si="47"/>
        <v/>
      </c>
      <c r="Q1531" s="61" t="s">
        <v>30</v>
      </c>
    </row>
    <row r="1532" spans="8:18" x14ac:dyDescent="0.25">
      <c r="H1532" s="59">
        <v>148598</v>
      </c>
      <c r="I1532" s="59" t="s">
        <v>71</v>
      </c>
      <c r="J1532" s="59">
        <v>14467941</v>
      </c>
      <c r="K1532" s="59" t="s">
        <v>1752</v>
      </c>
      <c r="L1532" s="61" t="s">
        <v>112</v>
      </c>
      <c r="M1532" s="61">
        <f>VLOOKUP(H1532,zdroj!C:F,4,0)</f>
        <v>0</v>
      </c>
      <c r="N1532" s="61" t="str">
        <f t="shared" si="46"/>
        <v>katA</v>
      </c>
      <c r="P1532" s="73" t="str">
        <f t="shared" si="47"/>
        <v/>
      </c>
      <c r="Q1532" s="61" t="s">
        <v>30</v>
      </c>
    </row>
    <row r="1533" spans="8:18" x14ac:dyDescent="0.25">
      <c r="H1533" s="59">
        <v>148598</v>
      </c>
      <c r="I1533" s="59" t="s">
        <v>71</v>
      </c>
      <c r="J1533" s="59">
        <v>14467950</v>
      </c>
      <c r="K1533" s="59" t="s">
        <v>1753</v>
      </c>
      <c r="L1533" s="61" t="s">
        <v>112</v>
      </c>
      <c r="M1533" s="61">
        <f>VLOOKUP(H1533,zdroj!C:F,4,0)</f>
        <v>0</v>
      </c>
      <c r="N1533" s="61" t="str">
        <f t="shared" si="46"/>
        <v>katA</v>
      </c>
      <c r="P1533" s="73" t="str">
        <f t="shared" si="47"/>
        <v/>
      </c>
      <c r="Q1533" s="61" t="s">
        <v>30</v>
      </c>
    </row>
    <row r="1534" spans="8:18" x14ac:dyDescent="0.25">
      <c r="H1534" s="59">
        <v>148598</v>
      </c>
      <c r="I1534" s="59" t="s">
        <v>71</v>
      </c>
      <c r="J1534" s="59">
        <v>14467968</v>
      </c>
      <c r="K1534" s="59" t="s">
        <v>1754</v>
      </c>
      <c r="L1534" s="61" t="s">
        <v>112</v>
      </c>
      <c r="M1534" s="61">
        <f>VLOOKUP(H1534,zdroj!C:F,4,0)</f>
        <v>0</v>
      </c>
      <c r="N1534" s="61" t="str">
        <f t="shared" si="46"/>
        <v>katA</v>
      </c>
      <c r="P1534" s="73" t="str">
        <f t="shared" si="47"/>
        <v/>
      </c>
      <c r="Q1534" s="61" t="s">
        <v>30</v>
      </c>
    </row>
    <row r="1535" spans="8:18" x14ac:dyDescent="0.25">
      <c r="H1535" s="59">
        <v>148598</v>
      </c>
      <c r="I1535" s="59" t="s">
        <v>71</v>
      </c>
      <c r="J1535" s="59">
        <v>14467976</v>
      </c>
      <c r="K1535" s="59" t="s">
        <v>1755</v>
      </c>
      <c r="L1535" s="61" t="s">
        <v>112</v>
      </c>
      <c r="M1535" s="61">
        <f>VLOOKUP(H1535,zdroj!C:F,4,0)</f>
        <v>0</v>
      </c>
      <c r="N1535" s="61" t="str">
        <f t="shared" si="46"/>
        <v>katA</v>
      </c>
      <c r="P1535" s="73" t="str">
        <f t="shared" si="47"/>
        <v/>
      </c>
      <c r="Q1535" s="61" t="s">
        <v>30</v>
      </c>
    </row>
    <row r="1536" spans="8:18" x14ac:dyDescent="0.25">
      <c r="H1536" s="59">
        <v>148598</v>
      </c>
      <c r="I1536" s="59" t="s">
        <v>71</v>
      </c>
      <c r="J1536" s="59">
        <v>14467984</v>
      </c>
      <c r="K1536" s="59" t="s">
        <v>1756</v>
      </c>
      <c r="L1536" s="61" t="s">
        <v>113</v>
      </c>
      <c r="M1536" s="61">
        <f>VLOOKUP(H1536,zdroj!C:F,4,0)</f>
        <v>0</v>
      </c>
      <c r="N1536" s="61" t="str">
        <f t="shared" si="46"/>
        <v>katB</v>
      </c>
      <c r="P1536" s="73" t="str">
        <f t="shared" si="47"/>
        <v/>
      </c>
      <c r="Q1536" s="61" t="s">
        <v>30</v>
      </c>
      <c r="R1536" s="61" t="s">
        <v>91</v>
      </c>
    </row>
    <row r="1537" spans="8:18" x14ac:dyDescent="0.25">
      <c r="H1537" s="59">
        <v>148598</v>
      </c>
      <c r="I1537" s="59" t="s">
        <v>71</v>
      </c>
      <c r="J1537" s="59">
        <v>14467992</v>
      </c>
      <c r="K1537" s="59" t="s">
        <v>1757</v>
      </c>
      <c r="L1537" s="61" t="s">
        <v>112</v>
      </c>
      <c r="M1537" s="61">
        <f>VLOOKUP(H1537,zdroj!C:F,4,0)</f>
        <v>0</v>
      </c>
      <c r="N1537" s="61" t="str">
        <f t="shared" si="46"/>
        <v>katA</v>
      </c>
      <c r="P1537" s="73" t="str">
        <f t="shared" si="47"/>
        <v/>
      </c>
      <c r="Q1537" s="61" t="s">
        <v>30</v>
      </c>
    </row>
    <row r="1538" spans="8:18" x14ac:dyDescent="0.25">
      <c r="H1538" s="59">
        <v>148598</v>
      </c>
      <c r="I1538" s="59" t="s">
        <v>71</v>
      </c>
      <c r="J1538" s="59">
        <v>14468018</v>
      </c>
      <c r="K1538" s="59" t="s">
        <v>1758</v>
      </c>
      <c r="L1538" s="61" t="s">
        <v>113</v>
      </c>
      <c r="M1538" s="61">
        <f>VLOOKUP(H1538,zdroj!C:F,4,0)</f>
        <v>0</v>
      </c>
      <c r="N1538" s="61" t="str">
        <f t="shared" si="46"/>
        <v>katB</v>
      </c>
      <c r="P1538" s="73" t="str">
        <f t="shared" si="47"/>
        <v/>
      </c>
      <c r="Q1538" s="61" t="s">
        <v>30</v>
      </c>
      <c r="R1538" s="61" t="s">
        <v>91</v>
      </c>
    </row>
    <row r="1539" spans="8:18" x14ac:dyDescent="0.25">
      <c r="H1539" s="59">
        <v>148598</v>
      </c>
      <c r="I1539" s="59" t="s">
        <v>71</v>
      </c>
      <c r="J1539" s="59">
        <v>14468026</v>
      </c>
      <c r="K1539" s="59" t="s">
        <v>1759</v>
      </c>
      <c r="L1539" s="61" t="s">
        <v>113</v>
      </c>
      <c r="M1539" s="61">
        <f>VLOOKUP(H1539,zdroj!C:F,4,0)</f>
        <v>0</v>
      </c>
      <c r="N1539" s="61" t="str">
        <f t="shared" si="46"/>
        <v>katB</v>
      </c>
      <c r="P1539" s="73" t="str">
        <f t="shared" si="47"/>
        <v/>
      </c>
      <c r="Q1539" s="61" t="s">
        <v>30</v>
      </c>
      <c r="R1539" s="61" t="s">
        <v>91</v>
      </c>
    </row>
    <row r="1540" spans="8:18" x14ac:dyDescent="0.25">
      <c r="H1540" s="59">
        <v>148598</v>
      </c>
      <c r="I1540" s="59" t="s">
        <v>71</v>
      </c>
      <c r="J1540" s="59">
        <v>14468042</v>
      </c>
      <c r="K1540" s="59" t="s">
        <v>1760</v>
      </c>
      <c r="L1540" s="61" t="s">
        <v>112</v>
      </c>
      <c r="M1540" s="61">
        <f>VLOOKUP(H1540,zdroj!C:F,4,0)</f>
        <v>0</v>
      </c>
      <c r="N1540" s="61" t="str">
        <f t="shared" si="46"/>
        <v>katA</v>
      </c>
      <c r="P1540" s="73" t="str">
        <f t="shared" si="47"/>
        <v/>
      </c>
      <c r="Q1540" s="61" t="s">
        <v>30</v>
      </c>
    </row>
    <row r="1541" spans="8:18" x14ac:dyDescent="0.25">
      <c r="H1541" s="59">
        <v>148598</v>
      </c>
      <c r="I1541" s="59" t="s">
        <v>71</v>
      </c>
      <c r="J1541" s="59">
        <v>14468051</v>
      </c>
      <c r="K1541" s="59" t="s">
        <v>1761</v>
      </c>
      <c r="L1541" s="61" t="s">
        <v>113</v>
      </c>
      <c r="M1541" s="61">
        <f>VLOOKUP(H1541,zdroj!C:F,4,0)</f>
        <v>0</v>
      </c>
      <c r="N1541" s="61" t="str">
        <f t="shared" si="46"/>
        <v>katB</v>
      </c>
      <c r="P1541" s="73" t="str">
        <f t="shared" si="47"/>
        <v/>
      </c>
      <c r="Q1541" s="61" t="s">
        <v>30</v>
      </c>
      <c r="R1541" s="61" t="s">
        <v>91</v>
      </c>
    </row>
    <row r="1542" spans="8:18" x14ac:dyDescent="0.25">
      <c r="H1542" s="59">
        <v>148598</v>
      </c>
      <c r="I1542" s="59" t="s">
        <v>71</v>
      </c>
      <c r="J1542" s="59">
        <v>14468069</v>
      </c>
      <c r="K1542" s="59" t="s">
        <v>1762</v>
      </c>
      <c r="L1542" s="61" t="s">
        <v>113</v>
      </c>
      <c r="M1542" s="61">
        <f>VLOOKUP(H1542,zdroj!C:F,4,0)</f>
        <v>0</v>
      </c>
      <c r="N1542" s="61" t="str">
        <f t="shared" si="46"/>
        <v>katB</v>
      </c>
      <c r="P1542" s="73" t="str">
        <f t="shared" si="47"/>
        <v/>
      </c>
      <c r="Q1542" s="61" t="s">
        <v>30</v>
      </c>
      <c r="R1542" s="61" t="s">
        <v>91</v>
      </c>
    </row>
    <row r="1543" spans="8:18" x14ac:dyDescent="0.25">
      <c r="H1543" s="59">
        <v>148598</v>
      </c>
      <c r="I1543" s="59" t="s">
        <v>71</v>
      </c>
      <c r="J1543" s="59">
        <v>14468077</v>
      </c>
      <c r="K1543" s="59" t="s">
        <v>1763</v>
      </c>
      <c r="L1543" s="61" t="s">
        <v>112</v>
      </c>
      <c r="M1543" s="61">
        <f>VLOOKUP(H1543,zdroj!C:F,4,0)</f>
        <v>0</v>
      </c>
      <c r="N1543" s="61" t="str">
        <f t="shared" ref="N1543:N1606" si="48">IF(M1543="A",IF(L1543="katA","katB",L1543),L1543)</f>
        <v>katA</v>
      </c>
      <c r="P1543" s="73" t="str">
        <f t="shared" ref="P1543:P1606" si="49">IF(O1543="A",1,"")</f>
        <v/>
      </c>
      <c r="Q1543" s="61" t="s">
        <v>30</v>
      </c>
    </row>
    <row r="1544" spans="8:18" x14ac:dyDescent="0.25">
      <c r="H1544" s="59">
        <v>148598</v>
      </c>
      <c r="I1544" s="59" t="s">
        <v>71</v>
      </c>
      <c r="J1544" s="59">
        <v>14468085</v>
      </c>
      <c r="K1544" s="59" t="s">
        <v>1764</v>
      </c>
      <c r="L1544" s="61" t="s">
        <v>112</v>
      </c>
      <c r="M1544" s="61">
        <f>VLOOKUP(H1544,zdroj!C:F,4,0)</f>
        <v>0</v>
      </c>
      <c r="N1544" s="61" t="str">
        <f t="shared" si="48"/>
        <v>katA</v>
      </c>
      <c r="P1544" s="73" t="str">
        <f t="shared" si="49"/>
        <v/>
      </c>
      <c r="Q1544" s="61" t="s">
        <v>30</v>
      </c>
    </row>
    <row r="1545" spans="8:18" x14ac:dyDescent="0.25">
      <c r="H1545" s="59">
        <v>148598</v>
      </c>
      <c r="I1545" s="59" t="s">
        <v>71</v>
      </c>
      <c r="J1545" s="59">
        <v>14468093</v>
      </c>
      <c r="K1545" s="59" t="s">
        <v>1765</v>
      </c>
      <c r="L1545" s="61" t="s">
        <v>81</v>
      </c>
      <c r="M1545" s="61">
        <f>VLOOKUP(H1545,zdroj!C:F,4,0)</f>
        <v>0</v>
      </c>
      <c r="N1545" s="61" t="str">
        <f t="shared" si="48"/>
        <v>-</v>
      </c>
      <c r="P1545" s="73" t="str">
        <f t="shared" si="49"/>
        <v/>
      </c>
      <c r="Q1545" s="61" t="s">
        <v>88</v>
      </c>
    </row>
    <row r="1546" spans="8:18" x14ac:dyDescent="0.25">
      <c r="H1546" s="59">
        <v>148598</v>
      </c>
      <c r="I1546" s="59" t="s">
        <v>71</v>
      </c>
      <c r="J1546" s="59">
        <v>14468115</v>
      </c>
      <c r="K1546" s="59" t="s">
        <v>1766</v>
      </c>
      <c r="L1546" s="61" t="s">
        <v>81</v>
      </c>
      <c r="M1546" s="61">
        <f>VLOOKUP(H1546,zdroj!C:F,4,0)</f>
        <v>0</v>
      </c>
      <c r="N1546" s="61" t="str">
        <f t="shared" si="48"/>
        <v>-</v>
      </c>
      <c r="P1546" s="73" t="str">
        <f t="shared" si="49"/>
        <v/>
      </c>
      <c r="Q1546" s="61" t="s">
        <v>88</v>
      </c>
    </row>
    <row r="1547" spans="8:18" x14ac:dyDescent="0.25">
      <c r="H1547" s="59">
        <v>148598</v>
      </c>
      <c r="I1547" s="59" t="s">
        <v>71</v>
      </c>
      <c r="J1547" s="59">
        <v>14468131</v>
      </c>
      <c r="K1547" s="59" t="s">
        <v>1767</v>
      </c>
      <c r="L1547" s="61" t="s">
        <v>81</v>
      </c>
      <c r="M1547" s="61">
        <f>VLOOKUP(H1547,zdroj!C:F,4,0)</f>
        <v>0</v>
      </c>
      <c r="N1547" s="61" t="str">
        <f t="shared" si="48"/>
        <v>-</v>
      </c>
      <c r="P1547" s="73" t="str">
        <f t="shared" si="49"/>
        <v/>
      </c>
      <c r="Q1547" s="61" t="s">
        <v>88</v>
      </c>
    </row>
    <row r="1548" spans="8:18" x14ac:dyDescent="0.25">
      <c r="H1548" s="59">
        <v>148598</v>
      </c>
      <c r="I1548" s="59" t="s">
        <v>71</v>
      </c>
      <c r="J1548" s="59">
        <v>26716623</v>
      </c>
      <c r="K1548" s="59" t="s">
        <v>1768</v>
      </c>
      <c r="L1548" s="61" t="s">
        <v>112</v>
      </c>
      <c r="M1548" s="61">
        <f>VLOOKUP(H1548,zdroj!C:F,4,0)</f>
        <v>0</v>
      </c>
      <c r="N1548" s="61" t="str">
        <f t="shared" si="48"/>
        <v>katA</v>
      </c>
      <c r="P1548" s="73" t="str">
        <f t="shared" si="49"/>
        <v/>
      </c>
      <c r="Q1548" s="61" t="s">
        <v>30</v>
      </c>
    </row>
    <row r="1549" spans="8:18" x14ac:dyDescent="0.25">
      <c r="H1549" s="59">
        <v>148598</v>
      </c>
      <c r="I1549" s="59" t="s">
        <v>71</v>
      </c>
      <c r="J1549" s="59">
        <v>26785471</v>
      </c>
      <c r="K1549" s="59" t="s">
        <v>1769</v>
      </c>
      <c r="L1549" s="61" t="s">
        <v>113</v>
      </c>
      <c r="M1549" s="61">
        <f>VLOOKUP(H1549,zdroj!C:F,4,0)</f>
        <v>0</v>
      </c>
      <c r="N1549" s="61" t="str">
        <f t="shared" si="48"/>
        <v>katB</v>
      </c>
      <c r="P1549" s="73" t="str">
        <f t="shared" si="49"/>
        <v/>
      </c>
      <c r="Q1549" s="61" t="s">
        <v>30</v>
      </c>
      <c r="R1549" s="61" t="s">
        <v>91</v>
      </c>
    </row>
    <row r="1550" spans="8:18" x14ac:dyDescent="0.25">
      <c r="H1550" s="59">
        <v>148598</v>
      </c>
      <c r="I1550" s="59" t="s">
        <v>71</v>
      </c>
      <c r="J1550" s="59">
        <v>28345665</v>
      </c>
      <c r="K1550" s="59" t="s">
        <v>1770</v>
      </c>
      <c r="L1550" s="61" t="s">
        <v>112</v>
      </c>
      <c r="M1550" s="61">
        <f>VLOOKUP(H1550,zdroj!C:F,4,0)</f>
        <v>0</v>
      </c>
      <c r="N1550" s="61" t="str">
        <f t="shared" si="48"/>
        <v>katA</v>
      </c>
      <c r="P1550" s="73" t="str">
        <f t="shared" si="49"/>
        <v/>
      </c>
      <c r="Q1550" s="61" t="s">
        <v>30</v>
      </c>
    </row>
    <row r="1551" spans="8:18" x14ac:dyDescent="0.25">
      <c r="H1551" s="59">
        <v>148598</v>
      </c>
      <c r="I1551" s="59" t="s">
        <v>71</v>
      </c>
      <c r="J1551" s="59">
        <v>30890560</v>
      </c>
      <c r="K1551" s="59" t="s">
        <v>1771</v>
      </c>
      <c r="L1551" s="61" t="s">
        <v>112</v>
      </c>
      <c r="M1551" s="61">
        <f>VLOOKUP(H1551,zdroj!C:F,4,0)</f>
        <v>0</v>
      </c>
      <c r="N1551" s="61" t="str">
        <f t="shared" si="48"/>
        <v>katA</v>
      </c>
      <c r="P1551" s="73" t="str">
        <f t="shared" si="49"/>
        <v/>
      </c>
      <c r="Q1551" s="61" t="s">
        <v>30</v>
      </c>
    </row>
    <row r="1552" spans="8:18" x14ac:dyDescent="0.25">
      <c r="H1552" s="59">
        <v>148598</v>
      </c>
      <c r="I1552" s="59" t="s">
        <v>71</v>
      </c>
      <c r="J1552" s="59">
        <v>30890578</v>
      </c>
      <c r="K1552" s="59" t="s">
        <v>1772</v>
      </c>
      <c r="L1552" s="61" t="s">
        <v>81</v>
      </c>
      <c r="M1552" s="61">
        <f>VLOOKUP(H1552,zdroj!C:F,4,0)</f>
        <v>0</v>
      </c>
      <c r="N1552" s="61" t="str">
        <f t="shared" si="48"/>
        <v>-</v>
      </c>
      <c r="P1552" s="73" t="str">
        <f t="shared" si="49"/>
        <v/>
      </c>
      <c r="Q1552" s="61" t="s">
        <v>86</v>
      </c>
    </row>
    <row r="1553" spans="8:18" x14ac:dyDescent="0.25">
      <c r="H1553" s="59">
        <v>148598</v>
      </c>
      <c r="I1553" s="59" t="s">
        <v>71</v>
      </c>
      <c r="J1553" s="59">
        <v>41583761</v>
      </c>
      <c r="K1553" s="59" t="s">
        <v>1773</v>
      </c>
      <c r="L1553" s="61" t="s">
        <v>112</v>
      </c>
      <c r="M1553" s="61">
        <f>VLOOKUP(H1553,zdroj!C:F,4,0)</f>
        <v>0</v>
      </c>
      <c r="N1553" s="61" t="str">
        <f t="shared" si="48"/>
        <v>katA</v>
      </c>
      <c r="P1553" s="73" t="str">
        <f t="shared" si="49"/>
        <v/>
      </c>
      <c r="Q1553" s="61" t="s">
        <v>30</v>
      </c>
    </row>
    <row r="1554" spans="8:18" x14ac:dyDescent="0.25">
      <c r="H1554" s="59">
        <v>69736</v>
      </c>
      <c r="I1554" s="59" t="s">
        <v>71</v>
      </c>
      <c r="J1554" s="59">
        <v>2403749</v>
      </c>
      <c r="K1554" s="59" t="s">
        <v>1774</v>
      </c>
      <c r="L1554" s="61" t="s">
        <v>112</v>
      </c>
      <c r="M1554" s="61">
        <f>VLOOKUP(H1554,zdroj!C:F,4,0)</f>
        <v>0</v>
      </c>
      <c r="N1554" s="61" t="str">
        <f t="shared" si="48"/>
        <v>katA</v>
      </c>
      <c r="P1554" s="73" t="str">
        <f t="shared" si="49"/>
        <v/>
      </c>
      <c r="Q1554" s="61" t="s">
        <v>31</v>
      </c>
    </row>
    <row r="1555" spans="8:18" x14ac:dyDescent="0.25">
      <c r="H1555" s="59">
        <v>69736</v>
      </c>
      <c r="I1555" s="59" t="s">
        <v>71</v>
      </c>
      <c r="J1555" s="59">
        <v>2403757</v>
      </c>
      <c r="K1555" s="59" t="s">
        <v>1775</v>
      </c>
      <c r="L1555" s="61" t="s">
        <v>113</v>
      </c>
      <c r="M1555" s="61">
        <f>VLOOKUP(H1555,zdroj!C:F,4,0)</f>
        <v>0</v>
      </c>
      <c r="N1555" s="61" t="str">
        <f t="shared" si="48"/>
        <v>katB</v>
      </c>
      <c r="P1555" s="73" t="str">
        <f t="shared" si="49"/>
        <v/>
      </c>
      <c r="Q1555" s="61" t="s">
        <v>30</v>
      </c>
      <c r="R1555" s="61" t="s">
        <v>91</v>
      </c>
    </row>
    <row r="1556" spans="8:18" x14ac:dyDescent="0.25">
      <c r="H1556" s="59">
        <v>69736</v>
      </c>
      <c r="I1556" s="59" t="s">
        <v>71</v>
      </c>
      <c r="J1556" s="59">
        <v>2403765</v>
      </c>
      <c r="K1556" s="59" t="s">
        <v>1776</v>
      </c>
      <c r="L1556" s="61" t="s">
        <v>113</v>
      </c>
      <c r="M1556" s="61">
        <f>VLOOKUP(H1556,zdroj!C:F,4,0)</f>
        <v>0</v>
      </c>
      <c r="N1556" s="61" t="str">
        <f t="shared" si="48"/>
        <v>katB</v>
      </c>
      <c r="P1556" s="73" t="str">
        <f t="shared" si="49"/>
        <v/>
      </c>
      <c r="Q1556" s="61" t="s">
        <v>30</v>
      </c>
      <c r="R1556" s="61" t="s">
        <v>91</v>
      </c>
    </row>
    <row r="1557" spans="8:18" x14ac:dyDescent="0.25">
      <c r="H1557" s="59">
        <v>69736</v>
      </c>
      <c r="I1557" s="59" t="s">
        <v>71</v>
      </c>
      <c r="J1557" s="59">
        <v>2403773</v>
      </c>
      <c r="K1557" s="59" t="s">
        <v>1777</v>
      </c>
      <c r="L1557" s="61" t="s">
        <v>112</v>
      </c>
      <c r="M1557" s="61">
        <f>VLOOKUP(H1557,zdroj!C:F,4,0)</f>
        <v>0</v>
      </c>
      <c r="N1557" s="61" t="str">
        <f t="shared" si="48"/>
        <v>katA</v>
      </c>
      <c r="P1557" s="73" t="str">
        <f t="shared" si="49"/>
        <v/>
      </c>
      <c r="Q1557" s="61" t="s">
        <v>30</v>
      </c>
    </row>
    <row r="1558" spans="8:18" x14ac:dyDescent="0.25">
      <c r="H1558" s="59">
        <v>69736</v>
      </c>
      <c r="I1558" s="59" t="s">
        <v>71</v>
      </c>
      <c r="J1558" s="59">
        <v>2403781</v>
      </c>
      <c r="K1558" s="59" t="s">
        <v>1778</v>
      </c>
      <c r="L1558" s="61" t="s">
        <v>112</v>
      </c>
      <c r="M1558" s="61">
        <f>VLOOKUP(H1558,zdroj!C:F,4,0)</f>
        <v>0</v>
      </c>
      <c r="N1558" s="61" t="str">
        <f t="shared" si="48"/>
        <v>katA</v>
      </c>
      <c r="P1558" s="73" t="str">
        <f t="shared" si="49"/>
        <v/>
      </c>
      <c r="Q1558" s="61" t="s">
        <v>30</v>
      </c>
    </row>
    <row r="1559" spans="8:18" x14ac:dyDescent="0.25">
      <c r="H1559" s="59">
        <v>69736</v>
      </c>
      <c r="I1559" s="59" t="s">
        <v>71</v>
      </c>
      <c r="J1559" s="59">
        <v>2403790</v>
      </c>
      <c r="K1559" s="59" t="s">
        <v>1779</v>
      </c>
      <c r="L1559" s="61" t="s">
        <v>112</v>
      </c>
      <c r="M1559" s="61">
        <f>VLOOKUP(H1559,zdroj!C:F,4,0)</f>
        <v>0</v>
      </c>
      <c r="N1559" s="61" t="str">
        <f t="shared" si="48"/>
        <v>katA</v>
      </c>
      <c r="P1559" s="73" t="str">
        <f t="shared" si="49"/>
        <v/>
      </c>
      <c r="Q1559" s="61" t="s">
        <v>31</v>
      </c>
    </row>
    <row r="1560" spans="8:18" x14ac:dyDescent="0.25">
      <c r="H1560" s="59">
        <v>69736</v>
      </c>
      <c r="I1560" s="59" t="s">
        <v>71</v>
      </c>
      <c r="J1560" s="59">
        <v>2403803</v>
      </c>
      <c r="K1560" s="59" t="s">
        <v>1780</v>
      </c>
      <c r="L1560" s="61" t="s">
        <v>112</v>
      </c>
      <c r="M1560" s="61">
        <f>VLOOKUP(H1560,zdroj!C:F,4,0)</f>
        <v>0</v>
      </c>
      <c r="N1560" s="61" t="str">
        <f t="shared" si="48"/>
        <v>katA</v>
      </c>
      <c r="P1560" s="73" t="str">
        <f t="shared" si="49"/>
        <v/>
      </c>
      <c r="Q1560" s="61" t="s">
        <v>31</v>
      </c>
    </row>
    <row r="1561" spans="8:18" x14ac:dyDescent="0.25">
      <c r="H1561" s="59">
        <v>69736</v>
      </c>
      <c r="I1561" s="59" t="s">
        <v>71</v>
      </c>
      <c r="J1561" s="59">
        <v>2403811</v>
      </c>
      <c r="K1561" s="59" t="s">
        <v>1781</v>
      </c>
      <c r="L1561" s="61" t="s">
        <v>112</v>
      </c>
      <c r="M1561" s="61">
        <f>VLOOKUP(H1561,zdroj!C:F,4,0)</f>
        <v>0</v>
      </c>
      <c r="N1561" s="61" t="str">
        <f t="shared" si="48"/>
        <v>katA</v>
      </c>
      <c r="P1561" s="73" t="str">
        <f t="shared" si="49"/>
        <v/>
      </c>
      <c r="Q1561" s="61" t="s">
        <v>30</v>
      </c>
    </row>
    <row r="1562" spans="8:18" x14ac:dyDescent="0.25">
      <c r="H1562" s="59">
        <v>69736</v>
      </c>
      <c r="I1562" s="59" t="s">
        <v>71</v>
      </c>
      <c r="J1562" s="59">
        <v>2403820</v>
      </c>
      <c r="K1562" s="59" t="s">
        <v>1782</v>
      </c>
      <c r="L1562" s="61" t="s">
        <v>112</v>
      </c>
      <c r="M1562" s="61">
        <f>VLOOKUP(H1562,zdroj!C:F,4,0)</f>
        <v>0</v>
      </c>
      <c r="N1562" s="61" t="str">
        <f t="shared" si="48"/>
        <v>katA</v>
      </c>
      <c r="P1562" s="73" t="str">
        <f t="shared" si="49"/>
        <v/>
      </c>
      <c r="Q1562" s="61" t="s">
        <v>30</v>
      </c>
    </row>
    <row r="1563" spans="8:18" x14ac:dyDescent="0.25">
      <c r="H1563" s="59">
        <v>69736</v>
      </c>
      <c r="I1563" s="59" t="s">
        <v>71</v>
      </c>
      <c r="J1563" s="59">
        <v>2403838</v>
      </c>
      <c r="K1563" s="59" t="s">
        <v>1783</v>
      </c>
      <c r="L1563" s="61" t="s">
        <v>112</v>
      </c>
      <c r="M1563" s="61">
        <f>VLOOKUP(H1563,zdroj!C:F,4,0)</f>
        <v>0</v>
      </c>
      <c r="N1563" s="61" t="str">
        <f t="shared" si="48"/>
        <v>katA</v>
      </c>
      <c r="P1563" s="73" t="str">
        <f t="shared" si="49"/>
        <v/>
      </c>
      <c r="Q1563" s="61" t="s">
        <v>30</v>
      </c>
    </row>
    <row r="1564" spans="8:18" x14ac:dyDescent="0.25">
      <c r="H1564" s="59">
        <v>69736</v>
      </c>
      <c r="I1564" s="59" t="s">
        <v>71</v>
      </c>
      <c r="J1564" s="59">
        <v>2403846</v>
      </c>
      <c r="K1564" s="59" t="s">
        <v>1784</v>
      </c>
      <c r="L1564" s="61" t="s">
        <v>112</v>
      </c>
      <c r="M1564" s="61">
        <f>VLOOKUP(H1564,zdroj!C:F,4,0)</f>
        <v>0</v>
      </c>
      <c r="N1564" s="61" t="str">
        <f t="shared" si="48"/>
        <v>katA</v>
      </c>
      <c r="P1564" s="73" t="str">
        <f t="shared" si="49"/>
        <v/>
      </c>
      <c r="Q1564" s="61" t="s">
        <v>30</v>
      </c>
    </row>
    <row r="1565" spans="8:18" x14ac:dyDescent="0.25">
      <c r="H1565" s="59">
        <v>69736</v>
      </c>
      <c r="I1565" s="59" t="s">
        <v>71</v>
      </c>
      <c r="J1565" s="59">
        <v>2403854</v>
      </c>
      <c r="K1565" s="59" t="s">
        <v>1785</v>
      </c>
      <c r="L1565" s="61" t="s">
        <v>112</v>
      </c>
      <c r="M1565" s="61">
        <f>VLOOKUP(H1565,zdroj!C:F,4,0)</f>
        <v>0</v>
      </c>
      <c r="N1565" s="61" t="str">
        <f t="shared" si="48"/>
        <v>katA</v>
      </c>
      <c r="P1565" s="73" t="str">
        <f t="shared" si="49"/>
        <v/>
      </c>
      <c r="Q1565" s="61" t="s">
        <v>30</v>
      </c>
    </row>
    <row r="1566" spans="8:18" x14ac:dyDescent="0.25">
      <c r="H1566" s="59">
        <v>69736</v>
      </c>
      <c r="I1566" s="59" t="s">
        <v>71</v>
      </c>
      <c r="J1566" s="59">
        <v>2403862</v>
      </c>
      <c r="K1566" s="59" t="s">
        <v>1786</v>
      </c>
      <c r="L1566" s="61" t="s">
        <v>81</v>
      </c>
      <c r="M1566" s="61">
        <f>VLOOKUP(H1566,zdroj!C:F,4,0)</f>
        <v>0</v>
      </c>
      <c r="N1566" s="61" t="str">
        <f t="shared" si="48"/>
        <v>-</v>
      </c>
      <c r="P1566" s="73" t="str">
        <f t="shared" si="49"/>
        <v/>
      </c>
      <c r="Q1566" s="61" t="s">
        <v>88</v>
      </c>
    </row>
    <row r="1567" spans="8:18" x14ac:dyDescent="0.25">
      <c r="H1567" s="59">
        <v>69736</v>
      </c>
      <c r="I1567" s="59" t="s">
        <v>71</v>
      </c>
      <c r="J1567" s="59">
        <v>2403871</v>
      </c>
      <c r="K1567" s="59" t="s">
        <v>1787</v>
      </c>
      <c r="L1567" s="61" t="s">
        <v>112</v>
      </c>
      <c r="M1567" s="61">
        <f>VLOOKUP(H1567,zdroj!C:F,4,0)</f>
        <v>0</v>
      </c>
      <c r="N1567" s="61" t="str">
        <f t="shared" si="48"/>
        <v>katA</v>
      </c>
      <c r="P1567" s="73" t="str">
        <f t="shared" si="49"/>
        <v/>
      </c>
      <c r="Q1567" s="61" t="s">
        <v>30</v>
      </c>
    </row>
    <row r="1568" spans="8:18" x14ac:dyDescent="0.25">
      <c r="H1568" s="59">
        <v>69736</v>
      </c>
      <c r="I1568" s="59" t="s">
        <v>71</v>
      </c>
      <c r="J1568" s="59">
        <v>2403889</v>
      </c>
      <c r="K1568" s="59" t="s">
        <v>1788</v>
      </c>
      <c r="L1568" s="61" t="s">
        <v>112</v>
      </c>
      <c r="M1568" s="61">
        <f>VLOOKUP(H1568,zdroj!C:F,4,0)</f>
        <v>0</v>
      </c>
      <c r="N1568" s="61" t="str">
        <f t="shared" si="48"/>
        <v>katA</v>
      </c>
      <c r="P1568" s="73" t="str">
        <f t="shared" si="49"/>
        <v/>
      </c>
      <c r="Q1568" s="61" t="s">
        <v>30</v>
      </c>
    </row>
    <row r="1569" spans="8:18" x14ac:dyDescent="0.25">
      <c r="H1569" s="59">
        <v>69736</v>
      </c>
      <c r="I1569" s="59" t="s">
        <v>71</v>
      </c>
      <c r="J1569" s="59">
        <v>2403897</v>
      </c>
      <c r="K1569" s="59" t="s">
        <v>1789</v>
      </c>
      <c r="L1569" s="61" t="s">
        <v>113</v>
      </c>
      <c r="M1569" s="61">
        <f>VLOOKUP(H1569,zdroj!C:F,4,0)</f>
        <v>0</v>
      </c>
      <c r="N1569" s="61" t="str">
        <f t="shared" si="48"/>
        <v>katB</v>
      </c>
      <c r="P1569" s="73" t="str">
        <f t="shared" si="49"/>
        <v/>
      </c>
      <c r="Q1569" s="61" t="s">
        <v>30</v>
      </c>
      <c r="R1569" s="61" t="s">
        <v>91</v>
      </c>
    </row>
    <row r="1570" spans="8:18" x14ac:dyDescent="0.25">
      <c r="H1570" s="59">
        <v>69736</v>
      </c>
      <c r="I1570" s="59" t="s">
        <v>71</v>
      </c>
      <c r="J1570" s="59">
        <v>2403901</v>
      </c>
      <c r="K1570" s="59" t="s">
        <v>1790</v>
      </c>
      <c r="L1570" s="61" t="s">
        <v>81</v>
      </c>
      <c r="M1570" s="61">
        <f>VLOOKUP(H1570,zdroj!C:F,4,0)</f>
        <v>0</v>
      </c>
      <c r="N1570" s="61" t="str">
        <f t="shared" si="48"/>
        <v>-</v>
      </c>
      <c r="P1570" s="73" t="str">
        <f t="shared" si="49"/>
        <v/>
      </c>
      <c r="Q1570" s="61" t="s">
        <v>88</v>
      </c>
    </row>
    <row r="1571" spans="8:18" x14ac:dyDescent="0.25">
      <c r="H1571" s="59">
        <v>69736</v>
      </c>
      <c r="I1571" s="59" t="s">
        <v>71</v>
      </c>
      <c r="J1571" s="59">
        <v>2403919</v>
      </c>
      <c r="K1571" s="59" t="s">
        <v>1791</v>
      </c>
      <c r="L1571" s="61" t="s">
        <v>112</v>
      </c>
      <c r="M1571" s="61">
        <f>VLOOKUP(H1571,zdroj!C:F,4,0)</f>
        <v>0</v>
      </c>
      <c r="N1571" s="61" t="str">
        <f t="shared" si="48"/>
        <v>katA</v>
      </c>
      <c r="P1571" s="73" t="str">
        <f t="shared" si="49"/>
        <v/>
      </c>
      <c r="Q1571" s="61" t="s">
        <v>30</v>
      </c>
    </row>
    <row r="1572" spans="8:18" x14ac:dyDescent="0.25">
      <c r="H1572" s="59">
        <v>69736</v>
      </c>
      <c r="I1572" s="59" t="s">
        <v>71</v>
      </c>
      <c r="J1572" s="59">
        <v>2403927</v>
      </c>
      <c r="K1572" s="59" t="s">
        <v>1792</v>
      </c>
      <c r="L1572" s="61" t="s">
        <v>112</v>
      </c>
      <c r="M1572" s="61">
        <f>VLOOKUP(H1572,zdroj!C:F,4,0)</f>
        <v>0</v>
      </c>
      <c r="N1572" s="61" t="str">
        <f t="shared" si="48"/>
        <v>katA</v>
      </c>
      <c r="P1572" s="73" t="str">
        <f t="shared" si="49"/>
        <v/>
      </c>
      <c r="Q1572" s="61" t="s">
        <v>30</v>
      </c>
    </row>
    <row r="1573" spans="8:18" x14ac:dyDescent="0.25">
      <c r="H1573" s="59">
        <v>69736</v>
      </c>
      <c r="I1573" s="59" t="s">
        <v>71</v>
      </c>
      <c r="J1573" s="59">
        <v>2403935</v>
      </c>
      <c r="K1573" s="59" t="s">
        <v>1793</v>
      </c>
      <c r="L1573" s="61" t="s">
        <v>112</v>
      </c>
      <c r="M1573" s="61">
        <f>VLOOKUP(H1573,zdroj!C:F,4,0)</f>
        <v>0</v>
      </c>
      <c r="N1573" s="61" t="str">
        <f t="shared" si="48"/>
        <v>katA</v>
      </c>
      <c r="P1573" s="73" t="str">
        <f t="shared" si="49"/>
        <v/>
      </c>
      <c r="Q1573" s="61" t="s">
        <v>30</v>
      </c>
    </row>
    <row r="1574" spans="8:18" x14ac:dyDescent="0.25">
      <c r="H1574" s="59">
        <v>69736</v>
      </c>
      <c r="I1574" s="59" t="s">
        <v>71</v>
      </c>
      <c r="J1574" s="59">
        <v>2403943</v>
      </c>
      <c r="K1574" s="59" t="s">
        <v>1794</v>
      </c>
      <c r="L1574" s="61" t="s">
        <v>112</v>
      </c>
      <c r="M1574" s="61">
        <f>VLOOKUP(H1574,zdroj!C:F,4,0)</f>
        <v>0</v>
      </c>
      <c r="N1574" s="61" t="str">
        <f t="shared" si="48"/>
        <v>katA</v>
      </c>
      <c r="P1574" s="73" t="str">
        <f t="shared" si="49"/>
        <v/>
      </c>
      <c r="Q1574" s="61" t="s">
        <v>30</v>
      </c>
    </row>
    <row r="1575" spans="8:18" x14ac:dyDescent="0.25">
      <c r="H1575" s="59">
        <v>69736</v>
      </c>
      <c r="I1575" s="59" t="s">
        <v>71</v>
      </c>
      <c r="J1575" s="59">
        <v>2403951</v>
      </c>
      <c r="K1575" s="59" t="s">
        <v>1795</v>
      </c>
      <c r="L1575" s="61" t="s">
        <v>112</v>
      </c>
      <c r="M1575" s="61">
        <f>VLOOKUP(H1575,zdroj!C:F,4,0)</f>
        <v>0</v>
      </c>
      <c r="N1575" s="61" t="str">
        <f t="shared" si="48"/>
        <v>katA</v>
      </c>
      <c r="P1575" s="73" t="str">
        <f t="shared" si="49"/>
        <v/>
      </c>
      <c r="Q1575" s="61" t="s">
        <v>30</v>
      </c>
    </row>
    <row r="1576" spans="8:18" x14ac:dyDescent="0.25">
      <c r="H1576" s="59">
        <v>69736</v>
      </c>
      <c r="I1576" s="59" t="s">
        <v>71</v>
      </c>
      <c r="J1576" s="59">
        <v>2403960</v>
      </c>
      <c r="K1576" s="59" t="s">
        <v>1796</v>
      </c>
      <c r="L1576" s="61" t="s">
        <v>112</v>
      </c>
      <c r="M1576" s="61">
        <f>VLOOKUP(H1576,zdroj!C:F,4,0)</f>
        <v>0</v>
      </c>
      <c r="N1576" s="61" t="str">
        <f t="shared" si="48"/>
        <v>katA</v>
      </c>
      <c r="P1576" s="73" t="str">
        <f t="shared" si="49"/>
        <v/>
      </c>
      <c r="Q1576" s="61" t="s">
        <v>30</v>
      </c>
    </row>
    <row r="1577" spans="8:18" x14ac:dyDescent="0.25">
      <c r="H1577" s="59">
        <v>69736</v>
      </c>
      <c r="I1577" s="59" t="s">
        <v>71</v>
      </c>
      <c r="J1577" s="59">
        <v>2403978</v>
      </c>
      <c r="K1577" s="59" t="s">
        <v>1797</v>
      </c>
      <c r="L1577" s="61" t="s">
        <v>112</v>
      </c>
      <c r="M1577" s="61">
        <f>VLOOKUP(H1577,zdroj!C:F,4,0)</f>
        <v>0</v>
      </c>
      <c r="N1577" s="61" t="str">
        <f t="shared" si="48"/>
        <v>katA</v>
      </c>
      <c r="P1577" s="73" t="str">
        <f t="shared" si="49"/>
        <v/>
      </c>
      <c r="Q1577" s="61" t="s">
        <v>30</v>
      </c>
    </row>
    <row r="1578" spans="8:18" x14ac:dyDescent="0.25">
      <c r="H1578" s="59">
        <v>69736</v>
      </c>
      <c r="I1578" s="59" t="s">
        <v>71</v>
      </c>
      <c r="J1578" s="59">
        <v>2403986</v>
      </c>
      <c r="K1578" s="59" t="s">
        <v>1798</v>
      </c>
      <c r="L1578" s="61" t="s">
        <v>112</v>
      </c>
      <c r="M1578" s="61">
        <f>VLOOKUP(H1578,zdroj!C:F,4,0)</f>
        <v>0</v>
      </c>
      <c r="N1578" s="61" t="str">
        <f t="shared" si="48"/>
        <v>katA</v>
      </c>
      <c r="P1578" s="73" t="str">
        <f t="shared" si="49"/>
        <v/>
      </c>
      <c r="Q1578" s="61" t="s">
        <v>30</v>
      </c>
    </row>
    <row r="1579" spans="8:18" x14ac:dyDescent="0.25">
      <c r="H1579" s="59">
        <v>69736</v>
      </c>
      <c r="I1579" s="59" t="s">
        <v>71</v>
      </c>
      <c r="J1579" s="59">
        <v>2403994</v>
      </c>
      <c r="K1579" s="59" t="s">
        <v>1799</v>
      </c>
      <c r="L1579" s="61" t="s">
        <v>112</v>
      </c>
      <c r="M1579" s="61">
        <f>VLOOKUP(H1579,zdroj!C:F,4,0)</f>
        <v>0</v>
      </c>
      <c r="N1579" s="61" t="str">
        <f t="shared" si="48"/>
        <v>katA</v>
      </c>
      <c r="P1579" s="73" t="str">
        <f t="shared" si="49"/>
        <v/>
      </c>
      <c r="Q1579" s="61" t="s">
        <v>30</v>
      </c>
    </row>
    <row r="1580" spans="8:18" x14ac:dyDescent="0.25">
      <c r="H1580" s="59">
        <v>69736</v>
      </c>
      <c r="I1580" s="59" t="s">
        <v>71</v>
      </c>
      <c r="J1580" s="59">
        <v>2404001</v>
      </c>
      <c r="K1580" s="59" t="s">
        <v>1800</v>
      </c>
      <c r="L1580" s="61" t="s">
        <v>112</v>
      </c>
      <c r="M1580" s="61">
        <f>VLOOKUP(H1580,zdroj!C:F,4,0)</f>
        <v>0</v>
      </c>
      <c r="N1580" s="61" t="str">
        <f t="shared" si="48"/>
        <v>katA</v>
      </c>
      <c r="P1580" s="73" t="str">
        <f t="shared" si="49"/>
        <v/>
      </c>
      <c r="Q1580" s="61" t="s">
        <v>30</v>
      </c>
    </row>
    <row r="1581" spans="8:18" x14ac:dyDescent="0.25">
      <c r="H1581" s="59">
        <v>69736</v>
      </c>
      <c r="I1581" s="59" t="s">
        <v>71</v>
      </c>
      <c r="J1581" s="59">
        <v>2404010</v>
      </c>
      <c r="K1581" s="59" t="s">
        <v>1801</v>
      </c>
      <c r="L1581" s="61" t="s">
        <v>113</v>
      </c>
      <c r="M1581" s="61">
        <f>VLOOKUP(H1581,zdroj!C:F,4,0)</f>
        <v>0</v>
      </c>
      <c r="N1581" s="61" t="str">
        <f t="shared" si="48"/>
        <v>katB</v>
      </c>
      <c r="P1581" s="73" t="str">
        <f t="shared" si="49"/>
        <v/>
      </c>
      <c r="Q1581" s="61" t="s">
        <v>30</v>
      </c>
      <c r="R1581" s="61" t="s">
        <v>91</v>
      </c>
    </row>
    <row r="1582" spans="8:18" x14ac:dyDescent="0.25">
      <c r="H1582" s="59">
        <v>69736</v>
      </c>
      <c r="I1582" s="59" t="s">
        <v>71</v>
      </c>
      <c r="J1582" s="59">
        <v>2404028</v>
      </c>
      <c r="K1582" s="59" t="s">
        <v>1802</v>
      </c>
      <c r="L1582" s="61" t="s">
        <v>112</v>
      </c>
      <c r="M1582" s="61">
        <f>VLOOKUP(H1582,zdroj!C:F,4,0)</f>
        <v>0</v>
      </c>
      <c r="N1582" s="61" t="str">
        <f t="shared" si="48"/>
        <v>katA</v>
      </c>
      <c r="P1582" s="73" t="str">
        <f t="shared" si="49"/>
        <v/>
      </c>
      <c r="Q1582" s="61" t="s">
        <v>30</v>
      </c>
    </row>
    <row r="1583" spans="8:18" x14ac:dyDescent="0.25">
      <c r="H1583" s="59">
        <v>69736</v>
      </c>
      <c r="I1583" s="59" t="s">
        <v>71</v>
      </c>
      <c r="J1583" s="59">
        <v>2404044</v>
      </c>
      <c r="K1583" s="59" t="s">
        <v>1803</v>
      </c>
      <c r="L1583" s="61" t="s">
        <v>112</v>
      </c>
      <c r="M1583" s="61">
        <f>VLOOKUP(H1583,zdroj!C:F,4,0)</f>
        <v>0</v>
      </c>
      <c r="N1583" s="61" t="str">
        <f t="shared" si="48"/>
        <v>katA</v>
      </c>
      <c r="P1583" s="73" t="str">
        <f t="shared" si="49"/>
        <v/>
      </c>
      <c r="Q1583" s="61" t="s">
        <v>30</v>
      </c>
    </row>
    <row r="1584" spans="8:18" x14ac:dyDescent="0.25">
      <c r="H1584" s="59">
        <v>69736</v>
      </c>
      <c r="I1584" s="59" t="s">
        <v>71</v>
      </c>
      <c r="J1584" s="59">
        <v>2404052</v>
      </c>
      <c r="K1584" s="59" t="s">
        <v>1804</v>
      </c>
      <c r="L1584" s="61" t="s">
        <v>112</v>
      </c>
      <c r="M1584" s="61">
        <f>VLOOKUP(H1584,zdroj!C:F,4,0)</f>
        <v>0</v>
      </c>
      <c r="N1584" s="61" t="str">
        <f t="shared" si="48"/>
        <v>katA</v>
      </c>
      <c r="P1584" s="73" t="str">
        <f t="shared" si="49"/>
        <v/>
      </c>
      <c r="Q1584" s="61" t="s">
        <v>31</v>
      </c>
    </row>
    <row r="1585" spans="8:18" x14ac:dyDescent="0.25">
      <c r="H1585" s="59">
        <v>69736</v>
      </c>
      <c r="I1585" s="59" t="s">
        <v>71</v>
      </c>
      <c r="J1585" s="59">
        <v>2404061</v>
      </c>
      <c r="K1585" s="59" t="s">
        <v>1805</v>
      </c>
      <c r="L1585" s="61" t="s">
        <v>112</v>
      </c>
      <c r="M1585" s="61">
        <f>VLOOKUP(H1585,zdroj!C:F,4,0)</f>
        <v>0</v>
      </c>
      <c r="N1585" s="61" t="str">
        <f t="shared" si="48"/>
        <v>katA</v>
      </c>
      <c r="P1585" s="73" t="str">
        <f t="shared" si="49"/>
        <v/>
      </c>
      <c r="Q1585" s="61" t="s">
        <v>30</v>
      </c>
    </row>
    <row r="1586" spans="8:18" x14ac:dyDescent="0.25">
      <c r="H1586" s="59">
        <v>69736</v>
      </c>
      <c r="I1586" s="59" t="s">
        <v>71</v>
      </c>
      <c r="J1586" s="59">
        <v>2404079</v>
      </c>
      <c r="K1586" s="59" t="s">
        <v>1806</v>
      </c>
      <c r="L1586" s="61" t="s">
        <v>112</v>
      </c>
      <c r="M1586" s="61">
        <f>VLOOKUP(H1586,zdroj!C:F,4,0)</f>
        <v>0</v>
      </c>
      <c r="N1586" s="61" t="str">
        <f t="shared" si="48"/>
        <v>katA</v>
      </c>
      <c r="P1586" s="73" t="str">
        <f t="shared" si="49"/>
        <v/>
      </c>
      <c r="Q1586" s="61" t="s">
        <v>30</v>
      </c>
    </row>
    <row r="1587" spans="8:18" x14ac:dyDescent="0.25">
      <c r="H1587" s="59">
        <v>69736</v>
      </c>
      <c r="I1587" s="59" t="s">
        <v>71</v>
      </c>
      <c r="J1587" s="59">
        <v>2404087</v>
      </c>
      <c r="K1587" s="59" t="s">
        <v>1807</v>
      </c>
      <c r="L1587" s="61" t="s">
        <v>112</v>
      </c>
      <c r="M1587" s="61">
        <f>VLOOKUP(H1587,zdroj!C:F,4,0)</f>
        <v>0</v>
      </c>
      <c r="N1587" s="61" t="str">
        <f t="shared" si="48"/>
        <v>katA</v>
      </c>
      <c r="P1587" s="73" t="str">
        <f t="shared" si="49"/>
        <v/>
      </c>
      <c r="Q1587" s="61" t="s">
        <v>30</v>
      </c>
    </row>
    <row r="1588" spans="8:18" x14ac:dyDescent="0.25">
      <c r="H1588" s="59">
        <v>69736</v>
      </c>
      <c r="I1588" s="59" t="s">
        <v>71</v>
      </c>
      <c r="J1588" s="59">
        <v>2404109</v>
      </c>
      <c r="K1588" s="59" t="s">
        <v>1808</v>
      </c>
      <c r="L1588" s="61" t="s">
        <v>112</v>
      </c>
      <c r="M1588" s="61">
        <f>VLOOKUP(H1588,zdroj!C:F,4,0)</f>
        <v>0</v>
      </c>
      <c r="N1588" s="61" t="str">
        <f t="shared" si="48"/>
        <v>katA</v>
      </c>
      <c r="P1588" s="73" t="str">
        <f t="shared" si="49"/>
        <v/>
      </c>
      <c r="Q1588" s="61" t="s">
        <v>30</v>
      </c>
    </row>
    <row r="1589" spans="8:18" x14ac:dyDescent="0.25">
      <c r="H1589" s="59">
        <v>69736</v>
      </c>
      <c r="I1589" s="59" t="s">
        <v>71</v>
      </c>
      <c r="J1589" s="59">
        <v>2404117</v>
      </c>
      <c r="K1589" s="59" t="s">
        <v>1809</v>
      </c>
      <c r="L1589" s="61" t="s">
        <v>112</v>
      </c>
      <c r="M1589" s="61">
        <f>VLOOKUP(H1589,zdroj!C:F,4,0)</f>
        <v>0</v>
      </c>
      <c r="N1589" s="61" t="str">
        <f t="shared" si="48"/>
        <v>katA</v>
      </c>
      <c r="P1589" s="73" t="str">
        <f t="shared" si="49"/>
        <v/>
      </c>
      <c r="Q1589" s="61" t="s">
        <v>30</v>
      </c>
    </row>
    <row r="1590" spans="8:18" x14ac:dyDescent="0.25">
      <c r="H1590" s="59">
        <v>69736</v>
      </c>
      <c r="I1590" s="59" t="s">
        <v>71</v>
      </c>
      <c r="J1590" s="59">
        <v>2404125</v>
      </c>
      <c r="K1590" s="59" t="s">
        <v>1810</v>
      </c>
      <c r="L1590" s="61" t="s">
        <v>113</v>
      </c>
      <c r="M1590" s="61">
        <f>VLOOKUP(H1590,zdroj!C:F,4,0)</f>
        <v>0</v>
      </c>
      <c r="N1590" s="61" t="str">
        <f t="shared" si="48"/>
        <v>katB</v>
      </c>
      <c r="P1590" s="73" t="str">
        <f t="shared" si="49"/>
        <v/>
      </c>
      <c r="Q1590" s="61" t="s">
        <v>30</v>
      </c>
      <c r="R1590" s="61" t="s">
        <v>91</v>
      </c>
    </row>
    <row r="1591" spans="8:18" x14ac:dyDescent="0.25">
      <c r="H1591" s="59">
        <v>69736</v>
      </c>
      <c r="I1591" s="59" t="s">
        <v>71</v>
      </c>
      <c r="J1591" s="59">
        <v>2404133</v>
      </c>
      <c r="K1591" s="59" t="s">
        <v>1811</v>
      </c>
      <c r="L1591" s="61" t="s">
        <v>112</v>
      </c>
      <c r="M1591" s="61">
        <f>VLOOKUP(H1591,zdroj!C:F,4,0)</f>
        <v>0</v>
      </c>
      <c r="N1591" s="61" t="str">
        <f t="shared" si="48"/>
        <v>katA</v>
      </c>
      <c r="P1591" s="73" t="str">
        <f t="shared" si="49"/>
        <v/>
      </c>
      <c r="Q1591" s="61" t="s">
        <v>30</v>
      </c>
    </row>
    <row r="1592" spans="8:18" x14ac:dyDescent="0.25">
      <c r="H1592" s="59">
        <v>69736</v>
      </c>
      <c r="I1592" s="59" t="s">
        <v>71</v>
      </c>
      <c r="J1592" s="59">
        <v>2404141</v>
      </c>
      <c r="K1592" s="59" t="s">
        <v>1812</v>
      </c>
      <c r="L1592" s="61" t="s">
        <v>112</v>
      </c>
      <c r="M1592" s="61">
        <f>VLOOKUP(H1592,zdroj!C:F,4,0)</f>
        <v>0</v>
      </c>
      <c r="N1592" s="61" t="str">
        <f t="shared" si="48"/>
        <v>katA</v>
      </c>
      <c r="P1592" s="73" t="str">
        <f t="shared" si="49"/>
        <v/>
      </c>
      <c r="Q1592" s="61" t="s">
        <v>30</v>
      </c>
    </row>
    <row r="1593" spans="8:18" x14ac:dyDescent="0.25">
      <c r="H1593" s="59">
        <v>69736</v>
      </c>
      <c r="I1593" s="59" t="s">
        <v>71</v>
      </c>
      <c r="J1593" s="59">
        <v>2404150</v>
      </c>
      <c r="K1593" s="59" t="s">
        <v>1813</v>
      </c>
      <c r="L1593" s="61" t="s">
        <v>112</v>
      </c>
      <c r="M1593" s="61">
        <f>VLOOKUP(H1593,zdroj!C:F,4,0)</f>
        <v>0</v>
      </c>
      <c r="N1593" s="61" t="str">
        <f t="shared" si="48"/>
        <v>katA</v>
      </c>
      <c r="P1593" s="73" t="str">
        <f t="shared" si="49"/>
        <v/>
      </c>
      <c r="Q1593" s="61" t="s">
        <v>30</v>
      </c>
    </row>
    <row r="1594" spans="8:18" x14ac:dyDescent="0.25">
      <c r="H1594" s="59">
        <v>69736</v>
      </c>
      <c r="I1594" s="59" t="s">
        <v>71</v>
      </c>
      <c r="J1594" s="59">
        <v>2404168</v>
      </c>
      <c r="K1594" s="59" t="s">
        <v>1814</v>
      </c>
      <c r="L1594" s="61" t="s">
        <v>112</v>
      </c>
      <c r="M1594" s="61">
        <f>VLOOKUP(H1594,zdroj!C:F,4,0)</f>
        <v>0</v>
      </c>
      <c r="N1594" s="61" t="str">
        <f t="shared" si="48"/>
        <v>katA</v>
      </c>
      <c r="P1594" s="73" t="str">
        <f t="shared" si="49"/>
        <v/>
      </c>
      <c r="Q1594" s="61" t="s">
        <v>30</v>
      </c>
    </row>
    <row r="1595" spans="8:18" x14ac:dyDescent="0.25">
      <c r="H1595" s="59">
        <v>69736</v>
      </c>
      <c r="I1595" s="59" t="s">
        <v>71</v>
      </c>
      <c r="J1595" s="59">
        <v>2404176</v>
      </c>
      <c r="K1595" s="59" t="s">
        <v>1815</v>
      </c>
      <c r="L1595" s="61" t="s">
        <v>112</v>
      </c>
      <c r="M1595" s="61">
        <f>VLOOKUP(H1595,zdroj!C:F,4,0)</f>
        <v>0</v>
      </c>
      <c r="N1595" s="61" t="str">
        <f t="shared" si="48"/>
        <v>katA</v>
      </c>
      <c r="P1595" s="73" t="str">
        <f t="shared" si="49"/>
        <v/>
      </c>
      <c r="Q1595" s="61" t="s">
        <v>30</v>
      </c>
    </row>
    <row r="1596" spans="8:18" x14ac:dyDescent="0.25">
      <c r="H1596" s="59">
        <v>69736</v>
      </c>
      <c r="I1596" s="59" t="s">
        <v>71</v>
      </c>
      <c r="J1596" s="59">
        <v>2404184</v>
      </c>
      <c r="K1596" s="59" t="s">
        <v>1816</v>
      </c>
      <c r="L1596" s="61" t="s">
        <v>112</v>
      </c>
      <c r="M1596" s="61">
        <f>VLOOKUP(H1596,zdroj!C:F,4,0)</f>
        <v>0</v>
      </c>
      <c r="N1596" s="61" t="str">
        <f t="shared" si="48"/>
        <v>katA</v>
      </c>
      <c r="P1596" s="73" t="str">
        <f t="shared" si="49"/>
        <v/>
      </c>
      <c r="Q1596" s="61" t="s">
        <v>30</v>
      </c>
    </row>
    <row r="1597" spans="8:18" x14ac:dyDescent="0.25">
      <c r="H1597" s="59">
        <v>69736</v>
      </c>
      <c r="I1597" s="59" t="s">
        <v>71</v>
      </c>
      <c r="J1597" s="59">
        <v>2404192</v>
      </c>
      <c r="K1597" s="59" t="s">
        <v>1817</v>
      </c>
      <c r="L1597" s="61" t="s">
        <v>112</v>
      </c>
      <c r="M1597" s="61">
        <f>VLOOKUP(H1597,zdroj!C:F,4,0)</f>
        <v>0</v>
      </c>
      <c r="N1597" s="61" t="str">
        <f t="shared" si="48"/>
        <v>katA</v>
      </c>
      <c r="P1597" s="73" t="str">
        <f t="shared" si="49"/>
        <v/>
      </c>
      <c r="Q1597" s="61" t="s">
        <v>30</v>
      </c>
    </row>
    <row r="1598" spans="8:18" x14ac:dyDescent="0.25">
      <c r="H1598" s="59">
        <v>69736</v>
      </c>
      <c r="I1598" s="59" t="s">
        <v>71</v>
      </c>
      <c r="J1598" s="59">
        <v>2404206</v>
      </c>
      <c r="K1598" s="59" t="s">
        <v>1818</v>
      </c>
      <c r="L1598" s="61" t="s">
        <v>113</v>
      </c>
      <c r="M1598" s="61">
        <f>VLOOKUP(H1598,zdroj!C:F,4,0)</f>
        <v>0</v>
      </c>
      <c r="N1598" s="61" t="str">
        <f t="shared" si="48"/>
        <v>katB</v>
      </c>
      <c r="P1598" s="73" t="str">
        <f t="shared" si="49"/>
        <v/>
      </c>
      <c r="Q1598" s="61" t="s">
        <v>30</v>
      </c>
      <c r="R1598" s="61" t="s">
        <v>91</v>
      </c>
    </row>
    <row r="1599" spans="8:18" x14ac:dyDescent="0.25">
      <c r="H1599" s="59">
        <v>69736</v>
      </c>
      <c r="I1599" s="59" t="s">
        <v>71</v>
      </c>
      <c r="J1599" s="59">
        <v>2404214</v>
      </c>
      <c r="K1599" s="59" t="s">
        <v>1819</v>
      </c>
      <c r="L1599" s="61" t="s">
        <v>112</v>
      </c>
      <c r="M1599" s="61">
        <f>VLOOKUP(H1599,zdroj!C:F,4,0)</f>
        <v>0</v>
      </c>
      <c r="N1599" s="61" t="str">
        <f t="shared" si="48"/>
        <v>katA</v>
      </c>
      <c r="P1599" s="73" t="str">
        <f t="shared" si="49"/>
        <v/>
      </c>
      <c r="Q1599" s="61" t="s">
        <v>30</v>
      </c>
    </row>
    <row r="1600" spans="8:18" x14ac:dyDescent="0.25">
      <c r="H1600" s="59">
        <v>69736</v>
      </c>
      <c r="I1600" s="59" t="s">
        <v>71</v>
      </c>
      <c r="J1600" s="59">
        <v>2404222</v>
      </c>
      <c r="K1600" s="59" t="s">
        <v>1820</v>
      </c>
      <c r="L1600" s="61" t="s">
        <v>112</v>
      </c>
      <c r="M1600" s="61">
        <f>VLOOKUP(H1600,zdroj!C:F,4,0)</f>
        <v>0</v>
      </c>
      <c r="N1600" s="61" t="str">
        <f t="shared" si="48"/>
        <v>katA</v>
      </c>
      <c r="P1600" s="73" t="str">
        <f t="shared" si="49"/>
        <v/>
      </c>
      <c r="Q1600" s="61" t="s">
        <v>30</v>
      </c>
    </row>
    <row r="1601" spans="8:18" x14ac:dyDescent="0.25">
      <c r="H1601" s="59">
        <v>69736</v>
      </c>
      <c r="I1601" s="59" t="s">
        <v>71</v>
      </c>
      <c r="J1601" s="59">
        <v>2404231</v>
      </c>
      <c r="K1601" s="59" t="s">
        <v>1821</v>
      </c>
      <c r="L1601" s="61" t="s">
        <v>112</v>
      </c>
      <c r="M1601" s="61">
        <f>VLOOKUP(H1601,zdroj!C:F,4,0)</f>
        <v>0</v>
      </c>
      <c r="N1601" s="61" t="str">
        <f t="shared" si="48"/>
        <v>katA</v>
      </c>
      <c r="P1601" s="73" t="str">
        <f t="shared" si="49"/>
        <v/>
      </c>
      <c r="Q1601" s="61" t="s">
        <v>30</v>
      </c>
    </row>
    <row r="1602" spans="8:18" x14ac:dyDescent="0.25">
      <c r="H1602" s="59">
        <v>69736</v>
      </c>
      <c r="I1602" s="59" t="s">
        <v>71</v>
      </c>
      <c r="J1602" s="59">
        <v>2404249</v>
      </c>
      <c r="K1602" s="59" t="s">
        <v>1822</v>
      </c>
      <c r="L1602" s="61" t="s">
        <v>112</v>
      </c>
      <c r="M1602" s="61">
        <f>VLOOKUP(H1602,zdroj!C:F,4,0)</f>
        <v>0</v>
      </c>
      <c r="N1602" s="61" t="str">
        <f t="shared" si="48"/>
        <v>katA</v>
      </c>
      <c r="P1602" s="73" t="str">
        <f t="shared" si="49"/>
        <v/>
      </c>
      <c r="Q1602" s="61" t="s">
        <v>30</v>
      </c>
    </row>
    <row r="1603" spans="8:18" x14ac:dyDescent="0.25">
      <c r="H1603" s="59">
        <v>69736</v>
      </c>
      <c r="I1603" s="59" t="s">
        <v>71</v>
      </c>
      <c r="J1603" s="59">
        <v>2404257</v>
      </c>
      <c r="K1603" s="59" t="s">
        <v>1823</v>
      </c>
      <c r="L1603" s="61" t="s">
        <v>112</v>
      </c>
      <c r="M1603" s="61">
        <f>VLOOKUP(H1603,zdroj!C:F,4,0)</f>
        <v>0</v>
      </c>
      <c r="N1603" s="61" t="str">
        <f t="shared" si="48"/>
        <v>katA</v>
      </c>
      <c r="P1603" s="73" t="str">
        <f t="shared" si="49"/>
        <v/>
      </c>
      <c r="Q1603" s="61" t="s">
        <v>30</v>
      </c>
    </row>
    <row r="1604" spans="8:18" x14ac:dyDescent="0.25">
      <c r="H1604" s="59">
        <v>69736</v>
      </c>
      <c r="I1604" s="59" t="s">
        <v>71</v>
      </c>
      <c r="J1604" s="59">
        <v>2404265</v>
      </c>
      <c r="K1604" s="59" t="s">
        <v>1824</v>
      </c>
      <c r="L1604" s="61" t="s">
        <v>112</v>
      </c>
      <c r="M1604" s="61">
        <f>VLOOKUP(H1604,zdroj!C:F,4,0)</f>
        <v>0</v>
      </c>
      <c r="N1604" s="61" t="str">
        <f t="shared" si="48"/>
        <v>katA</v>
      </c>
      <c r="P1604" s="73" t="str">
        <f t="shared" si="49"/>
        <v/>
      </c>
      <c r="Q1604" s="61" t="s">
        <v>30</v>
      </c>
    </row>
    <row r="1605" spans="8:18" x14ac:dyDescent="0.25">
      <c r="H1605" s="59">
        <v>69736</v>
      </c>
      <c r="I1605" s="59" t="s">
        <v>71</v>
      </c>
      <c r="J1605" s="59">
        <v>2404273</v>
      </c>
      <c r="K1605" s="59" t="s">
        <v>1825</v>
      </c>
      <c r="L1605" s="61" t="s">
        <v>112</v>
      </c>
      <c r="M1605" s="61">
        <f>VLOOKUP(H1605,zdroj!C:F,4,0)</f>
        <v>0</v>
      </c>
      <c r="N1605" s="61" t="str">
        <f t="shared" si="48"/>
        <v>katA</v>
      </c>
      <c r="P1605" s="73" t="str">
        <f t="shared" si="49"/>
        <v/>
      </c>
      <c r="Q1605" s="61" t="s">
        <v>30</v>
      </c>
    </row>
    <row r="1606" spans="8:18" x14ac:dyDescent="0.25">
      <c r="H1606" s="59">
        <v>69736</v>
      </c>
      <c r="I1606" s="59" t="s">
        <v>71</v>
      </c>
      <c r="J1606" s="59">
        <v>2404281</v>
      </c>
      <c r="K1606" s="59" t="s">
        <v>1826</v>
      </c>
      <c r="L1606" s="61" t="s">
        <v>113</v>
      </c>
      <c r="M1606" s="61">
        <f>VLOOKUP(H1606,zdroj!C:F,4,0)</f>
        <v>0</v>
      </c>
      <c r="N1606" s="61" t="str">
        <f t="shared" si="48"/>
        <v>katB</v>
      </c>
      <c r="P1606" s="73" t="str">
        <f t="shared" si="49"/>
        <v/>
      </c>
      <c r="Q1606" s="61" t="s">
        <v>30</v>
      </c>
      <c r="R1606" s="61" t="s">
        <v>91</v>
      </c>
    </row>
    <row r="1607" spans="8:18" x14ac:dyDescent="0.25">
      <c r="H1607" s="59">
        <v>69736</v>
      </c>
      <c r="I1607" s="59" t="s">
        <v>71</v>
      </c>
      <c r="J1607" s="59">
        <v>2404290</v>
      </c>
      <c r="K1607" s="59" t="s">
        <v>1827</v>
      </c>
      <c r="L1607" s="61" t="s">
        <v>112</v>
      </c>
      <c r="M1607" s="61">
        <f>VLOOKUP(H1607,zdroj!C:F,4,0)</f>
        <v>0</v>
      </c>
      <c r="N1607" s="61" t="str">
        <f t="shared" ref="N1607:N1670" si="50">IF(M1607="A",IF(L1607="katA","katB",L1607),L1607)</f>
        <v>katA</v>
      </c>
      <c r="P1607" s="73" t="str">
        <f t="shared" ref="P1607:P1670" si="51">IF(O1607="A",1,"")</f>
        <v/>
      </c>
      <c r="Q1607" s="61" t="s">
        <v>30</v>
      </c>
    </row>
    <row r="1608" spans="8:18" x14ac:dyDescent="0.25">
      <c r="H1608" s="59">
        <v>69736</v>
      </c>
      <c r="I1608" s="59" t="s">
        <v>71</v>
      </c>
      <c r="J1608" s="59">
        <v>2404303</v>
      </c>
      <c r="K1608" s="59" t="s">
        <v>1828</v>
      </c>
      <c r="L1608" s="61" t="s">
        <v>112</v>
      </c>
      <c r="M1608" s="61">
        <f>VLOOKUP(H1608,zdroj!C:F,4,0)</f>
        <v>0</v>
      </c>
      <c r="N1608" s="61" t="str">
        <f t="shared" si="50"/>
        <v>katA</v>
      </c>
      <c r="P1608" s="73" t="str">
        <f t="shared" si="51"/>
        <v/>
      </c>
      <c r="Q1608" s="61" t="s">
        <v>30</v>
      </c>
    </row>
    <row r="1609" spans="8:18" x14ac:dyDescent="0.25">
      <c r="H1609" s="59">
        <v>69736</v>
      </c>
      <c r="I1609" s="59" t="s">
        <v>71</v>
      </c>
      <c r="J1609" s="59">
        <v>2404311</v>
      </c>
      <c r="K1609" s="59" t="s">
        <v>1829</v>
      </c>
      <c r="L1609" s="61" t="s">
        <v>112</v>
      </c>
      <c r="M1609" s="61">
        <f>VLOOKUP(H1609,zdroj!C:F,4,0)</f>
        <v>0</v>
      </c>
      <c r="N1609" s="61" t="str">
        <f t="shared" si="50"/>
        <v>katA</v>
      </c>
      <c r="P1609" s="73" t="str">
        <f t="shared" si="51"/>
        <v/>
      </c>
      <c r="Q1609" s="61" t="s">
        <v>30</v>
      </c>
    </row>
    <row r="1610" spans="8:18" x14ac:dyDescent="0.25">
      <c r="H1610" s="59">
        <v>69736</v>
      </c>
      <c r="I1610" s="59" t="s">
        <v>71</v>
      </c>
      <c r="J1610" s="59">
        <v>2404320</v>
      </c>
      <c r="K1610" s="59" t="s">
        <v>1830</v>
      </c>
      <c r="L1610" s="61" t="s">
        <v>112</v>
      </c>
      <c r="M1610" s="61">
        <f>VLOOKUP(H1610,zdroj!C:F,4,0)</f>
        <v>0</v>
      </c>
      <c r="N1610" s="61" t="str">
        <f t="shared" si="50"/>
        <v>katA</v>
      </c>
      <c r="P1610" s="73" t="str">
        <f t="shared" si="51"/>
        <v/>
      </c>
      <c r="Q1610" s="61" t="s">
        <v>30</v>
      </c>
    </row>
    <row r="1611" spans="8:18" x14ac:dyDescent="0.25">
      <c r="H1611" s="59">
        <v>69736</v>
      </c>
      <c r="I1611" s="59" t="s">
        <v>71</v>
      </c>
      <c r="J1611" s="59">
        <v>2404338</v>
      </c>
      <c r="K1611" s="59" t="s">
        <v>1831</v>
      </c>
      <c r="L1611" s="61" t="s">
        <v>112</v>
      </c>
      <c r="M1611" s="61">
        <f>VLOOKUP(H1611,zdroj!C:F,4,0)</f>
        <v>0</v>
      </c>
      <c r="N1611" s="61" t="str">
        <f t="shared" si="50"/>
        <v>katA</v>
      </c>
      <c r="P1611" s="73" t="str">
        <f t="shared" si="51"/>
        <v/>
      </c>
      <c r="Q1611" s="61" t="s">
        <v>30</v>
      </c>
    </row>
    <row r="1612" spans="8:18" x14ac:dyDescent="0.25">
      <c r="H1612" s="59">
        <v>69736</v>
      </c>
      <c r="I1612" s="59" t="s">
        <v>71</v>
      </c>
      <c r="J1612" s="59">
        <v>2404346</v>
      </c>
      <c r="K1612" s="59" t="s">
        <v>1832</v>
      </c>
      <c r="L1612" s="61" t="s">
        <v>112</v>
      </c>
      <c r="M1612" s="61">
        <f>VLOOKUP(H1612,zdroj!C:F,4,0)</f>
        <v>0</v>
      </c>
      <c r="N1612" s="61" t="str">
        <f t="shared" si="50"/>
        <v>katA</v>
      </c>
      <c r="P1612" s="73" t="str">
        <f t="shared" si="51"/>
        <v/>
      </c>
      <c r="Q1612" s="61" t="s">
        <v>30</v>
      </c>
    </row>
    <row r="1613" spans="8:18" x14ac:dyDescent="0.25">
      <c r="H1613" s="59">
        <v>69736</v>
      </c>
      <c r="I1613" s="59" t="s">
        <v>71</v>
      </c>
      <c r="J1613" s="59">
        <v>2404354</v>
      </c>
      <c r="K1613" s="59" t="s">
        <v>1833</v>
      </c>
      <c r="L1613" s="61" t="s">
        <v>112</v>
      </c>
      <c r="M1613" s="61">
        <f>VLOOKUP(H1613,zdroj!C:F,4,0)</f>
        <v>0</v>
      </c>
      <c r="N1613" s="61" t="str">
        <f t="shared" si="50"/>
        <v>katA</v>
      </c>
      <c r="P1613" s="73" t="str">
        <f t="shared" si="51"/>
        <v/>
      </c>
      <c r="Q1613" s="61" t="s">
        <v>30</v>
      </c>
    </row>
    <row r="1614" spans="8:18" x14ac:dyDescent="0.25">
      <c r="H1614" s="59">
        <v>69736</v>
      </c>
      <c r="I1614" s="59" t="s">
        <v>71</v>
      </c>
      <c r="J1614" s="59">
        <v>2404362</v>
      </c>
      <c r="K1614" s="59" t="s">
        <v>1834</v>
      </c>
      <c r="L1614" s="61" t="s">
        <v>112</v>
      </c>
      <c r="M1614" s="61">
        <f>VLOOKUP(H1614,zdroj!C:F,4,0)</f>
        <v>0</v>
      </c>
      <c r="N1614" s="61" t="str">
        <f t="shared" si="50"/>
        <v>katA</v>
      </c>
      <c r="P1614" s="73" t="str">
        <f t="shared" si="51"/>
        <v/>
      </c>
      <c r="Q1614" s="61" t="s">
        <v>30</v>
      </c>
    </row>
    <row r="1615" spans="8:18" x14ac:dyDescent="0.25">
      <c r="H1615" s="59">
        <v>69736</v>
      </c>
      <c r="I1615" s="59" t="s">
        <v>71</v>
      </c>
      <c r="J1615" s="59">
        <v>2404371</v>
      </c>
      <c r="K1615" s="59" t="s">
        <v>1835</v>
      </c>
      <c r="L1615" s="61" t="s">
        <v>112</v>
      </c>
      <c r="M1615" s="61">
        <f>VLOOKUP(H1615,zdroj!C:F,4,0)</f>
        <v>0</v>
      </c>
      <c r="N1615" s="61" t="str">
        <f t="shared" si="50"/>
        <v>katA</v>
      </c>
      <c r="P1615" s="73" t="str">
        <f t="shared" si="51"/>
        <v/>
      </c>
      <c r="Q1615" s="61" t="s">
        <v>30</v>
      </c>
    </row>
    <row r="1616" spans="8:18" x14ac:dyDescent="0.25">
      <c r="H1616" s="59">
        <v>69736</v>
      </c>
      <c r="I1616" s="59" t="s">
        <v>71</v>
      </c>
      <c r="J1616" s="59">
        <v>2404389</v>
      </c>
      <c r="K1616" s="59" t="s">
        <v>1836</v>
      </c>
      <c r="L1616" s="61" t="s">
        <v>112</v>
      </c>
      <c r="M1616" s="61">
        <f>VLOOKUP(H1616,zdroj!C:F,4,0)</f>
        <v>0</v>
      </c>
      <c r="N1616" s="61" t="str">
        <f t="shared" si="50"/>
        <v>katA</v>
      </c>
      <c r="P1616" s="73" t="str">
        <f t="shared" si="51"/>
        <v/>
      </c>
      <c r="Q1616" s="61" t="s">
        <v>30</v>
      </c>
    </row>
    <row r="1617" spans="8:18" x14ac:dyDescent="0.25">
      <c r="H1617" s="59">
        <v>69736</v>
      </c>
      <c r="I1617" s="59" t="s">
        <v>71</v>
      </c>
      <c r="J1617" s="59">
        <v>2404397</v>
      </c>
      <c r="K1617" s="59" t="s">
        <v>1837</v>
      </c>
      <c r="L1617" s="61" t="s">
        <v>112</v>
      </c>
      <c r="M1617" s="61">
        <f>VLOOKUP(H1617,zdroj!C:F,4,0)</f>
        <v>0</v>
      </c>
      <c r="N1617" s="61" t="str">
        <f t="shared" si="50"/>
        <v>katA</v>
      </c>
      <c r="P1617" s="73" t="str">
        <f t="shared" si="51"/>
        <v/>
      </c>
      <c r="Q1617" s="61" t="s">
        <v>30</v>
      </c>
    </row>
    <row r="1618" spans="8:18" x14ac:dyDescent="0.25">
      <c r="H1618" s="59">
        <v>69736</v>
      </c>
      <c r="I1618" s="59" t="s">
        <v>71</v>
      </c>
      <c r="J1618" s="59">
        <v>2404401</v>
      </c>
      <c r="K1618" s="59" t="s">
        <v>1838</v>
      </c>
      <c r="L1618" s="61" t="s">
        <v>112</v>
      </c>
      <c r="M1618" s="61">
        <f>VLOOKUP(H1618,zdroj!C:F,4,0)</f>
        <v>0</v>
      </c>
      <c r="N1618" s="61" t="str">
        <f t="shared" si="50"/>
        <v>katA</v>
      </c>
      <c r="P1618" s="73" t="str">
        <f t="shared" si="51"/>
        <v/>
      </c>
      <c r="Q1618" s="61" t="s">
        <v>30</v>
      </c>
    </row>
    <row r="1619" spans="8:18" x14ac:dyDescent="0.25">
      <c r="H1619" s="59">
        <v>69736</v>
      </c>
      <c r="I1619" s="59" t="s">
        <v>71</v>
      </c>
      <c r="J1619" s="59">
        <v>2404419</v>
      </c>
      <c r="K1619" s="59" t="s">
        <v>1839</v>
      </c>
      <c r="L1619" s="61" t="s">
        <v>112</v>
      </c>
      <c r="M1619" s="61">
        <f>VLOOKUP(H1619,zdroj!C:F,4,0)</f>
        <v>0</v>
      </c>
      <c r="N1619" s="61" t="str">
        <f t="shared" si="50"/>
        <v>katA</v>
      </c>
      <c r="P1619" s="73" t="str">
        <f t="shared" si="51"/>
        <v/>
      </c>
      <c r="Q1619" s="61" t="s">
        <v>30</v>
      </c>
    </row>
    <row r="1620" spans="8:18" x14ac:dyDescent="0.25">
      <c r="H1620" s="59">
        <v>69736</v>
      </c>
      <c r="I1620" s="59" t="s">
        <v>71</v>
      </c>
      <c r="J1620" s="59">
        <v>26740648</v>
      </c>
      <c r="K1620" s="59" t="s">
        <v>1840</v>
      </c>
      <c r="L1620" s="61" t="s">
        <v>113</v>
      </c>
      <c r="M1620" s="61">
        <f>VLOOKUP(H1620,zdroj!C:F,4,0)</f>
        <v>0</v>
      </c>
      <c r="N1620" s="61" t="str">
        <f t="shared" si="50"/>
        <v>katB</v>
      </c>
      <c r="P1620" s="73" t="str">
        <f t="shared" si="51"/>
        <v/>
      </c>
      <c r="Q1620" s="61" t="s">
        <v>30</v>
      </c>
      <c r="R1620" s="61" t="s">
        <v>91</v>
      </c>
    </row>
    <row r="1621" spans="8:18" x14ac:dyDescent="0.25">
      <c r="H1621" s="59">
        <v>69736</v>
      </c>
      <c r="I1621" s="59" t="s">
        <v>71</v>
      </c>
      <c r="J1621" s="59">
        <v>27819663</v>
      </c>
      <c r="K1621" s="59" t="s">
        <v>1841</v>
      </c>
      <c r="L1621" s="61" t="s">
        <v>112</v>
      </c>
      <c r="M1621" s="61">
        <f>VLOOKUP(H1621,zdroj!C:F,4,0)</f>
        <v>0</v>
      </c>
      <c r="N1621" s="61" t="str">
        <f t="shared" si="50"/>
        <v>katA</v>
      </c>
      <c r="P1621" s="73" t="str">
        <f t="shared" si="51"/>
        <v/>
      </c>
      <c r="Q1621" s="61" t="s">
        <v>30</v>
      </c>
    </row>
    <row r="1622" spans="8:18" x14ac:dyDescent="0.25">
      <c r="H1622" s="59">
        <v>69736</v>
      </c>
      <c r="I1622" s="59" t="s">
        <v>71</v>
      </c>
      <c r="J1622" s="59">
        <v>42054834</v>
      </c>
      <c r="K1622" s="59" t="s">
        <v>1842</v>
      </c>
      <c r="L1622" s="61" t="s">
        <v>113</v>
      </c>
      <c r="M1622" s="61">
        <f>VLOOKUP(H1622,zdroj!C:F,4,0)</f>
        <v>0</v>
      </c>
      <c r="N1622" s="61" t="str">
        <f t="shared" si="50"/>
        <v>katB</v>
      </c>
      <c r="P1622" s="73" t="str">
        <f t="shared" si="51"/>
        <v/>
      </c>
      <c r="Q1622" s="61" t="s">
        <v>31</v>
      </c>
      <c r="R1622" s="61" t="s">
        <v>91</v>
      </c>
    </row>
    <row r="1623" spans="8:18" x14ac:dyDescent="0.25">
      <c r="H1623" s="59">
        <v>69736</v>
      </c>
      <c r="I1623" s="59" t="s">
        <v>71</v>
      </c>
      <c r="J1623" s="59">
        <v>73300616</v>
      </c>
      <c r="K1623" s="59" t="s">
        <v>1843</v>
      </c>
      <c r="L1623" s="61" t="s">
        <v>112</v>
      </c>
      <c r="M1623" s="61">
        <f>VLOOKUP(H1623,zdroj!C:F,4,0)</f>
        <v>0</v>
      </c>
      <c r="N1623" s="61" t="str">
        <f t="shared" si="50"/>
        <v>katA</v>
      </c>
      <c r="P1623" s="73" t="str">
        <f t="shared" si="51"/>
        <v/>
      </c>
      <c r="Q1623" s="61" t="s">
        <v>30</v>
      </c>
    </row>
    <row r="1624" spans="8:18" x14ac:dyDescent="0.25">
      <c r="H1624" s="59">
        <v>69736</v>
      </c>
      <c r="I1624" s="59" t="s">
        <v>71</v>
      </c>
      <c r="J1624" s="59">
        <v>74052748</v>
      </c>
      <c r="K1624" s="59" t="s">
        <v>1844</v>
      </c>
      <c r="L1624" s="61" t="s">
        <v>112</v>
      </c>
      <c r="M1624" s="61">
        <f>VLOOKUP(H1624,zdroj!C:F,4,0)</f>
        <v>0</v>
      </c>
      <c r="N1624" s="61" t="str">
        <f t="shared" si="50"/>
        <v>katA</v>
      </c>
      <c r="P1624" s="73" t="str">
        <f t="shared" si="51"/>
        <v/>
      </c>
      <c r="Q1624" s="61" t="s">
        <v>30</v>
      </c>
    </row>
    <row r="1625" spans="8:18" x14ac:dyDescent="0.25">
      <c r="H1625" s="59">
        <v>69736</v>
      </c>
      <c r="I1625" s="59" t="s">
        <v>71</v>
      </c>
      <c r="J1625" s="59">
        <v>74557921</v>
      </c>
      <c r="K1625" s="59" t="s">
        <v>1845</v>
      </c>
      <c r="L1625" s="61" t="s">
        <v>113</v>
      </c>
      <c r="M1625" s="61">
        <f>VLOOKUP(H1625,zdroj!C:F,4,0)</f>
        <v>0</v>
      </c>
      <c r="N1625" s="61" t="str">
        <f t="shared" si="50"/>
        <v>katB</v>
      </c>
      <c r="P1625" s="73" t="str">
        <f t="shared" si="51"/>
        <v/>
      </c>
      <c r="Q1625" s="61" t="s">
        <v>30</v>
      </c>
      <c r="R1625" s="61" t="s">
        <v>91</v>
      </c>
    </row>
    <row r="1626" spans="8:18" x14ac:dyDescent="0.25">
      <c r="H1626" s="59">
        <v>69736</v>
      </c>
      <c r="I1626" s="59" t="s">
        <v>71</v>
      </c>
      <c r="J1626" s="59">
        <v>74903691</v>
      </c>
      <c r="K1626" s="59" t="s">
        <v>1846</v>
      </c>
      <c r="L1626" s="61" t="s">
        <v>112</v>
      </c>
      <c r="M1626" s="61">
        <f>VLOOKUP(H1626,zdroj!C:F,4,0)</f>
        <v>0</v>
      </c>
      <c r="N1626" s="61" t="str">
        <f t="shared" si="50"/>
        <v>katA</v>
      </c>
      <c r="P1626" s="73" t="str">
        <f t="shared" si="51"/>
        <v/>
      </c>
      <c r="Q1626" s="61" t="s">
        <v>30</v>
      </c>
    </row>
    <row r="1627" spans="8:18" x14ac:dyDescent="0.25">
      <c r="H1627" s="59">
        <v>69736</v>
      </c>
      <c r="I1627" s="59" t="s">
        <v>71</v>
      </c>
      <c r="J1627" s="59">
        <v>75675781</v>
      </c>
      <c r="K1627" s="59" t="s">
        <v>1847</v>
      </c>
      <c r="L1627" s="61" t="s">
        <v>112</v>
      </c>
      <c r="M1627" s="61">
        <f>VLOOKUP(H1627,zdroj!C:F,4,0)</f>
        <v>0</v>
      </c>
      <c r="N1627" s="61" t="str">
        <f t="shared" si="50"/>
        <v>katA</v>
      </c>
      <c r="P1627" s="73" t="str">
        <f t="shared" si="51"/>
        <v/>
      </c>
      <c r="Q1627" s="61" t="s">
        <v>30</v>
      </c>
    </row>
    <row r="1628" spans="8:18" x14ac:dyDescent="0.25">
      <c r="H1628" s="59">
        <v>69736</v>
      </c>
      <c r="I1628" s="59" t="s">
        <v>71</v>
      </c>
      <c r="J1628" s="59">
        <v>77928032</v>
      </c>
      <c r="K1628" s="59" t="s">
        <v>1848</v>
      </c>
      <c r="L1628" s="61" t="s">
        <v>113</v>
      </c>
      <c r="M1628" s="61">
        <f>VLOOKUP(H1628,zdroj!C:F,4,0)</f>
        <v>0</v>
      </c>
      <c r="N1628" s="61" t="str">
        <f t="shared" si="50"/>
        <v>katB</v>
      </c>
      <c r="P1628" s="73" t="str">
        <f t="shared" si="51"/>
        <v/>
      </c>
      <c r="Q1628" s="61" t="s">
        <v>30</v>
      </c>
      <c r="R1628" s="61" t="s">
        <v>91</v>
      </c>
    </row>
    <row r="1629" spans="8:18" x14ac:dyDescent="0.25">
      <c r="H1629" s="59">
        <v>110141</v>
      </c>
      <c r="I1629" s="59" t="s">
        <v>69</v>
      </c>
      <c r="J1629" s="59">
        <v>6076441</v>
      </c>
      <c r="K1629" s="59" t="s">
        <v>1849</v>
      </c>
      <c r="L1629" s="61" t="s">
        <v>113</v>
      </c>
      <c r="M1629" s="61">
        <f>VLOOKUP(H1629,zdroj!C:F,4,0)</f>
        <v>0</v>
      </c>
      <c r="N1629" s="61" t="str">
        <f t="shared" si="50"/>
        <v>katB</v>
      </c>
      <c r="P1629" s="73" t="str">
        <f t="shared" si="51"/>
        <v/>
      </c>
      <c r="Q1629" s="61" t="s">
        <v>30</v>
      </c>
    </row>
    <row r="1630" spans="8:18" x14ac:dyDescent="0.25">
      <c r="H1630" s="59">
        <v>110141</v>
      </c>
      <c r="I1630" s="59" t="s">
        <v>69</v>
      </c>
      <c r="J1630" s="59">
        <v>6076459</v>
      </c>
      <c r="K1630" s="59" t="s">
        <v>1850</v>
      </c>
      <c r="L1630" s="61" t="s">
        <v>113</v>
      </c>
      <c r="M1630" s="61">
        <f>VLOOKUP(H1630,zdroj!C:F,4,0)</f>
        <v>0</v>
      </c>
      <c r="N1630" s="61" t="str">
        <f t="shared" si="50"/>
        <v>katB</v>
      </c>
      <c r="P1630" s="73" t="str">
        <f t="shared" si="51"/>
        <v/>
      </c>
      <c r="Q1630" s="61" t="s">
        <v>30</v>
      </c>
    </row>
    <row r="1631" spans="8:18" x14ac:dyDescent="0.25">
      <c r="H1631" s="59">
        <v>110141</v>
      </c>
      <c r="I1631" s="59" t="s">
        <v>69</v>
      </c>
      <c r="J1631" s="59">
        <v>6076467</v>
      </c>
      <c r="K1631" s="59" t="s">
        <v>1851</v>
      </c>
      <c r="L1631" s="61" t="s">
        <v>113</v>
      </c>
      <c r="M1631" s="61">
        <f>VLOOKUP(H1631,zdroj!C:F,4,0)</f>
        <v>0</v>
      </c>
      <c r="N1631" s="61" t="str">
        <f t="shared" si="50"/>
        <v>katB</v>
      </c>
      <c r="P1631" s="73" t="str">
        <f t="shared" si="51"/>
        <v/>
      </c>
      <c r="Q1631" s="61" t="s">
        <v>30</v>
      </c>
    </row>
    <row r="1632" spans="8:18" x14ac:dyDescent="0.25">
      <c r="H1632" s="59">
        <v>110141</v>
      </c>
      <c r="I1632" s="59" t="s">
        <v>69</v>
      </c>
      <c r="J1632" s="59">
        <v>6076475</v>
      </c>
      <c r="K1632" s="59" t="s">
        <v>1852</v>
      </c>
      <c r="L1632" s="61" t="s">
        <v>113</v>
      </c>
      <c r="M1632" s="61">
        <f>VLOOKUP(H1632,zdroj!C:F,4,0)</f>
        <v>0</v>
      </c>
      <c r="N1632" s="61" t="str">
        <f t="shared" si="50"/>
        <v>katB</v>
      </c>
      <c r="P1632" s="73" t="str">
        <f t="shared" si="51"/>
        <v/>
      </c>
      <c r="Q1632" s="61" t="s">
        <v>30</v>
      </c>
    </row>
    <row r="1633" spans="8:17" x14ac:dyDescent="0.25">
      <c r="H1633" s="59">
        <v>110141</v>
      </c>
      <c r="I1633" s="59" t="s">
        <v>69</v>
      </c>
      <c r="J1633" s="59">
        <v>6076483</v>
      </c>
      <c r="K1633" s="59" t="s">
        <v>1853</v>
      </c>
      <c r="L1633" s="61" t="s">
        <v>113</v>
      </c>
      <c r="M1633" s="61">
        <f>VLOOKUP(H1633,zdroj!C:F,4,0)</f>
        <v>0</v>
      </c>
      <c r="N1633" s="61" t="str">
        <f t="shared" si="50"/>
        <v>katB</v>
      </c>
      <c r="P1633" s="73" t="str">
        <f t="shared" si="51"/>
        <v/>
      </c>
      <c r="Q1633" s="61" t="s">
        <v>30</v>
      </c>
    </row>
    <row r="1634" spans="8:17" x14ac:dyDescent="0.25">
      <c r="H1634" s="59">
        <v>110141</v>
      </c>
      <c r="I1634" s="59" t="s">
        <v>69</v>
      </c>
      <c r="J1634" s="59">
        <v>6076491</v>
      </c>
      <c r="K1634" s="59" t="s">
        <v>1854</v>
      </c>
      <c r="L1634" s="61" t="s">
        <v>113</v>
      </c>
      <c r="M1634" s="61">
        <f>VLOOKUP(H1634,zdroj!C:F,4,0)</f>
        <v>0</v>
      </c>
      <c r="N1634" s="61" t="str">
        <f t="shared" si="50"/>
        <v>katB</v>
      </c>
      <c r="P1634" s="73" t="str">
        <f t="shared" si="51"/>
        <v/>
      </c>
      <c r="Q1634" s="61" t="s">
        <v>30</v>
      </c>
    </row>
    <row r="1635" spans="8:17" x14ac:dyDescent="0.25">
      <c r="H1635" s="59">
        <v>110141</v>
      </c>
      <c r="I1635" s="59" t="s">
        <v>69</v>
      </c>
      <c r="J1635" s="59">
        <v>6076505</v>
      </c>
      <c r="K1635" s="59" t="s">
        <v>1855</v>
      </c>
      <c r="L1635" s="61" t="s">
        <v>113</v>
      </c>
      <c r="M1635" s="61">
        <f>VLOOKUP(H1635,zdroj!C:F,4,0)</f>
        <v>0</v>
      </c>
      <c r="N1635" s="61" t="str">
        <f t="shared" si="50"/>
        <v>katB</v>
      </c>
      <c r="P1635" s="73" t="str">
        <f t="shared" si="51"/>
        <v/>
      </c>
      <c r="Q1635" s="61" t="s">
        <v>30</v>
      </c>
    </row>
    <row r="1636" spans="8:17" x14ac:dyDescent="0.25">
      <c r="H1636" s="59">
        <v>110141</v>
      </c>
      <c r="I1636" s="59" t="s">
        <v>69</v>
      </c>
      <c r="J1636" s="59">
        <v>6076513</v>
      </c>
      <c r="K1636" s="59" t="s">
        <v>1856</v>
      </c>
      <c r="L1636" s="61" t="s">
        <v>113</v>
      </c>
      <c r="M1636" s="61">
        <f>VLOOKUP(H1636,zdroj!C:F,4,0)</f>
        <v>0</v>
      </c>
      <c r="N1636" s="61" t="str">
        <f t="shared" si="50"/>
        <v>katB</v>
      </c>
      <c r="P1636" s="73" t="str">
        <f t="shared" si="51"/>
        <v/>
      </c>
      <c r="Q1636" s="61" t="s">
        <v>30</v>
      </c>
    </row>
    <row r="1637" spans="8:17" x14ac:dyDescent="0.25">
      <c r="H1637" s="59">
        <v>110141</v>
      </c>
      <c r="I1637" s="59" t="s">
        <v>69</v>
      </c>
      <c r="J1637" s="59">
        <v>6076521</v>
      </c>
      <c r="K1637" s="59" t="s">
        <v>1857</v>
      </c>
      <c r="L1637" s="61" t="s">
        <v>113</v>
      </c>
      <c r="M1637" s="61">
        <f>VLOOKUP(H1637,zdroj!C:F,4,0)</f>
        <v>0</v>
      </c>
      <c r="N1637" s="61" t="str">
        <f t="shared" si="50"/>
        <v>katB</v>
      </c>
      <c r="P1637" s="73" t="str">
        <f t="shared" si="51"/>
        <v/>
      </c>
      <c r="Q1637" s="61" t="s">
        <v>30</v>
      </c>
    </row>
    <row r="1638" spans="8:17" x14ac:dyDescent="0.25">
      <c r="H1638" s="59">
        <v>110141</v>
      </c>
      <c r="I1638" s="59" t="s">
        <v>69</v>
      </c>
      <c r="J1638" s="59">
        <v>6076530</v>
      </c>
      <c r="K1638" s="59" t="s">
        <v>1858</v>
      </c>
      <c r="L1638" s="61" t="s">
        <v>113</v>
      </c>
      <c r="M1638" s="61">
        <f>VLOOKUP(H1638,zdroj!C:F,4,0)</f>
        <v>0</v>
      </c>
      <c r="N1638" s="61" t="str">
        <f t="shared" si="50"/>
        <v>katB</v>
      </c>
      <c r="P1638" s="73" t="str">
        <f t="shared" si="51"/>
        <v/>
      </c>
      <c r="Q1638" s="61" t="s">
        <v>30</v>
      </c>
    </row>
    <row r="1639" spans="8:17" x14ac:dyDescent="0.25">
      <c r="H1639" s="59">
        <v>110141</v>
      </c>
      <c r="I1639" s="59" t="s">
        <v>69</v>
      </c>
      <c r="J1639" s="59">
        <v>6076548</v>
      </c>
      <c r="K1639" s="59" t="s">
        <v>1859</v>
      </c>
      <c r="L1639" s="61" t="s">
        <v>113</v>
      </c>
      <c r="M1639" s="61">
        <f>VLOOKUP(H1639,zdroj!C:F,4,0)</f>
        <v>0</v>
      </c>
      <c r="N1639" s="61" t="str">
        <f t="shared" si="50"/>
        <v>katB</v>
      </c>
      <c r="P1639" s="73" t="str">
        <f t="shared" si="51"/>
        <v/>
      </c>
      <c r="Q1639" s="61" t="s">
        <v>30</v>
      </c>
    </row>
    <row r="1640" spans="8:17" x14ac:dyDescent="0.25">
      <c r="H1640" s="59">
        <v>110141</v>
      </c>
      <c r="I1640" s="59" t="s">
        <v>69</v>
      </c>
      <c r="J1640" s="59">
        <v>6076556</v>
      </c>
      <c r="K1640" s="59" t="s">
        <v>1860</v>
      </c>
      <c r="L1640" s="61" t="s">
        <v>113</v>
      </c>
      <c r="M1640" s="61">
        <f>VLOOKUP(H1640,zdroj!C:F,4,0)</f>
        <v>0</v>
      </c>
      <c r="N1640" s="61" t="str">
        <f t="shared" si="50"/>
        <v>katB</v>
      </c>
      <c r="P1640" s="73" t="str">
        <f t="shared" si="51"/>
        <v/>
      </c>
      <c r="Q1640" s="61" t="s">
        <v>31</v>
      </c>
    </row>
    <row r="1641" spans="8:17" x14ac:dyDescent="0.25">
      <c r="H1641" s="59">
        <v>110141</v>
      </c>
      <c r="I1641" s="59" t="s">
        <v>69</v>
      </c>
      <c r="J1641" s="59">
        <v>6076564</v>
      </c>
      <c r="K1641" s="59" t="s">
        <v>1861</v>
      </c>
      <c r="L1641" s="61" t="s">
        <v>113</v>
      </c>
      <c r="M1641" s="61">
        <f>VLOOKUP(H1641,zdroj!C:F,4,0)</f>
        <v>0</v>
      </c>
      <c r="N1641" s="61" t="str">
        <f t="shared" si="50"/>
        <v>katB</v>
      </c>
      <c r="P1641" s="73" t="str">
        <f t="shared" si="51"/>
        <v/>
      </c>
      <c r="Q1641" s="61" t="s">
        <v>30</v>
      </c>
    </row>
    <row r="1642" spans="8:17" x14ac:dyDescent="0.25">
      <c r="H1642" s="59">
        <v>110141</v>
      </c>
      <c r="I1642" s="59" t="s">
        <v>69</v>
      </c>
      <c r="J1642" s="59">
        <v>6076572</v>
      </c>
      <c r="K1642" s="59" t="s">
        <v>1862</v>
      </c>
      <c r="L1642" s="61" t="s">
        <v>113</v>
      </c>
      <c r="M1642" s="61">
        <f>VLOOKUP(H1642,zdroj!C:F,4,0)</f>
        <v>0</v>
      </c>
      <c r="N1642" s="61" t="str">
        <f t="shared" si="50"/>
        <v>katB</v>
      </c>
      <c r="P1642" s="73" t="str">
        <f t="shared" si="51"/>
        <v/>
      </c>
      <c r="Q1642" s="61" t="s">
        <v>30</v>
      </c>
    </row>
    <row r="1643" spans="8:17" x14ac:dyDescent="0.25">
      <c r="H1643" s="59">
        <v>110141</v>
      </c>
      <c r="I1643" s="59" t="s">
        <v>69</v>
      </c>
      <c r="J1643" s="59">
        <v>6076581</v>
      </c>
      <c r="K1643" s="59" t="s">
        <v>1863</v>
      </c>
      <c r="L1643" s="61" t="s">
        <v>113</v>
      </c>
      <c r="M1643" s="61">
        <f>VLOOKUP(H1643,zdroj!C:F,4,0)</f>
        <v>0</v>
      </c>
      <c r="N1643" s="61" t="str">
        <f t="shared" si="50"/>
        <v>katB</v>
      </c>
      <c r="P1643" s="73" t="str">
        <f t="shared" si="51"/>
        <v/>
      </c>
      <c r="Q1643" s="61" t="s">
        <v>30</v>
      </c>
    </row>
    <row r="1644" spans="8:17" x14ac:dyDescent="0.25">
      <c r="H1644" s="59">
        <v>110141</v>
      </c>
      <c r="I1644" s="59" t="s">
        <v>69</v>
      </c>
      <c r="J1644" s="59">
        <v>6076599</v>
      </c>
      <c r="K1644" s="59" t="s">
        <v>1864</v>
      </c>
      <c r="L1644" s="61" t="s">
        <v>113</v>
      </c>
      <c r="M1644" s="61">
        <f>VLOOKUP(H1644,zdroj!C:F,4,0)</f>
        <v>0</v>
      </c>
      <c r="N1644" s="61" t="str">
        <f t="shared" si="50"/>
        <v>katB</v>
      </c>
      <c r="P1644" s="73" t="str">
        <f t="shared" si="51"/>
        <v/>
      </c>
      <c r="Q1644" s="61" t="s">
        <v>30</v>
      </c>
    </row>
    <row r="1645" spans="8:17" x14ac:dyDescent="0.25">
      <c r="H1645" s="59">
        <v>110141</v>
      </c>
      <c r="I1645" s="59" t="s">
        <v>69</v>
      </c>
      <c r="J1645" s="59">
        <v>6076602</v>
      </c>
      <c r="K1645" s="59" t="s">
        <v>1865</v>
      </c>
      <c r="L1645" s="61" t="s">
        <v>113</v>
      </c>
      <c r="M1645" s="61">
        <f>VLOOKUP(H1645,zdroj!C:F,4,0)</f>
        <v>0</v>
      </c>
      <c r="N1645" s="61" t="str">
        <f t="shared" si="50"/>
        <v>katB</v>
      </c>
      <c r="P1645" s="73" t="str">
        <f t="shared" si="51"/>
        <v/>
      </c>
      <c r="Q1645" s="61" t="s">
        <v>30</v>
      </c>
    </row>
    <row r="1646" spans="8:17" x14ac:dyDescent="0.25">
      <c r="H1646" s="59">
        <v>110141</v>
      </c>
      <c r="I1646" s="59" t="s">
        <v>69</v>
      </c>
      <c r="J1646" s="59">
        <v>6076611</v>
      </c>
      <c r="K1646" s="59" t="s">
        <v>1866</v>
      </c>
      <c r="L1646" s="61" t="s">
        <v>81</v>
      </c>
      <c r="M1646" s="61">
        <f>VLOOKUP(H1646,zdroj!C:F,4,0)</f>
        <v>0</v>
      </c>
      <c r="N1646" s="61" t="str">
        <f t="shared" si="50"/>
        <v>-</v>
      </c>
      <c r="P1646" s="73" t="str">
        <f t="shared" si="51"/>
        <v/>
      </c>
      <c r="Q1646" s="61" t="s">
        <v>86</v>
      </c>
    </row>
    <row r="1647" spans="8:17" x14ac:dyDescent="0.25">
      <c r="H1647" s="59">
        <v>110141</v>
      </c>
      <c r="I1647" s="59" t="s">
        <v>69</v>
      </c>
      <c r="J1647" s="59">
        <v>6076629</v>
      </c>
      <c r="K1647" s="59" t="s">
        <v>1867</v>
      </c>
      <c r="L1647" s="61" t="s">
        <v>113</v>
      </c>
      <c r="M1647" s="61">
        <f>VLOOKUP(H1647,zdroj!C:F,4,0)</f>
        <v>0</v>
      </c>
      <c r="N1647" s="61" t="str">
        <f t="shared" si="50"/>
        <v>katB</v>
      </c>
      <c r="P1647" s="73" t="str">
        <f t="shared" si="51"/>
        <v/>
      </c>
      <c r="Q1647" s="61" t="s">
        <v>30</v>
      </c>
    </row>
    <row r="1648" spans="8:17" x14ac:dyDescent="0.25">
      <c r="H1648" s="59">
        <v>110141</v>
      </c>
      <c r="I1648" s="59" t="s">
        <v>69</v>
      </c>
      <c r="J1648" s="59">
        <v>6076637</v>
      </c>
      <c r="K1648" s="59" t="s">
        <v>1868</v>
      </c>
      <c r="L1648" s="61" t="s">
        <v>113</v>
      </c>
      <c r="M1648" s="61">
        <f>VLOOKUP(H1648,zdroj!C:F,4,0)</f>
        <v>0</v>
      </c>
      <c r="N1648" s="61" t="str">
        <f t="shared" si="50"/>
        <v>katB</v>
      </c>
      <c r="P1648" s="73" t="str">
        <f t="shared" si="51"/>
        <v/>
      </c>
      <c r="Q1648" s="61" t="s">
        <v>30</v>
      </c>
    </row>
    <row r="1649" spans="8:17" x14ac:dyDescent="0.25">
      <c r="H1649" s="59">
        <v>110141</v>
      </c>
      <c r="I1649" s="59" t="s">
        <v>69</v>
      </c>
      <c r="J1649" s="59">
        <v>6076645</v>
      </c>
      <c r="K1649" s="59" t="s">
        <v>1869</v>
      </c>
      <c r="L1649" s="61" t="s">
        <v>113</v>
      </c>
      <c r="M1649" s="61">
        <f>VLOOKUP(H1649,zdroj!C:F,4,0)</f>
        <v>0</v>
      </c>
      <c r="N1649" s="61" t="str">
        <f t="shared" si="50"/>
        <v>katB</v>
      </c>
      <c r="P1649" s="73" t="str">
        <f t="shared" si="51"/>
        <v/>
      </c>
      <c r="Q1649" s="61" t="s">
        <v>30</v>
      </c>
    </row>
    <row r="1650" spans="8:17" x14ac:dyDescent="0.25">
      <c r="H1650" s="59">
        <v>110141</v>
      </c>
      <c r="I1650" s="59" t="s">
        <v>69</v>
      </c>
      <c r="J1650" s="59">
        <v>6076653</v>
      </c>
      <c r="K1650" s="59" t="s">
        <v>1870</v>
      </c>
      <c r="L1650" s="61" t="s">
        <v>113</v>
      </c>
      <c r="M1650" s="61">
        <f>VLOOKUP(H1650,zdroj!C:F,4,0)</f>
        <v>0</v>
      </c>
      <c r="N1650" s="61" t="str">
        <f t="shared" si="50"/>
        <v>katB</v>
      </c>
      <c r="P1650" s="73" t="str">
        <f t="shared" si="51"/>
        <v/>
      </c>
      <c r="Q1650" s="61" t="s">
        <v>30</v>
      </c>
    </row>
    <row r="1651" spans="8:17" x14ac:dyDescent="0.25">
      <c r="H1651" s="59">
        <v>110141</v>
      </c>
      <c r="I1651" s="59" t="s">
        <v>69</v>
      </c>
      <c r="J1651" s="59">
        <v>6076661</v>
      </c>
      <c r="K1651" s="59" t="s">
        <v>1871</v>
      </c>
      <c r="L1651" s="61" t="s">
        <v>113</v>
      </c>
      <c r="M1651" s="61">
        <f>VLOOKUP(H1651,zdroj!C:F,4,0)</f>
        <v>0</v>
      </c>
      <c r="N1651" s="61" t="str">
        <f t="shared" si="50"/>
        <v>katB</v>
      </c>
      <c r="P1651" s="73" t="str">
        <f t="shared" si="51"/>
        <v/>
      </c>
      <c r="Q1651" s="61" t="s">
        <v>30</v>
      </c>
    </row>
    <row r="1652" spans="8:17" x14ac:dyDescent="0.25">
      <c r="H1652" s="59">
        <v>110141</v>
      </c>
      <c r="I1652" s="59" t="s">
        <v>69</v>
      </c>
      <c r="J1652" s="59">
        <v>6076670</v>
      </c>
      <c r="K1652" s="59" t="s">
        <v>1872</v>
      </c>
      <c r="L1652" s="61" t="s">
        <v>113</v>
      </c>
      <c r="M1652" s="61">
        <f>VLOOKUP(H1652,zdroj!C:F,4,0)</f>
        <v>0</v>
      </c>
      <c r="N1652" s="61" t="str">
        <f t="shared" si="50"/>
        <v>katB</v>
      </c>
      <c r="P1652" s="73" t="str">
        <f t="shared" si="51"/>
        <v/>
      </c>
      <c r="Q1652" s="61" t="s">
        <v>30</v>
      </c>
    </row>
    <row r="1653" spans="8:17" x14ac:dyDescent="0.25">
      <c r="H1653" s="59">
        <v>110141</v>
      </c>
      <c r="I1653" s="59" t="s">
        <v>69</v>
      </c>
      <c r="J1653" s="59">
        <v>6076688</v>
      </c>
      <c r="K1653" s="59" t="s">
        <v>1873</v>
      </c>
      <c r="L1653" s="61" t="s">
        <v>113</v>
      </c>
      <c r="M1653" s="61">
        <f>VLOOKUP(H1653,zdroj!C:F,4,0)</f>
        <v>0</v>
      </c>
      <c r="N1653" s="61" t="str">
        <f t="shared" si="50"/>
        <v>katB</v>
      </c>
      <c r="P1653" s="73" t="str">
        <f t="shared" si="51"/>
        <v/>
      </c>
      <c r="Q1653" s="61" t="s">
        <v>30</v>
      </c>
    </row>
    <row r="1654" spans="8:17" x14ac:dyDescent="0.25">
      <c r="H1654" s="59">
        <v>110141</v>
      </c>
      <c r="I1654" s="59" t="s">
        <v>69</v>
      </c>
      <c r="J1654" s="59">
        <v>6076696</v>
      </c>
      <c r="K1654" s="59" t="s">
        <v>1874</v>
      </c>
      <c r="L1654" s="61" t="s">
        <v>113</v>
      </c>
      <c r="M1654" s="61">
        <f>VLOOKUP(H1654,zdroj!C:F,4,0)</f>
        <v>0</v>
      </c>
      <c r="N1654" s="61" t="str">
        <f t="shared" si="50"/>
        <v>katB</v>
      </c>
      <c r="P1654" s="73" t="str">
        <f t="shared" si="51"/>
        <v/>
      </c>
      <c r="Q1654" s="61" t="s">
        <v>30</v>
      </c>
    </row>
    <row r="1655" spans="8:17" x14ac:dyDescent="0.25">
      <c r="H1655" s="59">
        <v>110141</v>
      </c>
      <c r="I1655" s="59" t="s">
        <v>69</v>
      </c>
      <c r="J1655" s="59">
        <v>6076700</v>
      </c>
      <c r="K1655" s="59" t="s">
        <v>1875</v>
      </c>
      <c r="L1655" s="61" t="s">
        <v>113</v>
      </c>
      <c r="M1655" s="61">
        <f>VLOOKUP(H1655,zdroj!C:F,4,0)</f>
        <v>0</v>
      </c>
      <c r="N1655" s="61" t="str">
        <f t="shared" si="50"/>
        <v>katB</v>
      </c>
      <c r="P1655" s="73" t="str">
        <f t="shared" si="51"/>
        <v/>
      </c>
      <c r="Q1655" s="61" t="s">
        <v>30</v>
      </c>
    </row>
    <row r="1656" spans="8:17" x14ac:dyDescent="0.25">
      <c r="H1656" s="59">
        <v>110141</v>
      </c>
      <c r="I1656" s="59" t="s">
        <v>69</v>
      </c>
      <c r="J1656" s="59">
        <v>6076718</v>
      </c>
      <c r="K1656" s="59" t="s">
        <v>1876</v>
      </c>
      <c r="L1656" s="61" t="s">
        <v>113</v>
      </c>
      <c r="M1656" s="61">
        <f>VLOOKUP(H1656,zdroj!C:F,4,0)</f>
        <v>0</v>
      </c>
      <c r="N1656" s="61" t="str">
        <f t="shared" si="50"/>
        <v>katB</v>
      </c>
      <c r="P1656" s="73" t="str">
        <f t="shared" si="51"/>
        <v/>
      </c>
      <c r="Q1656" s="61" t="s">
        <v>30</v>
      </c>
    </row>
    <row r="1657" spans="8:17" x14ac:dyDescent="0.25">
      <c r="H1657" s="59">
        <v>110141</v>
      </c>
      <c r="I1657" s="59" t="s">
        <v>69</v>
      </c>
      <c r="J1657" s="59">
        <v>6076726</v>
      </c>
      <c r="K1657" s="59" t="s">
        <v>1877</v>
      </c>
      <c r="L1657" s="61" t="s">
        <v>113</v>
      </c>
      <c r="M1657" s="61">
        <f>VLOOKUP(H1657,zdroj!C:F,4,0)</f>
        <v>0</v>
      </c>
      <c r="N1657" s="61" t="str">
        <f t="shared" si="50"/>
        <v>katB</v>
      </c>
      <c r="P1657" s="73" t="str">
        <f t="shared" si="51"/>
        <v/>
      </c>
      <c r="Q1657" s="61" t="s">
        <v>30</v>
      </c>
    </row>
    <row r="1658" spans="8:17" x14ac:dyDescent="0.25">
      <c r="H1658" s="59">
        <v>110141</v>
      </c>
      <c r="I1658" s="59" t="s">
        <v>69</v>
      </c>
      <c r="J1658" s="59">
        <v>6076734</v>
      </c>
      <c r="K1658" s="59" t="s">
        <v>1878</v>
      </c>
      <c r="L1658" s="61" t="s">
        <v>113</v>
      </c>
      <c r="M1658" s="61">
        <f>VLOOKUP(H1658,zdroj!C:F,4,0)</f>
        <v>0</v>
      </c>
      <c r="N1658" s="61" t="str">
        <f t="shared" si="50"/>
        <v>katB</v>
      </c>
      <c r="P1658" s="73" t="str">
        <f t="shared" si="51"/>
        <v/>
      </c>
      <c r="Q1658" s="61" t="s">
        <v>30</v>
      </c>
    </row>
    <row r="1659" spans="8:17" x14ac:dyDescent="0.25">
      <c r="H1659" s="59">
        <v>110141</v>
      </c>
      <c r="I1659" s="59" t="s">
        <v>69</v>
      </c>
      <c r="J1659" s="59">
        <v>6076742</v>
      </c>
      <c r="K1659" s="59" t="s">
        <v>1879</v>
      </c>
      <c r="L1659" s="61" t="s">
        <v>113</v>
      </c>
      <c r="M1659" s="61">
        <f>VLOOKUP(H1659,zdroj!C:F,4,0)</f>
        <v>0</v>
      </c>
      <c r="N1659" s="61" t="str">
        <f t="shared" si="50"/>
        <v>katB</v>
      </c>
      <c r="P1659" s="73" t="str">
        <f t="shared" si="51"/>
        <v/>
      </c>
      <c r="Q1659" s="61" t="s">
        <v>30</v>
      </c>
    </row>
    <row r="1660" spans="8:17" x14ac:dyDescent="0.25">
      <c r="H1660" s="59">
        <v>110141</v>
      </c>
      <c r="I1660" s="59" t="s">
        <v>69</v>
      </c>
      <c r="J1660" s="59">
        <v>6076751</v>
      </c>
      <c r="K1660" s="59" t="s">
        <v>1880</v>
      </c>
      <c r="L1660" s="61" t="s">
        <v>113</v>
      </c>
      <c r="M1660" s="61">
        <f>VLOOKUP(H1660,zdroj!C:F,4,0)</f>
        <v>0</v>
      </c>
      <c r="N1660" s="61" t="str">
        <f t="shared" si="50"/>
        <v>katB</v>
      </c>
      <c r="P1660" s="73" t="str">
        <f t="shared" si="51"/>
        <v/>
      </c>
      <c r="Q1660" s="61" t="s">
        <v>30</v>
      </c>
    </row>
    <row r="1661" spans="8:17" x14ac:dyDescent="0.25">
      <c r="H1661" s="59">
        <v>110141</v>
      </c>
      <c r="I1661" s="59" t="s">
        <v>69</v>
      </c>
      <c r="J1661" s="59">
        <v>6076769</v>
      </c>
      <c r="K1661" s="59" t="s">
        <v>1881</v>
      </c>
      <c r="L1661" s="61" t="s">
        <v>113</v>
      </c>
      <c r="M1661" s="61">
        <f>VLOOKUP(H1661,zdroj!C:F,4,0)</f>
        <v>0</v>
      </c>
      <c r="N1661" s="61" t="str">
        <f t="shared" si="50"/>
        <v>katB</v>
      </c>
      <c r="P1661" s="73" t="str">
        <f t="shared" si="51"/>
        <v/>
      </c>
      <c r="Q1661" s="61" t="s">
        <v>30</v>
      </c>
    </row>
    <row r="1662" spans="8:17" x14ac:dyDescent="0.25">
      <c r="H1662" s="59">
        <v>110141</v>
      </c>
      <c r="I1662" s="59" t="s">
        <v>69</v>
      </c>
      <c r="J1662" s="59">
        <v>6076777</v>
      </c>
      <c r="K1662" s="59" t="s">
        <v>1882</v>
      </c>
      <c r="L1662" s="61" t="s">
        <v>113</v>
      </c>
      <c r="M1662" s="61">
        <f>VLOOKUP(H1662,zdroj!C:F,4,0)</f>
        <v>0</v>
      </c>
      <c r="N1662" s="61" t="str">
        <f t="shared" si="50"/>
        <v>katB</v>
      </c>
      <c r="P1662" s="73" t="str">
        <f t="shared" si="51"/>
        <v/>
      </c>
      <c r="Q1662" s="61" t="s">
        <v>30</v>
      </c>
    </row>
    <row r="1663" spans="8:17" x14ac:dyDescent="0.25">
      <c r="H1663" s="59">
        <v>110141</v>
      </c>
      <c r="I1663" s="59" t="s">
        <v>69</v>
      </c>
      <c r="J1663" s="59">
        <v>6076785</v>
      </c>
      <c r="K1663" s="59" t="s">
        <v>1883</v>
      </c>
      <c r="L1663" s="61" t="s">
        <v>113</v>
      </c>
      <c r="M1663" s="61">
        <f>VLOOKUP(H1663,zdroj!C:F,4,0)</f>
        <v>0</v>
      </c>
      <c r="N1663" s="61" t="str">
        <f t="shared" si="50"/>
        <v>katB</v>
      </c>
      <c r="P1663" s="73" t="str">
        <f t="shared" si="51"/>
        <v/>
      </c>
      <c r="Q1663" s="61" t="s">
        <v>30</v>
      </c>
    </row>
    <row r="1664" spans="8:17" x14ac:dyDescent="0.25">
      <c r="H1664" s="59">
        <v>110141</v>
      </c>
      <c r="I1664" s="59" t="s">
        <v>69</v>
      </c>
      <c r="J1664" s="59">
        <v>6076793</v>
      </c>
      <c r="K1664" s="59" t="s">
        <v>1884</v>
      </c>
      <c r="L1664" s="61" t="s">
        <v>113</v>
      </c>
      <c r="M1664" s="61">
        <f>VLOOKUP(H1664,zdroj!C:F,4,0)</f>
        <v>0</v>
      </c>
      <c r="N1664" s="61" t="str">
        <f t="shared" si="50"/>
        <v>katB</v>
      </c>
      <c r="P1664" s="73" t="str">
        <f t="shared" si="51"/>
        <v/>
      </c>
      <c r="Q1664" s="61" t="s">
        <v>30</v>
      </c>
    </row>
    <row r="1665" spans="8:17" x14ac:dyDescent="0.25">
      <c r="H1665" s="59">
        <v>110141</v>
      </c>
      <c r="I1665" s="59" t="s">
        <v>69</v>
      </c>
      <c r="J1665" s="59">
        <v>6076807</v>
      </c>
      <c r="K1665" s="59" t="s">
        <v>1885</v>
      </c>
      <c r="L1665" s="61" t="s">
        <v>113</v>
      </c>
      <c r="M1665" s="61">
        <f>VLOOKUP(H1665,zdroj!C:F,4,0)</f>
        <v>0</v>
      </c>
      <c r="N1665" s="61" t="str">
        <f t="shared" si="50"/>
        <v>katB</v>
      </c>
      <c r="P1665" s="73" t="str">
        <f t="shared" si="51"/>
        <v/>
      </c>
      <c r="Q1665" s="61" t="s">
        <v>30</v>
      </c>
    </row>
    <row r="1666" spans="8:17" x14ac:dyDescent="0.25">
      <c r="H1666" s="59">
        <v>110141</v>
      </c>
      <c r="I1666" s="59" t="s">
        <v>69</v>
      </c>
      <c r="J1666" s="59">
        <v>6076815</v>
      </c>
      <c r="K1666" s="59" t="s">
        <v>1886</v>
      </c>
      <c r="L1666" s="61" t="s">
        <v>81</v>
      </c>
      <c r="M1666" s="61">
        <f>VLOOKUP(H1666,zdroj!C:F,4,0)</f>
        <v>0</v>
      </c>
      <c r="N1666" s="61" t="str">
        <f t="shared" si="50"/>
        <v>-</v>
      </c>
      <c r="P1666" s="73" t="str">
        <f t="shared" si="51"/>
        <v/>
      </c>
      <c r="Q1666" s="61" t="s">
        <v>86</v>
      </c>
    </row>
    <row r="1667" spans="8:17" x14ac:dyDescent="0.25">
      <c r="H1667" s="59">
        <v>110141</v>
      </c>
      <c r="I1667" s="59" t="s">
        <v>69</v>
      </c>
      <c r="J1667" s="59">
        <v>6076823</v>
      </c>
      <c r="K1667" s="59" t="s">
        <v>1887</v>
      </c>
      <c r="L1667" s="61" t="s">
        <v>113</v>
      </c>
      <c r="M1667" s="61">
        <f>VLOOKUP(H1667,zdroj!C:F,4,0)</f>
        <v>0</v>
      </c>
      <c r="N1667" s="61" t="str">
        <f t="shared" si="50"/>
        <v>katB</v>
      </c>
      <c r="P1667" s="73" t="str">
        <f t="shared" si="51"/>
        <v/>
      </c>
      <c r="Q1667" s="61" t="s">
        <v>30</v>
      </c>
    </row>
    <row r="1668" spans="8:17" x14ac:dyDescent="0.25">
      <c r="H1668" s="59">
        <v>110141</v>
      </c>
      <c r="I1668" s="59" t="s">
        <v>69</v>
      </c>
      <c r="J1668" s="59">
        <v>6076831</v>
      </c>
      <c r="K1668" s="59" t="s">
        <v>1888</v>
      </c>
      <c r="L1668" s="61" t="s">
        <v>113</v>
      </c>
      <c r="M1668" s="61">
        <f>VLOOKUP(H1668,zdroj!C:F,4,0)</f>
        <v>0</v>
      </c>
      <c r="N1668" s="61" t="str">
        <f t="shared" si="50"/>
        <v>katB</v>
      </c>
      <c r="P1668" s="73" t="str">
        <f t="shared" si="51"/>
        <v/>
      </c>
      <c r="Q1668" s="61" t="s">
        <v>30</v>
      </c>
    </row>
    <row r="1669" spans="8:17" x14ac:dyDescent="0.25">
      <c r="H1669" s="59">
        <v>110141</v>
      </c>
      <c r="I1669" s="59" t="s">
        <v>69</v>
      </c>
      <c r="J1669" s="59">
        <v>6076840</v>
      </c>
      <c r="K1669" s="59" t="s">
        <v>1889</v>
      </c>
      <c r="L1669" s="61" t="s">
        <v>113</v>
      </c>
      <c r="M1669" s="61">
        <f>VLOOKUP(H1669,zdroj!C:F,4,0)</f>
        <v>0</v>
      </c>
      <c r="N1669" s="61" t="str">
        <f t="shared" si="50"/>
        <v>katB</v>
      </c>
      <c r="P1669" s="73" t="str">
        <f t="shared" si="51"/>
        <v/>
      </c>
      <c r="Q1669" s="61" t="s">
        <v>30</v>
      </c>
    </row>
    <row r="1670" spans="8:17" x14ac:dyDescent="0.25">
      <c r="H1670" s="59">
        <v>110141</v>
      </c>
      <c r="I1670" s="59" t="s">
        <v>69</v>
      </c>
      <c r="J1670" s="59">
        <v>6076858</v>
      </c>
      <c r="K1670" s="59" t="s">
        <v>1890</v>
      </c>
      <c r="L1670" s="61" t="s">
        <v>113</v>
      </c>
      <c r="M1670" s="61">
        <f>VLOOKUP(H1670,zdroj!C:F,4,0)</f>
        <v>0</v>
      </c>
      <c r="N1670" s="61" t="str">
        <f t="shared" si="50"/>
        <v>katB</v>
      </c>
      <c r="P1670" s="73" t="str">
        <f t="shared" si="51"/>
        <v/>
      </c>
      <c r="Q1670" s="61" t="s">
        <v>30</v>
      </c>
    </row>
    <row r="1671" spans="8:17" x14ac:dyDescent="0.25">
      <c r="H1671" s="59">
        <v>110141</v>
      </c>
      <c r="I1671" s="59" t="s">
        <v>69</v>
      </c>
      <c r="J1671" s="59">
        <v>6076866</v>
      </c>
      <c r="K1671" s="59" t="s">
        <v>1891</v>
      </c>
      <c r="L1671" s="61" t="s">
        <v>113</v>
      </c>
      <c r="M1671" s="61">
        <f>VLOOKUP(H1671,zdroj!C:F,4,0)</f>
        <v>0</v>
      </c>
      <c r="N1671" s="61" t="str">
        <f t="shared" ref="N1671:N1734" si="52">IF(M1671="A",IF(L1671="katA","katB",L1671),L1671)</f>
        <v>katB</v>
      </c>
      <c r="P1671" s="73" t="str">
        <f t="shared" ref="P1671:P1734" si="53">IF(O1671="A",1,"")</f>
        <v/>
      </c>
      <c r="Q1671" s="61" t="s">
        <v>30</v>
      </c>
    </row>
    <row r="1672" spans="8:17" x14ac:dyDescent="0.25">
      <c r="H1672" s="59">
        <v>110141</v>
      </c>
      <c r="I1672" s="59" t="s">
        <v>69</v>
      </c>
      <c r="J1672" s="59">
        <v>6076874</v>
      </c>
      <c r="K1672" s="59" t="s">
        <v>1892</v>
      </c>
      <c r="L1672" s="61" t="s">
        <v>113</v>
      </c>
      <c r="M1672" s="61">
        <f>VLOOKUP(H1672,zdroj!C:F,4,0)</f>
        <v>0</v>
      </c>
      <c r="N1672" s="61" t="str">
        <f t="shared" si="52"/>
        <v>katB</v>
      </c>
      <c r="P1672" s="73" t="str">
        <f t="shared" si="53"/>
        <v/>
      </c>
      <c r="Q1672" s="61" t="s">
        <v>30</v>
      </c>
    </row>
    <row r="1673" spans="8:17" x14ac:dyDescent="0.25">
      <c r="H1673" s="59">
        <v>110141</v>
      </c>
      <c r="I1673" s="59" t="s">
        <v>69</v>
      </c>
      <c r="J1673" s="59">
        <v>6076882</v>
      </c>
      <c r="K1673" s="59" t="s">
        <v>1893</v>
      </c>
      <c r="L1673" s="61" t="s">
        <v>113</v>
      </c>
      <c r="M1673" s="61">
        <f>VLOOKUP(H1673,zdroj!C:F,4,0)</f>
        <v>0</v>
      </c>
      <c r="N1673" s="61" t="str">
        <f t="shared" si="52"/>
        <v>katB</v>
      </c>
      <c r="P1673" s="73" t="str">
        <f t="shared" si="53"/>
        <v/>
      </c>
      <c r="Q1673" s="61" t="s">
        <v>30</v>
      </c>
    </row>
    <row r="1674" spans="8:17" x14ac:dyDescent="0.25">
      <c r="H1674" s="59">
        <v>110141</v>
      </c>
      <c r="I1674" s="59" t="s">
        <v>69</v>
      </c>
      <c r="J1674" s="59">
        <v>6076891</v>
      </c>
      <c r="K1674" s="59" t="s">
        <v>1894</v>
      </c>
      <c r="L1674" s="61" t="s">
        <v>113</v>
      </c>
      <c r="M1674" s="61">
        <f>VLOOKUP(H1674,zdroj!C:F,4,0)</f>
        <v>0</v>
      </c>
      <c r="N1674" s="61" t="str">
        <f t="shared" si="52"/>
        <v>katB</v>
      </c>
      <c r="P1674" s="73" t="str">
        <f t="shared" si="53"/>
        <v/>
      </c>
      <c r="Q1674" s="61" t="s">
        <v>30</v>
      </c>
    </row>
    <row r="1675" spans="8:17" x14ac:dyDescent="0.25">
      <c r="H1675" s="59">
        <v>110141</v>
      </c>
      <c r="I1675" s="59" t="s">
        <v>69</v>
      </c>
      <c r="J1675" s="59">
        <v>6076904</v>
      </c>
      <c r="K1675" s="59" t="s">
        <v>1895</v>
      </c>
      <c r="L1675" s="61" t="s">
        <v>113</v>
      </c>
      <c r="M1675" s="61">
        <f>VLOOKUP(H1675,zdroj!C:F,4,0)</f>
        <v>0</v>
      </c>
      <c r="N1675" s="61" t="str">
        <f t="shared" si="52"/>
        <v>katB</v>
      </c>
      <c r="P1675" s="73" t="str">
        <f t="shared" si="53"/>
        <v/>
      </c>
      <c r="Q1675" s="61" t="s">
        <v>30</v>
      </c>
    </row>
    <row r="1676" spans="8:17" x14ac:dyDescent="0.25">
      <c r="H1676" s="59">
        <v>110141</v>
      </c>
      <c r="I1676" s="59" t="s">
        <v>69</v>
      </c>
      <c r="J1676" s="59">
        <v>6076912</v>
      </c>
      <c r="K1676" s="59" t="s">
        <v>1896</v>
      </c>
      <c r="L1676" s="61" t="s">
        <v>113</v>
      </c>
      <c r="M1676" s="61">
        <f>VLOOKUP(H1676,zdroj!C:F,4,0)</f>
        <v>0</v>
      </c>
      <c r="N1676" s="61" t="str">
        <f t="shared" si="52"/>
        <v>katB</v>
      </c>
      <c r="P1676" s="73" t="str">
        <f t="shared" si="53"/>
        <v/>
      </c>
      <c r="Q1676" s="61" t="s">
        <v>30</v>
      </c>
    </row>
    <row r="1677" spans="8:17" x14ac:dyDescent="0.25">
      <c r="H1677" s="59">
        <v>110141</v>
      </c>
      <c r="I1677" s="59" t="s">
        <v>69</v>
      </c>
      <c r="J1677" s="59">
        <v>6076921</v>
      </c>
      <c r="K1677" s="59" t="s">
        <v>1897</v>
      </c>
      <c r="L1677" s="61" t="s">
        <v>113</v>
      </c>
      <c r="M1677" s="61">
        <f>VLOOKUP(H1677,zdroj!C:F,4,0)</f>
        <v>0</v>
      </c>
      <c r="N1677" s="61" t="str">
        <f t="shared" si="52"/>
        <v>katB</v>
      </c>
      <c r="P1677" s="73" t="str">
        <f t="shared" si="53"/>
        <v/>
      </c>
      <c r="Q1677" s="61" t="s">
        <v>30</v>
      </c>
    </row>
    <row r="1678" spans="8:17" x14ac:dyDescent="0.25">
      <c r="H1678" s="59">
        <v>110141</v>
      </c>
      <c r="I1678" s="59" t="s">
        <v>69</v>
      </c>
      <c r="J1678" s="59">
        <v>6076939</v>
      </c>
      <c r="K1678" s="59" t="s">
        <v>1898</v>
      </c>
      <c r="L1678" s="61" t="s">
        <v>113</v>
      </c>
      <c r="M1678" s="61">
        <f>VLOOKUP(H1678,zdroj!C:F,4,0)</f>
        <v>0</v>
      </c>
      <c r="N1678" s="61" t="str">
        <f t="shared" si="52"/>
        <v>katB</v>
      </c>
      <c r="P1678" s="73" t="str">
        <f t="shared" si="53"/>
        <v/>
      </c>
      <c r="Q1678" s="61" t="s">
        <v>30</v>
      </c>
    </row>
    <row r="1679" spans="8:17" x14ac:dyDescent="0.25">
      <c r="H1679" s="59">
        <v>110141</v>
      </c>
      <c r="I1679" s="59" t="s">
        <v>69</v>
      </c>
      <c r="J1679" s="59">
        <v>6076947</v>
      </c>
      <c r="K1679" s="59" t="s">
        <v>1899</v>
      </c>
      <c r="L1679" s="61" t="s">
        <v>113</v>
      </c>
      <c r="M1679" s="61">
        <f>VLOOKUP(H1679,zdroj!C:F,4,0)</f>
        <v>0</v>
      </c>
      <c r="N1679" s="61" t="str">
        <f t="shared" si="52"/>
        <v>katB</v>
      </c>
      <c r="P1679" s="73" t="str">
        <f t="shared" si="53"/>
        <v/>
      </c>
      <c r="Q1679" s="61" t="s">
        <v>30</v>
      </c>
    </row>
    <row r="1680" spans="8:17" x14ac:dyDescent="0.25">
      <c r="H1680" s="59">
        <v>110141</v>
      </c>
      <c r="I1680" s="59" t="s">
        <v>69</v>
      </c>
      <c r="J1680" s="59">
        <v>6076955</v>
      </c>
      <c r="K1680" s="59" t="s">
        <v>1900</v>
      </c>
      <c r="L1680" s="61" t="s">
        <v>113</v>
      </c>
      <c r="M1680" s="61">
        <f>VLOOKUP(H1680,zdroj!C:F,4,0)</f>
        <v>0</v>
      </c>
      <c r="N1680" s="61" t="str">
        <f t="shared" si="52"/>
        <v>katB</v>
      </c>
      <c r="P1680" s="73" t="str">
        <f t="shared" si="53"/>
        <v/>
      </c>
      <c r="Q1680" s="61" t="s">
        <v>30</v>
      </c>
    </row>
    <row r="1681" spans="8:17" x14ac:dyDescent="0.25">
      <c r="H1681" s="59">
        <v>110141</v>
      </c>
      <c r="I1681" s="59" t="s">
        <v>69</v>
      </c>
      <c r="J1681" s="59">
        <v>6076963</v>
      </c>
      <c r="K1681" s="59" t="s">
        <v>1901</v>
      </c>
      <c r="L1681" s="61" t="s">
        <v>113</v>
      </c>
      <c r="M1681" s="61">
        <f>VLOOKUP(H1681,zdroj!C:F,4,0)</f>
        <v>0</v>
      </c>
      <c r="N1681" s="61" t="str">
        <f t="shared" si="52"/>
        <v>katB</v>
      </c>
      <c r="P1681" s="73" t="str">
        <f t="shared" si="53"/>
        <v/>
      </c>
      <c r="Q1681" s="61" t="s">
        <v>30</v>
      </c>
    </row>
    <row r="1682" spans="8:17" x14ac:dyDescent="0.25">
      <c r="H1682" s="59">
        <v>110141</v>
      </c>
      <c r="I1682" s="59" t="s">
        <v>69</v>
      </c>
      <c r="J1682" s="59">
        <v>6076971</v>
      </c>
      <c r="K1682" s="59" t="s">
        <v>1902</v>
      </c>
      <c r="L1682" s="61" t="s">
        <v>113</v>
      </c>
      <c r="M1682" s="61">
        <f>VLOOKUP(H1682,zdroj!C:F,4,0)</f>
        <v>0</v>
      </c>
      <c r="N1682" s="61" t="str">
        <f t="shared" si="52"/>
        <v>katB</v>
      </c>
      <c r="P1682" s="73" t="str">
        <f t="shared" si="53"/>
        <v/>
      </c>
      <c r="Q1682" s="61" t="s">
        <v>30</v>
      </c>
    </row>
    <row r="1683" spans="8:17" x14ac:dyDescent="0.25">
      <c r="H1683" s="59">
        <v>110141</v>
      </c>
      <c r="I1683" s="59" t="s">
        <v>69</v>
      </c>
      <c r="J1683" s="59">
        <v>6076980</v>
      </c>
      <c r="K1683" s="59" t="s">
        <v>1903</v>
      </c>
      <c r="L1683" s="61" t="s">
        <v>113</v>
      </c>
      <c r="M1683" s="61">
        <f>VLOOKUP(H1683,zdroj!C:F,4,0)</f>
        <v>0</v>
      </c>
      <c r="N1683" s="61" t="str">
        <f t="shared" si="52"/>
        <v>katB</v>
      </c>
      <c r="P1683" s="73" t="str">
        <f t="shared" si="53"/>
        <v/>
      </c>
      <c r="Q1683" s="61" t="s">
        <v>30</v>
      </c>
    </row>
    <row r="1684" spans="8:17" x14ac:dyDescent="0.25">
      <c r="H1684" s="59">
        <v>110141</v>
      </c>
      <c r="I1684" s="59" t="s">
        <v>69</v>
      </c>
      <c r="J1684" s="59">
        <v>6076998</v>
      </c>
      <c r="K1684" s="59" t="s">
        <v>1904</v>
      </c>
      <c r="L1684" s="61" t="s">
        <v>113</v>
      </c>
      <c r="M1684" s="61">
        <f>VLOOKUP(H1684,zdroj!C:F,4,0)</f>
        <v>0</v>
      </c>
      <c r="N1684" s="61" t="str">
        <f t="shared" si="52"/>
        <v>katB</v>
      </c>
      <c r="P1684" s="73" t="str">
        <f t="shared" si="53"/>
        <v/>
      </c>
      <c r="Q1684" s="61" t="s">
        <v>30</v>
      </c>
    </row>
    <row r="1685" spans="8:17" x14ac:dyDescent="0.25">
      <c r="H1685" s="59">
        <v>110141</v>
      </c>
      <c r="I1685" s="59" t="s">
        <v>69</v>
      </c>
      <c r="J1685" s="59">
        <v>6077005</v>
      </c>
      <c r="K1685" s="59" t="s">
        <v>1905</v>
      </c>
      <c r="L1685" s="61" t="s">
        <v>113</v>
      </c>
      <c r="M1685" s="61">
        <f>VLOOKUP(H1685,zdroj!C:F,4,0)</f>
        <v>0</v>
      </c>
      <c r="N1685" s="61" t="str">
        <f t="shared" si="52"/>
        <v>katB</v>
      </c>
      <c r="P1685" s="73" t="str">
        <f t="shared" si="53"/>
        <v/>
      </c>
      <c r="Q1685" s="61" t="s">
        <v>30</v>
      </c>
    </row>
    <row r="1686" spans="8:17" x14ac:dyDescent="0.25">
      <c r="H1686" s="59">
        <v>110141</v>
      </c>
      <c r="I1686" s="59" t="s">
        <v>69</v>
      </c>
      <c r="J1686" s="59">
        <v>6077013</v>
      </c>
      <c r="K1686" s="59" t="s">
        <v>1906</v>
      </c>
      <c r="L1686" s="61" t="s">
        <v>113</v>
      </c>
      <c r="M1686" s="61">
        <f>VLOOKUP(H1686,zdroj!C:F,4,0)</f>
        <v>0</v>
      </c>
      <c r="N1686" s="61" t="str">
        <f t="shared" si="52"/>
        <v>katB</v>
      </c>
      <c r="P1686" s="73" t="str">
        <f t="shared" si="53"/>
        <v/>
      </c>
      <c r="Q1686" s="61" t="s">
        <v>30</v>
      </c>
    </row>
    <row r="1687" spans="8:17" x14ac:dyDescent="0.25">
      <c r="H1687" s="59">
        <v>110141</v>
      </c>
      <c r="I1687" s="59" t="s">
        <v>69</v>
      </c>
      <c r="J1687" s="59">
        <v>6077021</v>
      </c>
      <c r="K1687" s="59" t="s">
        <v>1907</v>
      </c>
      <c r="L1687" s="61" t="s">
        <v>113</v>
      </c>
      <c r="M1687" s="61">
        <f>VLOOKUP(H1687,zdroj!C:F,4,0)</f>
        <v>0</v>
      </c>
      <c r="N1687" s="61" t="str">
        <f t="shared" si="52"/>
        <v>katB</v>
      </c>
      <c r="P1687" s="73" t="str">
        <f t="shared" si="53"/>
        <v/>
      </c>
      <c r="Q1687" s="61" t="s">
        <v>30</v>
      </c>
    </row>
    <row r="1688" spans="8:17" x14ac:dyDescent="0.25">
      <c r="H1688" s="59">
        <v>110141</v>
      </c>
      <c r="I1688" s="59" t="s">
        <v>69</v>
      </c>
      <c r="J1688" s="59">
        <v>6077030</v>
      </c>
      <c r="K1688" s="59" t="s">
        <v>1908</v>
      </c>
      <c r="L1688" s="61" t="s">
        <v>113</v>
      </c>
      <c r="M1688" s="61">
        <f>VLOOKUP(H1688,zdroj!C:F,4,0)</f>
        <v>0</v>
      </c>
      <c r="N1688" s="61" t="str">
        <f t="shared" si="52"/>
        <v>katB</v>
      </c>
      <c r="P1688" s="73" t="str">
        <f t="shared" si="53"/>
        <v/>
      </c>
      <c r="Q1688" s="61" t="s">
        <v>30</v>
      </c>
    </row>
    <row r="1689" spans="8:17" x14ac:dyDescent="0.25">
      <c r="H1689" s="59">
        <v>110141</v>
      </c>
      <c r="I1689" s="59" t="s">
        <v>69</v>
      </c>
      <c r="J1689" s="59">
        <v>6077048</v>
      </c>
      <c r="K1689" s="59" t="s">
        <v>1909</v>
      </c>
      <c r="L1689" s="61" t="s">
        <v>113</v>
      </c>
      <c r="M1689" s="61">
        <f>VLOOKUP(H1689,zdroj!C:F,4,0)</f>
        <v>0</v>
      </c>
      <c r="N1689" s="61" t="str">
        <f t="shared" si="52"/>
        <v>katB</v>
      </c>
      <c r="P1689" s="73" t="str">
        <f t="shared" si="53"/>
        <v/>
      </c>
      <c r="Q1689" s="61" t="s">
        <v>30</v>
      </c>
    </row>
    <row r="1690" spans="8:17" x14ac:dyDescent="0.25">
      <c r="H1690" s="59">
        <v>110141</v>
      </c>
      <c r="I1690" s="59" t="s">
        <v>69</v>
      </c>
      <c r="J1690" s="59">
        <v>6077056</v>
      </c>
      <c r="K1690" s="59" t="s">
        <v>1910</v>
      </c>
      <c r="L1690" s="61" t="s">
        <v>113</v>
      </c>
      <c r="M1690" s="61">
        <f>VLOOKUP(H1690,zdroj!C:F,4,0)</f>
        <v>0</v>
      </c>
      <c r="N1690" s="61" t="str">
        <f t="shared" si="52"/>
        <v>katB</v>
      </c>
      <c r="P1690" s="73" t="str">
        <f t="shared" si="53"/>
        <v/>
      </c>
      <c r="Q1690" s="61" t="s">
        <v>30</v>
      </c>
    </row>
    <row r="1691" spans="8:17" x14ac:dyDescent="0.25">
      <c r="H1691" s="59">
        <v>110141</v>
      </c>
      <c r="I1691" s="59" t="s">
        <v>69</v>
      </c>
      <c r="J1691" s="59">
        <v>6077064</v>
      </c>
      <c r="K1691" s="59" t="s">
        <v>1911</v>
      </c>
      <c r="L1691" s="61" t="s">
        <v>113</v>
      </c>
      <c r="M1691" s="61">
        <f>VLOOKUP(H1691,zdroj!C:F,4,0)</f>
        <v>0</v>
      </c>
      <c r="N1691" s="61" t="str">
        <f t="shared" si="52"/>
        <v>katB</v>
      </c>
      <c r="P1691" s="73" t="str">
        <f t="shared" si="53"/>
        <v/>
      </c>
      <c r="Q1691" s="61" t="s">
        <v>30</v>
      </c>
    </row>
    <row r="1692" spans="8:17" x14ac:dyDescent="0.25">
      <c r="H1692" s="59">
        <v>110141</v>
      </c>
      <c r="I1692" s="59" t="s">
        <v>69</v>
      </c>
      <c r="J1692" s="59">
        <v>6077072</v>
      </c>
      <c r="K1692" s="59" t="s">
        <v>1912</v>
      </c>
      <c r="L1692" s="61" t="s">
        <v>113</v>
      </c>
      <c r="M1692" s="61">
        <f>VLOOKUP(H1692,zdroj!C:F,4,0)</f>
        <v>0</v>
      </c>
      <c r="N1692" s="61" t="str">
        <f t="shared" si="52"/>
        <v>katB</v>
      </c>
      <c r="P1692" s="73" t="str">
        <f t="shared" si="53"/>
        <v/>
      </c>
      <c r="Q1692" s="61" t="s">
        <v>30</v>
      </c>
    </row>
    <row r="1693" spans="8:17" x14ac:dyDescent="0.25">
      <c r="H1693" s="59">
        <v>110141</v>
      </c>
      <c r="I1693" s="59" t="s">
        <v>69</v>
      </c>
      <c r="J1693" s="59">
        <v>6077081</v>
      </c>
      <c r="K1693" s="59" t="s">
        <v>1913</v>
      </c>
      <c r="L1693" s="61" t="s">
        <v>113</v>
      </c>
      <c r="M1693" s="61">
        <f>VLOOKUP(H1693,zdroj!C:F,4,0)</f>
        <v>0</v>
      </c>
      <c r="N1693" s="61" t="str">
        <f t="shared" si="52"/>
        <v>katB</v>
      </c>
      <c r="P1693" s="73" t="str">
        <f t="shared" si="53"/>
        <v/>
      </c>
      <c r="Q1693" s="61" t="s">
        <v>30</v>
      </c>
    </row>
    <row r="1694" spans="8:17" x14ac:dyDescent="0.25">
      <c r="H1694" s="59">
        <v>110141</v>
      </c>
      <c r="I1694" s="59" t="s">
        <v>69</v>
      </c>
      <c r="J1694" s="59">
        <v>6077099</v>
      </c>
      <c r="K1694" s="59" t="s">
        <v>1914</v>
      </c>
      <c r="L1694" s="61" t="s">
        <v>113</v>
      </c>
      <c r="M1694" s="61">
        <f>VLOOKUP(H1694,zdroj!C:F,4,0)</f>
        <v>0</v>
      </c>
      <c r="N1694" s="61" t="str">
        <f t="shared" si="52"/>
        <v>katB</v>
      </c>
      <c r="P1694" s="73" t="str">
        <f t="shared" si="53"/>
        <v/>
      </c>
      <c r="Q1694" s="61" t="s">
        <v>30</v>
      </c>
    </row>
    <row r="1695" spans="8:17" x14ac:dyDescent="0.25">
      <c r="H1695" s="59">
        <v>110141</v>
      </c>
      <c r="I1695" s="59" t="s">
        <v>69</v>
      </c>
      <c r="J1695" s="59">
        <v>6077102</v>
      </c>
      <c r="K1695" s="59" t="s">
        <v>1915</v>
      </c>
      <c r="L1695" s="61" t="s">
        <v>113</v>
      </c>
      <c r="M1695" s="61">
        <f>VLOOKUP(H1695,zdroj!C:F,4,0)</f>
        <v>0</v>
      </c>
      <c r="N1695" s="61" t="str">
        <f t="shared" si="52"/>
        <v>katB</v>
      </c>
      <c r="P1695" s="73" t="str">
        <f t="shared" si="53"/>
        <v/>
      </c>
      <c r="Q1695" s="61" t="s">
        <v>30</v>
      </c>
    </row>
    <row r="1696" spans="8:17" x14ac:dyDescent="0.25">
      <c r="H1696" s="59">
        <v>110141</v>
      </c>
      <c r="I1696" s="59" t="s">
        <v>69</v>
      </c>
      <c r="J1696" s="59">
        <v>6077111</v>
      </c>
      <c r="K1696" s="59" t="s">
        <v>1916</v>
      </c>
      <c r="L1696" s="61" t="s">
        <v>113</v>
      </c>
      <c r="M1696" s="61">
        <f>VLOOKUP(H1696,zdroj!C:F,4,0)</f>
        <v>0</v>
      </c>
      <c r="N1696" s="61" t="str">
        <f t="shared" si="52"/>
        <v>katB</v>
      </c>
      <c r="P1696" s="73" t="str">
        <f t="shared" si="53"/>
        <v/>
      </c>
      <c r="Q1696" s="61" t="s">
        <v>30</v>
      </c>
    </row>
    <row r="1697" spans="8:17" x14ac:dyDescent="0.25">
      <c r="H1697" s="59">
        <v>110141</v>
      </c>
      <c r="I1697" s="59" t="s">
        <v>69</v>
      </c>
      <c r="J1697" s="59">
        <v>6077129</v>
      </c>
      <c r="K1697" s="59" t="s">
        <v>1917</v>
      </c>
      <c r="L1697" s="61" t="s">
        <v>113</v>
      </c>
      <c r="M1697" s="61">
        <f>VLOOKUP(H1697,zdroj!C:F,4,0)</f>
        <v>0</v>
      </c>
      <c r="N1697" s="61" t="str">
        <f t="shared" si="52"/>
        <v>katB</v>
      </c>
      <c r="P1697" s="73" t="str">
        <f t="shared" si="53"/>
        <v/>
      </c>
      <c r="Q1697" s="61" t="s">
        <v>30</v>
      </c>
    </row>
    <row r="1698" spans="8:17" x14ac:dyDescent="0.25">
      <c r="H1698" s="59">
        <v>110141</v>
      </c>
      <c r="I1698" s="59" t="s">
        <v>69</v>
      </c>
      <c r="J1698" s="59">
        <v>6077137</v>
      </c>
      <c r="K1698" s="59" t="s">
        <v>1918</v>
      </c>
      <c r="L1698" s="61" t="s">
        <v>113</v>
      </c>
      <c r="M1698" s="61">
        <f>VLOOKUP(H1698,zdroj!C:F,4,0)</f>
        <v>0</v>
      </c>
      <c r="N1698" s="61" t="str">
        <f t="shared" si="52"/>
        <v>katB</v>
      </c>
      <c r="P1698" s="73" t="str">
        <f t="shared" si="53"/>
        <v/>
      </c>
      <c r="Q1698" s="61" t="s">
        <v>30</v>
      </c>
    </row>
    <row r="1699" spans="8:17" x14ac:dyDescent="0.25">
      <c r="H1699" s="59">
        <v>110141</v>
      </c>
      <c r="I1699" s="59" t="s">
        <v>69</v>
      </c>
      <c r="J1699" s="59">
        <v>6077145</v>
      </c>
      <c r="K1699" s="59" t="s">
        <v>1919</v>
      </c>
      <c r="L1699" s="61" t="s">
        <v>113</v>
      </c>
      <c r="M1699" s="61">
        <f>VLOOKUP(H1699,zdroj!C:F,4,0)</f>
        <v>0</v>
      </c>
      <c r="N1699" s="61" t="str">
        <f t="shared" si="52"/>
        <v>katB</v>
      </c>
      <c r="P1699" s="73" t="str">
        <f t="shared" si="53"/>
        <v/>
      </c>
      <c r="Q1699" s="61" t="s">
        <v>30</v>
      </c>
    </row>
    <row r="1700" spans="8:17" x14ac:dyDescent="0.25">
      <c r="H1700" s="59">
        <v>110141</v>
      </c>
      <c r="I1700" s="59" t="s">
        <v>69</v>
      </c>
      <c r="J1700" s="59">
        <v>6077153</v>
      </c>
      <c r="K1700" s="59" t="s">
        <v>1920</v>
      </c>
      <c r="L1700" s="61" t="s">
        <v>113</v>
      </c>
      <c r="M1700" s="61">
        <f>VLOOKUP(H1700,zdroj!C:F,4,0)</f>
        <v>0</v>
      </c>
      <c r="N1700" s="61" t="str">
        <f t="shared" si="52"/>
        <v>katB</v>
      </c>
      <c r="P1700" s="73" t="str">
        <f t="shared" si="53"/>
        <v/>
      </c>
      <c r="Q1700" s="61" t="s">
        <v>30</v>
      </c>
    </row>
    <row r="1701" spans="8:17" x14ac:dyDescent="0.25">
      <c r="H1701" s="59">
        <v>110141</v>
      </c>
      <c r="I1701" s="59" t="s">
        <v>69</v>
      </c>
      <c r="J1701" s="59">
        <v>6077161</v>
      </c>
      <c r="K1701" s="59" t="s">
        <v>1921</v>
      </c>
      <c r="L1701" s="61" t="s">
        <v>113</v>
      </c>
      <c r="M1701" s="61">
        <f>VLOOKUP(H1701,zdroj!C:F,4,0)</f>
        <v>0</v>
      </c>
      <c r="N1701" s="61" t="str">
        <f t="shared" si="52"/>
        <v>katB</v>
      </c>
      <c r="P1701" s="73" t="str">
        <f t="shared" si="53"/>
        <v/>
      </c>
      <c r="Q1701" s="61" t="s">
        <v>30</v>
      </c>
    </row>
    <row r="1702" spans="8:17" x14ac:dyDescent="0.25">
      <c r="H1702" s="59">
        <v>110141</v>
      </c>
      <c r="I1702" s="59" t="s">
        <v>69</v>
      </c>
      <c r="J1702" s="59">
        <v>6077170</v>
      </c>
      <c r="K1702" s="59" t="s">
        <v>1922</v>
      </c>
      <c r="L1702" s="61" t="s">
        <v>113</v>
      </c>
      <c r="M1702" s="61">
        <f>VLOOKUP(H1702,zdroj!C:F,4,0)</f>
        <v>0</v>
      </c>
      <c r="N1702" s="61" t="str">
        <f t="shared" si="52"/>
        <v>katB</v>
      </c>
      <c r="P1702" s="73" t="str">
        <f t="shared" si="53"/>
        <v/>
      </c>
      <c r="Q1702" s="61" t="s">
        <v>30</v>
      </c>
    </row>
    <row r="1703" spans="8:17" x14ac:dyDescent="0.25">
      <c r="H1703" s="59">
        <v>110141</v>
      </c>
      <c r="I1703" s="59" t="s">
        <v>69</v>
      </c>
      <c r="J1703" s="59">
        <v>6077188</v>
      </c>
      <c r="K1703" s="59" t="s">
        <v>1923</v>
      </c>
      <c r="L1703" s="61" t="s">
        <v>113</v>
      </c>
      <c r="M1703" s="61">
        <f>VLOOKUP(H1703,zdroj!C:F,4,0)</f>
        <v>0</v>
      </c>
      <c r="N1703" s="61" t="str">
        <f t="shared" si="52"/>
        <v>katB</v>
      </c>
      <c r="P1703" s="73" t="str">
        <f t="shared" si="53"/>
        <v/>
      </c>
      <c r="Q1703" s="61" t="s">
        <v>30</v>
      </c>
    </row>
    <row r="1704" spans="8:17" x14ac:dyDescent="0.25">
      <c r="H1704" s="59">
        <v>110141</v>
      </c>
      <c r="I1704" s="59" t="s">
        <v>69</v>
      </c>
      <c r="J1704" s="59">
        <v>26553724</v>
      </c>
      <c r="K1704" s="59" t="s">
        <v>1924</v>
      </c>
      <c r="L1704" s="61" t="s">
        <v>113</v>
      </c>
      <c r="M1704" s="61">
        <f>VLOOKUP(H1704,zdroj!C:F,4,0)</f>
        <v>0</v>
      </c>
      <c r="N1704" s="61" t="str">
        <f t="shared" si="52"/>
        <v>katB</v>
      </c>
      <c r="P1704" s="73" t="str">
        <f t="shared" si="53"/>
        <v/>
      </c>
      <c r="Q1704" s="61" t="s">
        <v>30</v>
      </c>
    </row>
    <row r="1705" spans="8:17" x14ac:dyDescent="0.25">
      <c r="H1705" s="59">
        <v>110141</v>
      </c>
      <c r="I1705" s="59" t="s">
        <v>69</v>
      </c>
      <c r="J1705" s="59">
        <v>26796708</v>
      </c>
      <c r="K1705" s="59" t="s">
        <v>1925</v>
      </c>
      <c r="L1705" s="61" t="s">
        <v>113</v>
      </c>
      <c r="M1705" s="61">
        <f>VLOOKUP(H1705,zdroj!C:F,4,0)</f>
        <v>0</v>
      </c>
      <c r="N1705" s="61" t="str">
        <f t="shared" si="52"/>
        <v>katB</v>
      </c>
      <c r="P1705" s="73" t="str">
        <f t="shared" si="53"/>
        <v/>
      </c>
      <c r="Q1705" s="61" t="s">
        <v>31</v>
      </c>
    </row>
    <row r="1706" spans="8:17" x14ac:dyDescent="0.25">
      <c r="H1706" s="59">
        <v>110141</v>
      </c>
      <c r="I1706" s="59" t="s">
        <v>69</v>
      </c>
      <c r="J1706" s="59">
        <v>27043118</v>
      </c>
      <c r="K1706" s="59" t="s">
        <v>1926</v>
      </c>
      <c r="L1706" s="61" t="s">
        <v>113</v>
      </c>
      <c r="M1706" s="61">
        <f>VLOOKUP(H1706,zdroj!C:F,4,0)</f>
        <v>0</v>
      </c>
      <c r="N1706" s="61" t="str">
        <f t="shared" si="52"/>
        <v>katB</v>
      </c>
      <c r="P1706" s="73" t="str">
        <f t="shared" si="53"/>
        <v/>
      </c>
      <c r="Q1706" s="61" t="s">
        <v>30</v>
      </c>
    </row>
    <row r="1707" spans="8:17" x14ac:dyDescent="0.25">
      <c r="H1707" s="59">
        <v>110141</v>
      </c>
      <c r="I1707" s="59" t="s">
        <v>69</v>
      </c>
      <c r="J1707" s="59">
        <v>27043126</v>
      </c>
      <c r="K1707" s="59" t="s">
        <v>1927</v>
      </c>
      <c r="L1707" s="61" t="s">
        <v>113</v>
      </c>
      <c r="M1707" s="61">
        <f>VLOOKUP(H1707,zdroj!C:F,4,0)</f>
        <v>0</v>
      </c>
      <c r="N1707" s="61" t="str">
        <f t="shared" si="52"/>
        <v>katB</v>
      </c>
      <c r="P1707" s="73" t="str">
        <f t="shared" si="53"/>
        <v/>
      </c>
      <c r="Q1707" s="61" t="s">
        <v>30</v>
      </c>
    </row>
    <row r="1708" spans="8:17" x14ac:dyDescent="0.25">
      <c r="H1708" s="59">
        <v>110141</v>
      </c>
      <c r="I1708" s="59" t="s">
        <v>69</v>
      </c>
      <c r="J1708" s="59">
        <v>28311396</v>
      </c>
      <c r="K1708" s="59" t="s">
        <v>1928</v>
      </c>
      <c r="L1708" s="61" t="s">
        <v>113</v>
      </c>
      <c r="M1708" s="61">
        <f>VLOOKUP(H1708,zdroj!C:F,4,0)</f>
        <v>0</v>
      </c>
      <c r="N1708" s="61" t="str">
        <f t="shared" si="52"/>
        <v>katB</v>
      </c>
      <c r="P1708" s="73" t="str">
        <f t="shared" si="53"/>
        <v/>
      </c>
      <c r="Q1708" s="61" t="s">
        <v>30</v>
      </c>
    </row>
    <row r="1709" spans="8:17" x14ac:dyDescent="0.25">
      <c r="H1709" s="59">
        <v>110159</v>
      </c>
      <c r="I1709" s="59" t="s">
        <v>69</v>
      </c>
      <c r="J1709" s="59">
        <v>6077200</v>
      </c>
      <c r="K1709" s="59" t="s">
        <v>1929</v>
      </c>
      <c r="L1709" s="61" t="s">
        <v>113</v>
      </c>
      <c r="M1709" s="61">
        <f>VLOOKUP(H1709,zdroj!C:F,4,0)</f>
        <v>0</v>
      </c>
      <c r="N1709" s="61" t="str">
        <f t="shared" si="52"/>
        <v>katB</v>
      </c>
      <c r="P1709" s="73" t="str">
        <f t="shared" si="53"/>
        <v/>
      </c>
      <c r="Q1709" s="61" t="s">
        <v>30</v>
      </c>
    </row>
    <row r="1710" spans="8:17" x14ac:dyDescent="0.25">
      <c r="H1710" s="59">
        <v>110159</v>
      </c>
      <c r="I1710" s="59" t="s">
        <v>69</v>
      </c>
      <c r="J1710" s="59">
        <v>6077218</v>
      </c>
      <c r="K1710" s="59" t="s">
        <v>1930</v>
      </c>
      <c r="L1710" s="61" t="s">
        <v>113</v>
      </c>
      <c r="M1710" s="61">
        <f>VLOOKUP(H1710,zdroj!C:F,4,0)</f>
        <v>0</v>
      </c>
      <c r="N1710" s="61" t="str">
        <f t="shared" si="52"/>
        <v>katB</v>
      </c>
      <c r="P1710" s="73" t="str">
        <f t="shared" si="53"/>
        <v/>
      </c>
      <c r="Q1710" s="61" t="s">
        <v>30</v>
      </c>
    </row>
    <row r="1711" spans="8:17" x14ac:dyDescent="0.25">
      <c r="H1711" s="59">
        <v>110159</v>
      </c>
      <c r="I1711" s="59" t="s">
        <v>69</v>
      </c>
      <c r="J1711" s="59">
        <v>6077226</v>
      </c>
      <c r="K1711" s="59" t="s">
        <v>1931</v>
      </c>
      <c r="L1711" s="61" t="s">
        <v>113</v>
      </c>
      <c r="M1711" s="61">
        <f>VLOOKUP(H1711,zdroj!C:F,4,0)</f>
        <v>0</v>
      </c>
      <c r="N1711" s="61" t="str">
        <f t="shared" si="52"/>
        <v>katB</v>
      </c>
      <c r="P1711" s="73" t="str">
        <f t="shared" si="53"/>
        <v/>
      </c>
      <c r="Q1711" s="61" t="s">
        <v>30</v>
      </c>
    </row>
    <row r="1712" spans="8:17" x14ac:dyDescent="0.25">
      <c r="H1712" s="59">
        <v>110159</v>
      </c>
      <c r="I1712" s="59" t="s">
        <v>69</v>
      </c>
      <c r="J1712" s="59">
        <v>6077234</v>
      </c>
      <c r="K1712" s="59" t="s">
        <v>1932</v>
      </c>
      <c r="L1712" s="61" t="s">
        <v>113</v>
      </c>
      <c r="M1712" s="61">
        <f>VLOOKUP(H1712,zdroj!C:F,4,0)</f>
        <v>0</v>
      </c>
      <c r="N1712" s="61" t="str">
        <f t="shared" si="52"/>
        <v>katB</v>
      </c>
      <c r="P1712" s="73" t="str">
        <f t="shared" si="53"/>
        <v/>
      </c>
      <c r="Q1712" s="61" t="s">
        <v>30</v>
      </c>
    </row>
    <row r="1713" spans="8:17" x14ac:dyDescent="0.25">
      <c r="H1713" s="59">
        <v>110159</v>
      </c>
      <c r="I1713" s="59" t="s">
        <v>69</v>
      </c>
      <c r="J1713" s="59">
        <v>6077242</v>
      </c>
      <c r="K1713" s="59" t="s">
        <v>1933</v>
      </c>
      <c r="L1713" s="61" t="s">
        <v>113</v>
      </c>
      <c r="M1713" s="61">
        <f>VLOOKUP(H1713,zdroj!C:F,4,0)</f>
        <v>0</v>
      </c>
      <c r="N1713" s="61" t="str">
        <f t="shared" si="52"/>
        <v>katB</v>
      </c>
      <c r="P1713" s="73" t="str">
        <f t="shared" si="53"/>
        <v/>
      </c>
      <c r="Q1713" s="61" t="s">
        <v>30</v>
      </c>
    </row>
    <row r="1714" spans="8:17" x14ac:dyDescent="0.25">
      <c r="H1714" s="59">
        <v>110159</v>
      </c>
      <c r="I1714" s="59" t="s">
        <v>69</v>
      </c>
      <c r="J1714" s="59">
        <v>6077269</v>
      </c>
      <c r="K1714" s="59" t="s">
        <v>1934</v>
      </c>
      <c r="L1714" s="61" t="s">
        <v>113</v>
      </c>
      <c r="M1714" s="61">
        <f>VLOOKUP(H1714,zdroj!C:F,4,0)</f>
        <v>0</v>
      </c>
      <c r="N1714" s="61" t="str">
        <f t="shared" si="52"/>
        <v>katB</v>
      </c>
      <c r="P1714" s="73" t="str">
        <f t="shared" si="53"/>
        <v/>
      </c>
      <c r="Q1714" s="61" t="s">
        <v>30</v>
      </c>
    </row>
    <row r="1715" spans="8:17" x14ac:dyDescent="0.25">
      <c r="H1715" s="59">
        <v>110159</v>
      </c>
      <c r="I1715" s="59" t="s">
        <v>69</v>
      </c>
      <c r="J1715" s="59">
        <v>6077277</v>
      </c>
      <c r="K1715" s="59" t="s">
        <v>1935</v>
      </c>
      <c r="L1715" s="61" t="s">
        <v>81</v>
      </c>
      <c r="M1715" s="61">
        <f>VLOOKUP(H1715,zdroj!C:F,4,0)</f>
        <v>0</v>
      </c>
      <c r="N1715" s="61" t="str">
        <f t="shared" si="52"/>
        <v>-</v>
      </c>
      <c r="P1715" s="73" t="str">
        <f t="shared" si="53"/>
        <v/>
      </c>
      <c r="Q1715" s="61" t="s">
        <v>86</v>
      </c>
    </row>
    <row r="1716" spans="8:17" x14ac:dyDescent="0.25">
      <c r="H1716" s="59">
        <v>110159</v>
      </c>
      <c r="I1716" s="59" t="s">
        <v>69</v>
      </c>
      <c r="J1716" s="59">
        <v>6077285</v>
      </c>
      <c r="K1716" s="59" t="s">
        <v>1936</v>
      </c>
      <c r="L1716" s="61" t="s">
        <v>113</v>
      </c>
      <c r="M1716" s="61">
        <f>VLOOKUP(H1716,zdroj!C:F,4,0)</f>
        <v>0</v>
      </c>
      <c r="N1716" s="61" t="str">
        <f t="shared" si="52"/>
        <v>katB</v>
      </c>
      <c r="P1716" s="73" t="str">
        <f t="shared" si="53"/>
        <v/>
      </c>
      <c r="Q1716" s="61" t="s">
        <v>30</v>
      </c>
    </row>
    <row r="1717" spans="8:17" x14ac:dyDescent="0.25">
      <c r="H1717" s="59">
        <v>110159</v>
      </c>
      <c r="I1717" s="59" t="s">
        <v>69</v>
      </c>
      <c r="J1717" s="59">
        <v>6077293</v>
      </c>
      <c r="K1717" s="59" t="s">
        <v>1937</v>
      </c>
      <c r="L1717" s="61" t="s">
        <v>113</v>
      </c>
      <c r="M1717" s="61">
        <f>VLOOKUP(H1717,zdroj!C:F,4,0)</f>
        <v>0</v>
      </c>
      <c r="N1717" s="61" t="str">
        <f t="shared" si="52"/>
        <v>katB</v>
      </c>
      <c r="P1717" s="73" t="str">
        <f t="shared" si="53"/>
        <v/>
      </c>
      <c r="Q1717" s="61" t="s">
        <v>30</v>
      </c>
    </row>
    <row r="1718" spans="8:17" x14ac:dyDescent="0.25">
      <c r="H1718" s="59">
        <v>110159</v>
      </c>
      <c r="I1718" s="59" t="s">
        <v>69</v>
      </c>
      <c r="J1718" s="59">
        <v>6077307</v>
      </c>
      <c r="K1718" s="59" t="s">
        <v>1938</v>
      </c>
      <c r="L1718" s="61" t="s">
        <v>113</v>
      </c>
      <c r="M1718" s="61">
        <f>VLOOKUP(H1718,zdroj!C:F,4,0)</f>
        <v>0</v>
      </c>
      <c r="N1718" s="61" t="str">
        <f t="shared" si="52"/>
        <v>katB</v>
      </c>
      <c r="P1718" s="73" t="str">
        <f t="shared" si="53"/>
        <v/>
      </c>
      <c r="Q1718" s="61" t="s">
        <v>30</v>
      </c>
    </row>
    <row r="1719" spans="8:17" x14ac:dyDescent="0.25">
      <c r="H1719" s="59">
        <v>110159</v>
      </c>
      <c r="I1719" s="59" t="s">
        <v>69</v>
      </c>
      <c r="J1719" s="59">
        <v>6077315</v>
      </c>
      <c r="K1719" s="59" t="s">
        <v>1939</v>
      </c>
      <c r="L1719" s="61" t="s">
        <v>113</v>
      </c>
      <c r="M1719" s="61">
        <f>VLOOKUP(H1719,zdroj!C:F,4,0)</f>
        <v>0</v>
      </c>
      <c r="N1719" s="61" t="str">
        <f t="shared" si="52"/>
        <v>katB</v>
      </c>
      <c r="P1719" s="73" t="str">
        <f t="shared" si="53"/>
        <v/>
      </c>
      <c r="Q1719" s="61" t="s">
        <v>30</v>
      </c>
    </row>
    <row r="1720" spans="8:17" x14ac:dyDescent="0.25">
      <c r="H1720" s="59">
        <v>110159</v>
      </c>
      <c r="I1720" s="59" t="s">
        <v>69</v>
      </c>
      <c r="J1720" s="59">
        <v>6077323</v>
      </c>
      <c r="K1720" s="59" t="s">
        <v>1940</v>
      </c>
      <c r="L1720" s="61" t="s">
        <v>113</v>
      </c>
      <c r="M1720" s="61">
        <f>VLOOKUP(H1720,zdroj!C:F,4,0)</f>
        <v>0</v>
      </c>
      <c r="N1720" s="61" t="str">
        <f t="shared" si="52"/>
        <v>katB</v>
      </c>
      <c r="P1720" s="73" t="str">
        <f t="shared" si="53"/>
        <v/>
      </c>
      <c r="Q1720" s="61" t="s">
        <v>30</v>
      </c>
    </row>
    <row r="1721" spans="8:17" x14ac:dyDescent="0.25">
      <c r="H1721" s="59">
        <v>110159</v>
      </c>
      <c r="I1721" s="59" t="s">
        <v>69</v>
      </c>
      <c r="J1721" s="59">
        <v>6077340</v>
      </c>
      <c r="K1721" s="59" t="s">
        <v>1941</v>
      </c>
      <c r="L1721" s="61" t="s">
        <v>113</v>
      </c>
      <c r="M1721" s="61">
        <f>VLOOKUP(H1721,zdroj!C:F,4,0)</f>
        <v>0</v>
      </c>
      <c r="N1721" s="61" t="str">
        <f t="shared" si="52"/>
        <v>katB</v>
      </c>
      <c r="P1721" s="73" t="str">
        <f t="shared" si="53"/>
        <v/>
      </c>
      <c r="Q1721" s="61" t="s">
        <v>30</v>
      </c>
    </row>
    <row r="1722" spans="8:17" x14ac:dyDescent="0.25">
      <c r="H1722" s="59">
        <v>110159</v>
      </c>
      <c r="I1722" s="59" t="s">
        <v>69</v>
      </c>
      <c r="J1722" s="59">
        <v>6077358</v>
      </c>
      <c r="K1722" s="59" t="s">
        <v>1942</v>
      </c>
      <c r="L1722" s="61" t="s">
        <v>113</v>
      </c>
      <c r="M1722" s="61">
        <f>VLOOKUP(H1722,zdroj!C:F,4,0)</f>
        <v>0</v>
      </c>
      <c r="N1722" s="61" t="str">
        <f t="shared" si="52"/>
        <v>katB</v>
      </c>
      <c r="P1722" s="73" t="str">
        <f t="shared" si="53"/>
        <v/>
      </c>
      <c r="Q1722" s="61" t="s">
        <v>30</v>
      </c>
    </row>
    <row r="1723" spans="8:17" x14ac:dyDescent="0.25">
      <c r="H1723" s="59">
        <v>110159</v>
      </c>
      <c r="I1723" s="59" t="s">
        <v>69</v>
      </c>
      <c r="J1723" s="59">
        <v>6077366</v>
      </c>
      <c r="K1723" s="59" t="s">
        <v>1943</v>
      </c>
      <c r="L1723" s="61" t="s">
        <v>113</v>
      </c>
      <c r="M1723" s="61">
        <f>VLOOKUP(H1723,zdroj!C:F,4,0)</f>
        <v>0</v>
      </c>
      <c r="N1723" s="61" t="str">
        <f t="shared" si="52"/>
        <v>katB</v>
      </c>
      <c r="P1723" s="73" t="str">
        <f t="shared" si="53"/>
        <v/>
      </c>
      <c r="Q1723" s="61" t="s">
        <v>30</v>
      </c>
    </row>
    <row r="1724" spans="8:17" x14ac:dyDescent="0.25">
      <c r="H1724" s="59">
        <v>110159</v>
      </c>
      <c r="I1724" s="59" t="s">
        <v>69</v>
      </c>
      <c r="J1724" s="59">
        <v>6077374</v>
      </c>
      <c r="K1724" s="59" t="s">
        <v>1944</v>
      </c>
      <c r="L1724" s="61" t="s">
        <v>81</v>
      </c>
      <c r="M1724" s="61">
        <f>VLOOKUP(H1724,zdroj!C:F,4,0)</f>
        <v>0</v>
      </c>
      <c r="N1724" s="61" t="str">
        <f t="shared" si="52"/>
        <v>-</v>
      </c>
      <c r="P1724" s="73" t="str">
        <f t="shared" si="53"/>
        <v/>
      </c>
      <c r="Q1724" s="61" t="s">
        <v>86</v>
      </c>
    </row>
    <row r="1725" spans="8:17" x14ac:dyDescent="0.25">
      <c r="H1725" s="59">
        <v>110159</v>
      </c>
      <c r="I1725" s="59" t="s">
        <v>69</v>
      </c>
      <c r="J1725" s="59">
        <v>6077382</v>
      </c>
      <c r="K1725" s="59" t="s">
        <v>1945</v>
      </c>
      <c r="L1725" s="61" t="s">
        <v>113</v>
      </c>
      <c r="M1725" s="61">
        <f>VLOOKUP(H1725,zdroj!C:F,4,0)</f>
        <v>0</v>
      </c>
      <c r="N1725" s="61" t="str">
        <f t="shared" si="52"/>
        <v>katB</v>
      </c>
      <c r="P1725" s="73" t="str">
        <f t="shared" si="53"/>
        <v/>
      </c>
      <c r="Q1725" s="61" t="s">
        <v>30</v>
      </c>
    </row>
    <row r="1726" spans="8:17" x14ac:dyDescent="0.25">
      <c r="H1726" s="59">
        <v>110159</v>
      </c>
      <c r="I1726" s="59" t="s">
        <v>69</v>
      </c>
      <c r="J1726" s="59">
        <v>6077391</v>
      </c>
      <c r="K1726" s="59" t="s">
        <v>1946</v>
      </c>
      <c r="L1726" s="61" t="s">
        <v>113</v>
      </c>
      <c r="M1726" s="61">
        <f>VLOOKUP(H1726,zdroj!C:F,4,0)</f>
        <v>0</v>
      </c>
      <c r="N1726" s="61" t="str">
        <f t="shared" si="52"/>
        <v>katB</v>
      </c>
      <c r="P1726" s="73" t="str">
        <f t="shared" si="53"/>
        <v/>
      </c>
      <c r="Q1726" s="61" t="s">
        <v>30</v>
      </c>
    </row>
    <row r="1727" spans="8:17" x14ac:dyDescent="0.25">
      <c r="H1727" s="59">
        <v>110159</v>
      </c>
      <c r="I1727" s="59" t="s">
        <v>69</v>
      </c>
      <c r="J1727" s="59">
        <v>6077404</v>
      </c>
      <c r="K1727" s="59" t="s">
        <v>1947</v>
      </c>
      <c r="L1727" s="61" t="s">
        <v>113</v>
      </c>
      <c r="M1727" s="61">
        <f>VLOOKUP(H1727,zdroj!C:F,4,0)</f>
        <v>0</v>
      </c>
      <c r="N1727" s="61" t="str">
        <f t="shared" si="52"/>
        <v>katB</v>
      </c>
      <c r="P1727" s="73" t="str">
        <f t="shared" si="53"/>
        <v/>
      </c>
      <c r="Q1727" s="61" t="s">
        <v>30</v>
      </c>
    </row>
    <row r="1728" spans="8:17" x14ac:dyDescent="0.25">
      <c r="H1728" s="59">
        <v>110159</v>
      </c>
      <c r="I1728" s="59" t="s">
        <v>69</v>
      </c>
      <c r="J1728" s="59">
        <v>6077412</v>
      </c>
      <c r="K1728" s="59" t="s">
        <v>1948</v>
      </c>
      <c r="L1728" s="61" t="s">
        <v>113</v>
      </c>
      <c r="M1728" s="61">
        <f>VLOOKUP(H1728,zdroj!C:F,4,0)</f>
        <v>0</v>
      </c>
      <c r="N1728" s="61" t="str">
        <f t="shared" si="52"/>
        <v>katB</v>
      </c>
      <c r="P1728" s="73" t="str">
        <f t="shared" si="53"/>
        <v/>
      </c>
      <c r="Q1728" s="61" t="s">
        <v>30</v>
      </c>
    </row>
    <row r="1729" spans="8:17" x14ac:dyDescent="0.25">
      <c r="H1729" s="59">
        <v>110159</v>
      </c>
      <c r="I1729" s="59" t="s">
        <v>69</v>
      </c>
      <c r="J1729" s="59">
        <v>6077421</v>
      </c>
      <c r="K1729" s="59" t="s">
        <v>1949</v>
      </c>
      <c r="L1729" s="61" t="s">
        <v>113</v>
      </c>
      <c r="M1729" s="61">
        <f>VLOOKUP(H1729,zdroj!C:F,4,0)</f>
        <v>0</v>
      </c>
      <c r="N1729" s="61" t="str">
        <f t="shared" si="52"/>
        <v>katB</v>
      </c>
      <c r="P1729" s="73" t="str">
        <f t="shared" si="53"/>
        <v/>
      </c>
      <c r="Q1729" s="61" t="s">
        <v>30</v>
      </c>
    </row>
    <row r="1730" spans="8:17" x14ac:dyDescent="0.25">
      <c r="H1730" s="59">
        <v>110159</v>
      </c>
      <c r="I1730" s="59" t="s">
        <v>69</v>
      </c>
      <c r="J1730" s="59">
        <v>6077439</v>
      </c>
      <c r="K1730" s="59" t="s">
        <v>1950</v>
      </c>
      <c r="L1730" s="61" t="s">
        <v>113</v>
      </c>
      <c r="M1730" s="61">
        <f>VLOOKUP(H1730,zdroj!C:F,4,0)</f>
        <v>0</v>
      </c>
      <c r="N1730" s="61" t="str">
        <f t="shared" si="52"/>
        <v>katB</v>
      </c>
      <c r="P1730" s="73" t="str">
        <f t="shared" si="53"/>
        <v/>
      </c>
      <c r="Q1730" s="61" t="s">
        <v>30</v>
      </c>
    </row>
    <row r="1731" spans="8:17" x14ac:dyDescent="0.25">
      <c r="H1731" s="59">
        <v>110159</v>
      </c>
      <c r="I1731" s="59" t="s">
        <v>69</v>
      </c>
      <c r="J1731" s="59">
        <v>6077447</v>
      </c>
      <c r="K1731" s="59" t="s">
        <v>1951</v>
      </c>
      <c r="L1731" s="61" t="s">
        <v>113</v>
      </c>
      <c r="M1731" s="61">
        <f>VLOOKUP(H1731,zdroj!C:F,4,0)</f>
        <v>0</v>
      </c>
      <c r="N1731" s="61" t="str">
        <f t="shared" si="52"/>
        <v>katB</v>
      </c>
      <c r="P1731" s="73" t="str">
        <f t="shared" si="53"/>
        <v/>
      </c>
      <c r="Q1731" s="61" t="s">
        <v>30</v>
      </c>
    </row>
    <row r="1732" spans="8:17" x14ac:dyDescent="0.25">
      <c r="H1732" s="59">
        <v>110159</v>
      </c>
      <c r="I1732" s="59" t="s">
        <v>69</v>
      </c>
      <c r="J1732" s="59">
        <v>6077463</v>
      </c>
      <c r="K1732" s="59" t="s">
        <v>1952</v>
      </c>
      <c r="L1732" s="61" t="s">
        <v>113</v>
      </c>
      <c r="M1732" s="61">
        <f>VLOOKUP(H1732,zdroj!C:F,4,0)</f>
        <v>0</v>
      </c>
      <c r="N1732" s="61" t="str">
        <f t="shared" si="52"/>
        <v>katB</v>
      </c>
      <c r="P1732" s="73" t="str">
        <f t="shared" si="53"/>
        <v/>
      </c>
      <c r="Q1732" s="61" t="s">
        <v>30</v>
      </c>
    </row>
    <row r="1733" spans="8:17" x14ac:dyDescent="0.25">
      <c r="H1733" s="59">
        <v>110159</v>
      </c>
      <c r="I1733" s="59" t="s">
        <v>69</v>
      </c>
      <c r="J1733" s="59">
        <v>6077471</v>
      </c>
      <c r="K1733" s="59" t="s">
        <v>1953</v>
      </c>
      <c r="L1733" s="61" t="s">
        <v>113</v>
      </c>
      <c r="M1733" s="61">
        <f>VLOOKUP(H1733,zdroj!C:F,4,0)</f>
        <v>0</v>
      </c>
      <c r="N1733" s="61" t="str">
        <f t="shared" si="52"/>
        <v>katB</v>
      </c>
      <c r="P1733" s="73" t="str">
        <f t="shared" si="53"/>
        <v/>
      </c>
      <c r="Q1733" s="61" t="s">
        <v>30</v>
      </c>
    </row>
    <row r="1734" spans="8:17" x14ac:dyDescent="0.25">
      <c r="H1734" s="59">
        <v>110159</v>
      </c>
      <c r="I1734" s="59" t="s">
        <v>69</v>
      </c>
      <c r="J1734" s="59">
        <v>6077480</v>
      </c>
      <c r="K1734" s="59" t="s">
        <v>1954</v>
      </c>
      <c r="L1734" s="61" t="s">
        <v>113</v>
      </c>
      <c r="M1734" s="61">
        <f>VLOOKUP(H1734,zdroj!C:F,4,0)</f>
        <v>0</v>
      </c>
      <c r="N1734" s="61" t="str">
        <f t="shared" si="52"/>
        <v>katB</v>
      </c>
      <c r="P1734" s="73" t="str">
        <f t="shared" si="53"/>
        <v/>
      </c>
      <c r="Q1734" s="61" t="s">
        <v>30</v>
      </c>
    </row>
    <row r="1735" spans="8:17" x14ac:dyDescent="0.25">
      <c r="H1735" s="59">
        <v>110159</v>
      </c>
      <c r="I1735" s="59" t="s">
        <v>69</v>
      </c>
      <c r="J1735" s="59">
        <v>6077498</v>
      </c>
      <c r="K1735" s="59" t="s">
        <v>1955</v>
      </c>
      <c r="L1735" s="61" t="s">
        <v>113</v>
      </c>
      <c r="M1735" s="61">
        <f>VLOOKUP(H1735,zdroj!C:F,4,0)</f>
        <v>0</v>
      </c>
      <c r="N1735" s="61" t="str">
        <f t="shared" ref="N1735:N1798" si="54">IF(M1735="A",IF(L1735="katA","katB",L1735),L1735)</f>
        <v>katB</v>
      </c>
      <c r="P1735" s="73" t="str">
        <f t="shared" ref="P1735:P1798" si="55">IF(O1735="A",1,"")</f>
        <v/>
      </c>
      <c r="Q1735" s="61" t="s">
        <v>30</v>
      </c>
    </row>
    <row r="1736" spans="8:17" x14ac:dyDescent="0.25">
      <c r="H1736" s="59">
        <v>110159</v>
      </c>
      <c r="I1736" s="59" t="s">
        <v>69</v>
      </c>
      <c r="J1736" s="59">
        <v>6077501</v>
      </c>
      <c r="K1736" s="59" t="s">
        <v>1956</v>
      </c>
      <c r="L1736" s="61" t="s">
        <v>113</v>
      </c>
      <c r="M1736" s="61">
        <f>VLOOKUP(H1736,zdroj!C:F,4,0)</f>
        <v>0</v>
      </c>
      <c r="N1736" s="61" t="str">
        <f t="shared" si="54"/>
        <v>katB</v>
      </c>
      <c r="P1736" s="73" t="str">
        <f t="shared" si="55"/>
        <v/>
      </c>
      <c r="Q1736" s="61" t="s">
        <v>30</v>
      </c>
    </row>
    <row r="1737" spans="8:17" x14ac:dyDescent="0.25">
      <c r="H1737" s="59">
        <v>110159</v>
      </c>
      <c r="I1737" s="59" t="s">
        <v>69</v>
      </c>
      <c r="J1737" s="59">
        <v>6077510</v>
      </c>
      <c r="K1737" s="59" t="s">
        <v>1957</v>
      </c>
      <c r="L1737" s="61" t="s">
        <v>113</v>
      </c>
      <c r="M1737" s="61">
        <f>VLOOKUP(H1737,zdroj!C:F,4,0)</f>
        <v>0</v>
      </c>
      <c r="N1737" s="61" t="str">
        <f t="shared" si="54"/>
        <v>katB</v>
      </c>
      <c r="P1737" s="73" t="str">
        <f t="shared" si="55"/>
        <v/>
      </c>
      <c r="Q1737" s="61" t="s">
        <v>30</v>
      </c>
    </row>
    <row r="1738" spans="8:17" x14ac:dyDescent="0.25">
      <c r="H1738" s="59">
        <v>110159</v>
      </c>
      <c r="I1738" s="59" t="s">
        <v>69</v>
      </c>
      <c r="J1738" s="59">
        <v>6077528</v>
      </c>
      <c r="K1738" s="59" t="s">
        <v>1958</v>
      </c>
      <c r="L1738" s="61" t="s">
        <v>113</v>
      </c>
      <c r="M1738" s="61">
        <f>VLOOKUP(H1738,zdroj!C:F,4,0)</f>
        <v>0</v>
      </c>
      <c r="N1738" s="61" t="str">
        <f t="shared" si="54"/>
        <v>katB</v>
      </c>
      <c r="P1738" s="73" t="str">
        <f t="shared" si="55"/>
        <v/>
      </c>
      <c r="Q1738" s="61" t="s">
        <v>30</v>
      </c>
    </row>
    <row r="1739" spans="8:17" x14ac:dyDescent="0.25">
      <c r="H1739" s="59">
        <v>110159</v>
      </c>
      <c r="I1739" s="59" t="s">
        <v>69</v>
      </c>
      <c r="J1739" s="59">
        <v>6077536</v>
      </c>
      <c r="K1739" s="59" t="s">
        <v>1959</v>
      </c>
      <c r="L1739" s="61" t="s">
        <v>113</v>
      </c>
      <c r="M1739" s="61">
        <f>VLOOKUP(H1739,zdroj!C:F,4,0)</f>
        <v>0</v>
      </c>
      <c r="N1739" s="61" t="str">
        <f t="shared" si="54"/>
        <v>katB</v>
      </c>
      <c r="P1739" s="73" t="str">
        <f t="shared" si="55"/>
        <v/>
      </c>
      <c r="Q1739" s="61" t="s">
        <v>30</v>
      </c>
    </row>
    <row r="1740" spans="8:17" x14ac:dyDescent="0.25">
      <c r="H1740" s="59">
        <v>110159</v>
      </c>
      <c r="I1740" s="59" t="s">
        <v>69</v>
      </c>
      <c r="J1740" s="59">
        <v>6077544</v>
      </c>
      <c r="K1740" s="59" t="s">
        <v>1960</v>
      </c>
      <c r="L1740" s="61" t="s">
        <v>113</v>
      </c>
      <c r="M1740" s="61">
        <f>VLOOKUP(H1740,zdroj!C:F,4,0)</f>
        <v>0</v>
      </c>
      <c r="N1740" s="61" t="str">
        <f t="shared" si="54"/>
        <v>katB</v>
      </c>
      <c r="P1740" s="73" t="str">
        <f t="shared" si="55"/>
        <v/>
      </c>
      <c r="Q1740" s="61" t="s">
        <v>30</v>
      </c>
    </row>
    <row r="1741" spans="8:17" x14ac:dyDescent="0.25">
      <c r="H1741" s="59">
        <v>110159</v>
      </c>
      <c r="I1741" s="59" t="s">
        <v>69</v>
      </c>
      <c r="J1741" s="59">
        <v>6077552</v>
      </c>
      <c r="K1741" s="59" t="s">
        <v>1961</v>
      </c>
      <c r="L1741" s="61" t="s">
        <v>113</v>
      </c>
      <c r="M1741" s="61">
        <f>VLOOKUP(H1741,zdroj!C:F,4,0)</f>
        <v>0</v>
      </c>
      <c r="N1741" s="61" t="str">
        <f t="shared" si="54"/>
        <v>katB</v>
      </c>
      <c r="P1741" s="73" t="str">
        <f t="shared" si="55"/>
        <v/>
      </c>
      <c r="Q1741" s="61" t="s">
        <v>30</v>
      </c>
    </row>
    <row r="1742" spans="8:17" x14ac:dyDescent="0.25">
      <c r="H1742" s="59">
        <v>110159</v>
      </c>
      <c r="I1742" s="59" t="s">
        <v>69</v>
      </c>
      <c r="J1742" s="59">
        <v>6077561</v>
      </c>
      <c r="K1742" s="59" t="s">
        <v>1962</v>
      </c>
      <c r="L1742" s="61" t="s">
        <v>113</v>
      </c>
      <c r="M1742" s="61">
        <f>VLOOKUP(H1742,zdroj!C:F,4,0)</f>
        <v>0</v>
      </c>
      <c r="N1742" s="61" t="str">
        <f t="shared" si="54"/>
        <v>katB</v>
      </c>
      <c r="P1742" s="73" t="str">
        <f t="shared" si="55"/>
        <v/>
      </c>
      <c r="Q1742" s="61" t="s">
        <v>30</v>
      </c>
    </row>
    <row r="1743" spans="8:17" x14ac:dyDescent="0.25">
      <c r="H1743" s="59">
        <v>110159</v>
      </c>
      <c r="I1743" s="59" t="s">
        <v>69</v>
      </c>
      <c r="J1743" s="59">
        <v>6077579</v>
      </c>
      <c r="K1743" s="59" t="s">
        <v>1963</v>
      </c>
      <c r="L1743" s="61" t="s">
        <v>113</v>
      </c>
      <c r="M1743" s="61">
        <f>VLOOKUP(H1743,zdroj!C:F,4,0)</f>
        <v>0</v>
      </c>
      <c r="N1743" s="61" t="str">
        <f t="shared" si="54"/>
        <v>katB</v>
      </c>
      <c r="P1743" s="73" t="str">
        <f t="shared" si="55"/>
        <v/>
      </c>
      <c r="Q1743" s="61" t="s">
        <v>30</v>
      </c>
    </row>
    <row r="1744" spans="8:17" x14ac:dyDescent="0.25">
      <c r="H1744" s="59">
        <v>110159</v>
      </c>
      <c r="I1744" s="59" t="s">
        <v>69</v>
      </c>
      <c r="J1744" s="59">
        <v>6077587</v>
      </c>
      <c r="K1744" s="59" t="s">
        <v>1964</v>
      </c>
      <c r="L1744" s="61" t="s">
        <v>113</v>
      </c>
      <c r="M1744" s="61">
        <f>VLOOKUP(H1744,zdroj!C:F,4,0)</f>
        <v>0</v>
      </c>
      <c r="N1744" s="61" t="str">
        <f t="shared" si="54"/>
        <v>katB</v>
      </c>
      <c r="P1744" s="73" t="str">
        <f t="shared" si="55"/>
        <v/>
      </c>
      <c r="Q1744" s="61" t="s">
        <v>30</v>
      </c>
    </row>
    <row r="1745" spans="8:17" x14ac:dyDescent="0.25">
      <c r="H1745" s="59">
        <v>110159</v>
      </c>
      <c r="I1745" s="59" t="s">
        <v>69</v>
      </c>
      <c r="J1745" s="59">
        <v>6077595</v>
      </c>
      <c r="K1745" s="59" t="s">
        <v>1965</v>
      </c>
      <c r="L1745" s="61" t="s">
        <v>113</v>
      </c>
      <c r="M1745" s="61">
        <f>VLOOKUP(H1745,zdroj!C:F,4,0)</f>
        <v>0</v>
      </c>
      <c r="N1745" s="61" t="str">
        <f t="shared" si="54"/>
        <v>katB</v>
      </c>
      <c r="P1745" s="73" t="str">
        <f t="shared" si="55"/>
        <v/>
      </c>
      <c r="Q1745" s="61" t="s">
        <v>30</v>
      </c>
    </row>
    <row r="1746" spans="8:17" x14ac:dyDescent="0.25">
      <c r="H1746" s="59">
        <v>110159</v>
      </c>
      <c r="I1746" s="59" t="s">
        <v>69</v>
      </c>
      <c r="J1746" s="59">
        <v>6077609</v>
      </c>
      <c r="K1746" s="59" t="s">
        <v>1966</v>
      </c>
      <c r="L1746" s="61" t="s">
        <v>113</v>
      </c>
      <c r="M1746" s="61">
        <f>VLOOKUP(H1746,zdroj!C:F,4,0)</f>
        <v>0</v>
      </c>
      <c r="N1746" s="61" t="str">
        <f t="shared" si="54"/>
        <v>katB</v>
      </c>
      <c r="P1746" s="73" t="str">
        <f t="shared" si="55"/>
        <v/>
      </c>
      <c r="Q1746" s="61" t="s">
        <v>30</v>
      </c>
    </row>
    <row r="1747" spans="8:17" x14ac:dyDescent="0.25">
      <c r="H1747" s="59">
        <v>110159</v>
      </c>
      <c r="I1747" s="59" t="s">
        <v>69</v>
      </c>
      <c r="J1747" s="59">
        <v>6077617</v>
      </c>
      <c r="K1747" s="59" t="s">
        <v>1967</v>
      </c>
      <c r="L1747" s="61" t="s">
        <v>113</v>
      </c>
      <c r="M1747" s="61">
        <f>VLOOKUP(H1747,zdroj!C:F,4,0)</f>
        <v>0</v>
      </c>
      <c r="N1747" s="61" t="str">
        <f t="shared" si="54"/>
        <v>katB</v>
      </c>
      <c r="P1747" s="73" t="str">
        <f t="shared" si="55"/>
        <v/>
      </c>
      <c r="Q1747" s="61" t="s">
        <v>30</v>
      </c>
    </row>
    <row r="1748" spans="8:17" x14ac:dyDescent="0.25">
      <c r="H1748" s="59">
        <v>110159</v>
      </c>
      <c r="I1748" s="59" t="s">
        <v>69</v>
      </c>
      <c r="J1748" s="59">
        <v>6077625</v>
      </c>
      <c r="K1748" s="59" t="s">
        <v>1968</v>
      </c>
      <c r="L1748" s="61" t="s">
        <v>113</v>
      </c>
      <c r="M1748" s="61">
        <f>VLOOKUP(H1748,zdroj!C:F,4,0)</f>
        <v>0</v>
      </c>
      <c r="N1748" s="61" t="str">
        <f t="shared" si="54"/>
        <v>katB</v>
      </c>
      <c r="P1748" s="73" t="str">
        <f t="shared" si="55"/>
        <v/>
      </c>
      <c r="Q1748" s="61" t="s">
        <v>30</v>
      </c>
    </row>
    <row r="1749" spans="8:17" x14ac:dyDescent="0.25">
      <c r="H1749" s="59">
        <v>110159</v>
      </c>
      <c r="I1749" s="59" t="s">
        <v>69</v>
      </c>
      <c r="J1749" s="59">
        <v>6077633</v>
      </c>
      <c r="K1749" s="59" t="s">
        <v>1969</v>
      </c>
      <c r="L1749" s="61" t="s">
        <v>113</v>
      </c>
      <c r="M1749" s="61">
        <f>VLOOKUP(H1749,zdroj!C:F,4,0)</f>
        <v>0</v>
      </c>
      <c r="N1749" s="61" t="str">
        <f t="shared" si="54"/>
        <v>katB</v>
      </c>
      <c r="P1749" s="73" t="str">
        <f t="shared" si="55"/>
        <v/>
      </c>
      <c r="Q1749" s="61" t="s">
        <v>30</v>
      </c>
    </row>
    <row r="1750" spans="8:17" x14ac:dyDescent="0.25">
      <c r="H1750" s="59">
        <v>110159</v>
      </c>
      <c r="I1750" s="59" t="s">
        <v>69</v>
      </c>
      <c r="J1750" s="59">
        <v>6077641</v>
      </c>
      <c r="K1750" s="59" t="s">
        <v>1970</v>
      </c>
      <c r="L1750" s="61" t="s">
        <v>113</v>
      </c>
      <c r="M1750" s="61">
        <f>VLOOKUP(H1750,zdroj!C:F,4,0)</f>
        <v>0</v>
      </c>
      <c r="N1750" s="61" t="str">
        <f t="shared" si="54"/>
        <v>katB</v>
      </c>
      <c r="P1750" s="73" t="str">
        <f t="shared" si="55"/>
        <v/>
      </c>
      <c r="Q1750" s="61" t="s">
        <v>30</v>
      </c>
    </row>
    <row r="1751" spans="8:17" x14ac:dyDescent="0.25">
      <c r="H1751" s="59">
        <v>110159</v>
      </c>
      <c r="I1751" s="59" t="s">
        <v>69</v>
      </c>
      <c r="J1751" s="59">
        <v>6077650</v>
      </c>
      <c r="K1751" s="59" t="s">
        <v>1971</v>
      </c>
      <c r="L1751" s="61" t="s">
        <v>113</v>
      </c>
      <c r="M1751" s="61">
        <f>VLOOKUP(H1751,zdroj!C:F,4,0)</f>
        <v>0</v>
      </c>
      <c r="N1751" s="61" t="str">
        <f t="shared" si="54"/>
        <v>katB</v>
      </c>
      <c r="P1751" s="73" t="str">
        <f t="shared" si="55"/>
        <v/>
      </c>
      <c r="Q1751" s="61" t="s">
        <v>30</v>
      </c>
    </row>
    <row r="1752" spans="8:17" x14ac:dyDescent="0.25">
      <c r="H1752" s="59">
        <v>110159</v>
      </c>
      <c r="I1752" s="59" t="s">
        <v>69</v>
      </c>
      <c r="J1752" s="59">
        <v>6077668</v>
      </c>
      <c r="K1752" s="59" t="s">
        <v>1972</v>
      </c>
      <c r="L1752" s="61" t="s">
        <v>113</v>
      </c>
      <c r="M1752" s="61">
        <f>VLOOKUP(H1752,zdroj!C:F,4,0)</f>
        <v>0</v>
      </c>
      <c r="N1752" s="61" t="str">
        <f t="shared" si="54"/>
        <v>katB</v>
      </c>
      <c r="P1752" s="73" t="str">
        <f t="shared" si="55"/>
        <v/>
      </c>
      <c r="Q1752" s="61" t="s">
        <v>30</v>
      </c>
    </row>
    <row r="1753" spans="8:17" x14ac:dyDescent="0.25">
      <c r="H1753" s="59">
        <v>110159</v>
      </c>
      <c r="I1753" s="59" t="s">
        <v>69</v>
      </c>
      <c r="J1753" s="59">
        <v>6077676</v>
      </c>
      <c r="K1753" s="59" t="s">
        <v>1973</v>
      </c>
      <c r="L1753" s="61" t="s">
        <v>113</v>
      </c>
      <c r="M1753" s="61">
        <f>VLOOKUP(H1753,zdroj!C:F,4,0)</f>
        <v>0</v>
      </c>
      <c r="N1753" s="61" t="str">
        <f t="shared" si="54"/>
        <v>katB</v>
      </c>
      <c r="P1753" s="73" t="str">
        <f t="shared" si="55"/>
        <v/>
      </c>
      <c r="Q1753" s="61" t="s">
        <v>30</v>
      </c>
    </row>
    <row r="1754" spans="8:17" x14ac:dyDescent="0.25">
      <c r="H1754" s="59">
        <v>110159</v>
      </c>
      <c r="I1754" s="59" t="s">
        <v>69</v>
      </c>
      <c r="J1754" s="59">
        <v>6077692</v>
      </c>
      <c r="K1754" s="59" t="s">
        <v>1974</v>
      </c>
      <c r="L1754" s="61" t="s">
        <v>113</v>
      </c>
      <c r="M1754" s="61">
        <f>VLOOKUP(H1754,zdroj!C:F,4,0)</f>
        <v>0</v>
      </c>
      <c r="N1754" s="61" t="str">
        <f t="shared" si="54"/>
        <v>katB</v>
      </c>
      <c r="P1754" s="73" t="str">
        <f t="shared" si="55"/>
        <v/>
      </c>
      <c r="Q1754" s="61" t="s">
        <v>30</v>
      </c>
    </row>
    <row r="1755" spans="8:17" x14ac:dyDescent="0.25">
      <c r="H1755" s="59">
        <v>110159</v>
      </c>
      <c r="I1755" s="59" t="s">
        <v>69</v>
      </c>
      <c r="J1755" s="59">
        <v>6077706</v>
      </c>
      <c r="K1755" s="59" t="s">
        <v>1975</v>
      </c>
      <c r="L1755" s="61" t="s">
        <v>113</v>
      </c>
      <c r="M1755" s="61">
        <f>VLOOKUP(H1755,zdroj!C:F,4,0)</f>
        <v>0</v>
      </c>
      <c r="N1755" s="61" t="str">
        <f t="shared" si="54"/>
        <v>katB</v>
      </c>
      <c r="P1755" s="73" t="str">
        <f t="shared" si="55"/>
        <v/>
      </c>
      <c r="Q1755" s="61" t="s">
        <v>30</v>
      </c>
    </row>
    <row r="1756" spans="8:17" x14ac:dyDescent="0.25">
      <c r="H1756" s="59">
        <v>110159</v>
      </c>
      <c r="I1756" s="59" t="s">
        <v>69</v>
      </c>
      <c r="J1756" s="59">
        <v>6077714</v>
      </c>
      <c r="K1756" s="59" t="s">
        <v>1976</v>
      </c>
      <c r="L1756" s="61" t="s">
        <v>113</v>
      </c>
      <c r="M1756" s="61">
        <f>VLOOKUP(H1756,zdroj!C:F,4,0)</f>
        <v>0</v>
      </c>
      <c r="N1756" s="61" t="str">
        <f t="shared" si="54"/>
        <v>katB</v>
      </c>
      <c r="P1756" s="73" t="str">
        <f t="shared" si="55"/>
        <v/>
      </c>
      <c r="Q1756" s="61" t="s">
        <v>30</v>
      </c>
    </row>
    <row r="1757" spans="8:17" x14ac:dyDescent="0.25">
      <c r="H1757" s="59">
        <v>110159</v>
      </c>
      <c r="I1757" s="59" t="s">
        <v>69</v>
      </c>
      <c r="J1757" s="59">
        <v>6077722</v>
      </c>
      <c r="K1757" s="59" t="s">
        <v>1977</v>
      </c>
      <c r="L1757" s="61" t="s">
        <v>113</v>
      </c>
      <c r="M1757" s="61">
        <f>VLOOKUP(H1757,zdroj!C:F,4,0)</f>
        <v>0</v>
      </c>
      <c r="N1757" s="61" t="str">
        <f t="shared" si="54"/>
        <v>katB</v>
      </c>
      <c r="P1757" s="73" t="str">
        <f t="shared" si="55"/>
        <v/>
      </c>
      <c r="Q1757" s="61" t="s">
        <v>30</v>
      </c>
    </row>
    <row r="1758" spans="8:17" x14ac:dyDescent="0.25">
      <c r="H1758" s="59">
        <v>110159</v>
      </c>
      <c r="I1758" s="59" t="s">
        <v>69</v>
      </c>
      <c r="J1758" s="59">
        <v>6077731</v>
      </c>
      <c r="K1758" s="59" t="s">
        <v>1978</v>
      </c>
      <c r="L1758" s="61" t="s">
        <v>113</v>
      </c>
      <c r="M1758" s="61">
        <f>VLOOKUP(H1758,zdroj!C:F,4,0)</f>
        <v>0</v>
      </c>
      <c r="N1758" s="61" t="str">
        <f t="shared" si="54"/>
        <v>katB</v>
      </c>
      <c r="P1758" s="73" t="str">
        <f t="shared" si="55"/>
        <v/>
      </c>
      <c r="Q1758" s="61" t="s">
        <v>30</v>
      </c>
    </row>
    <row r="1759" spans="8:17" x14ac:dyDescent="0.25">
      <c r="H1759" s="59">
        <v>110159</v>
      </c>
      <c r="I1759" s="59" t="s">
        <v>69</v>
      </c>
      <c r="J1759" s="59">
        <v>6077749</v>
      </c>
      <c r="K1759" s="59" t="s">
        <v>1979</v>
      </c>
      <c r="L1759" s="61" t="s">
        <v>113</v>
      </c>
      <c r="M1759" s="61">
        <f>VLOOKUP(H1759,zdroj!C:F,4,0)</f>
        <v>0</v>
      </c>
      <c r="N1759" s="61" t="str">
        <f t="shared" si="54"/>
        <v>katB</v>
      </c>
      <c r="P1759" s="73" t="str">
        <f t="shared" si="55"/>
        <v/>
      </c>
      <c r="Q1759" s="61" t="s">
        <v>30</v>
      </c>
    </row>
    <row r="1760" spans="8:17" x14ac:dyDescent="0.25">
      <c r="H1760" s="59">
        <v>110159</v>
      </c>
      <c r="I1760" s="59" t="s">
        <v>69</v>
      </c>
      <c r="J1760" s="59">
        <v>6077757</v>
      </c>
      <c r="K1760" s="59" t="s">
        <v>1980</v>
      </c>
      <c r="L1760" s="61" t="s">
        <v>113</v>
      </c>
      <c r="M1760" s="61">
        <f>VLOOKUP(H1760,zdroj!C:F,4,0)</f>
        <v>0</v>
      </c>
      <c r="N1760" s="61" t="str">
        <f t="shared" si="54"/>
        <v>katB</v>
      </c>
      <c r="P1760" s="73" t="str">
        <f t="shared" si="55"/>
        <v/>
      </c>
      <c r="Q1760" s="61" t="s">
        <v>30</v>
      </c>
    </row>
    <row r="1761" spans="8:17" x14ac:dyDescent="0.25">
      <c r="H1761" s="59">
        <v>110159</v>
      </c>
      <c r="I1761" s="59" t="s">
        <v>69</v>
      </c>
      <c r="J1761" s="59">
        <v>6077765</v>
      </c>
      <c r="K1761" s="59" t="s">
        <v>1981</v>
      </c>
      <c r="L1761" s="61" t="s">
        <v>113</v>
      </c>
      <c r="M1761" s="61">
        <f>VLOOKUP(H1761,zdroj!C:F,4,0)</f>
        <v>0</v>
      </c>
      <c r="N1761" s="61" t="str">
        <f t="shared" si="54"/>
        <v>katB</v>
      </c>
      <c r="P1761" s="73" t="str">
        <f t="shared" si="55"/>
        <v/>
      </c>
      <c r="Q1761" s="61" t="s">
        <v>30</v>
      </c>
    </row>
    <row r="1762" spans="8:17" x14ac:dyDescent="0.25">
      <c r="H1762" s="59">
        <v>110159</v>
      </c>
      <c r="I1762" s="59" t="s">
        <v>69</v>
      </c>
      <c r="J1762" s="59">
        <v>6077773</v>
      </c>
      <c r="K1762" s="59" t="s">
        <v>1982</v>
      </c>
      <c r="L1762" s="61" t="s">
        <v>113</v>
      </c>
      <c r="M1762" s="61">
        <f>VLOOKUP(H1762,zdroj!C:F,4,0)</f>
        <v>0</v>
      </c>
      <c r="N1762" s="61" t="str">
        <f t="shared" si="54"/>
        <v>katB</v>
      </c>
      <c r="P1762" s="73" t="str">
        <f t="shared" si="55"/>
        <v/>
      </c>
      <c r="Q1762" s="61" t="s">
        <v>30</v>
      </c>
    </row>
    <row r="1763" spans="8:17" x14ac:dyDescent="0.25">
      <c r="H1763" s="59">
        <v>110159</v>
      </c>
      <c r="I1763" s="59" t="s">
        <v>69</v>
      </c>
      <c r="J1763" s="59">
        <v>6077781</v>
      </c>
      <c r="K1763" s="59" t="s">
        <v>1983</v>
      </c>
      <c r="L1763" s="61" t="s">
        <v>113</v>
      </c>
      <c r="M1763" s="61">
        <f>VLOOKUP(H1763,zdroj!C:F,4,0)</f>
        <v>0</v>
      </c>
      <c r="N1763" s="61" t="str">
        <f t="shared" si="54"/>
        <v>katB</v>
      </c>
      <c r="P1763" s="73" t="str">
        <f t="shared" si="55"/>
        <v/>
      </c>
      <c r="Q1763" s="61" t="s">
        <v>30</v>
      </c>
    </row>
    <row r="1764" spans="8:17" x14ac:dyDescent="0.25">
      <c r="H1764" s="59">
        <v>110159</v>
      </c>
      <c r="I1764" s="59" t="s">
        <v>69</v>
      </c>
      <c r="J1764" s="59">
        <v>6077790</v>
      </c>
      <c r="K1764" s="59" t="s">
        <v>1984</v>
      </c>
      <c r="L1764" s="61" t="s">
        <v>113</v>
      </c>
      <c r="M1764" s="61">
        <f>VLOOKUP(H1764,zdroj!C:F,4,0)</f>
        <v>0</v>
      </c>
      <c r="N1764" s="61" t="str">
        <f t="shared" si="54"/>
        <v>katB</v>
      </c>
      <c r="P1764" s="73" t="str">
        <f t="shared" si="55"/>
        <v/>
      </c>
      <c r="Q1764" s="61" t="s">
        <v>30</v>
      </c>
    </row>
    <row r="1765" spans="8:17" x14ac:dyDescent="0.25">
      <c r="H1765" s="59">
        <v>110159</v>
      </c>
      <c r="I1765" s="59" t="s">
        <v>69</v>
      </c>
      <c r="J1765" s="59">
        <v>6077803</v>
      </c>
      <c r="K1765" s="59" t="s">
        <v>1985</v>
      </c>
      <c r="L1765" s="61" t="s">
        <v>113</v>
      </c>
      <c r="M1765" s="61">
        <f>VLOOKUP(H1765,zdroj!C:F,4,0)</f>
        <v>0</v>
      </c>
      <c r="N1765" s="61" t="str">
        <f t="shared" si="54"/>
        <v>katB</v>
      </c>
      <c r="P1765" s="73" t="str">
        <f t="shared" si="55"/>
        <v/>
      </c>
      <c r="Q1765" s="61" t="s">
        <v>30</v>
      </c>
    </row>
    <row r="1766" spans="8:17" x14ac:dyDescent="0.25">
      <c r="H1766" s="59">
        <v>110159</v>
      </c>
      <c r="I1766" s="59" t="s">
        <v>69</v>
      </c>
      <c r="J1766" s="59">
        <v>6077811</v>
      </c>
      <c r="K1766" s="59" t="s">
        <v>1986</v>
      </c>
      <c r="L1766" s="61" t="s">
        <v>81</v>
      </c>
      <c r="M1766" s="61">
        <f>VLOOKUP(H1766,zdroj!C:F,4,0)</f>
        <v>0</v>
      </c>
      <c r="N1766" s="61" t="str">
        <f t="shared" si="54"/>
        <v>-</v>
      </c>
      <c r="P1766" s="73" t="str">
        <f t="shared" si="55"/>
        <v/>
      </c>
      <c r="Q1766" s="61" t="s">
        <v>86</v>
      </c>
    </row>
    <row r="1767" spans="8:17" x14ac:dyDescent="0.25">
      <c r="H1767" s="59">
        <v>110159</v>
      </c>
      <c r="I1767" s="59" t="s">
        <v>69</v>
      </c>
      <c r="J1767" s="59">
        <v>6077820</v>
      </c>
      <c r="K1767" s="59" t="s">
        <v>1987</v>
      </c>
      <c r="L1767" s="61" t="s">
        <v>113</v>
      </c>
      <c r="M1767" s="61">
        <f>VLOOKUP(H1767,zdroj!C:F,4,0)</f>
        <v>0</v>
      </c>
      <c r="N1767" s="61" t="str">
        <f t="shared" si="54"/>
        <v>katB</v>
      </c>
      <c r="P1767" s="73" t="str">
        <f t="shared" si="55"/>
        <v/>
      </c>
      <c r="Q1767" s="61" t="s">
        <v>30</v>
      </c>
    </row>
    <row r="1768" spans="8:17" x14ac:dyDescent="0.25">
      <c r="H1768" s="59">
        <v>110159</v>
      </c>
      <c r="I1768" s="59" t="s">
        <v>69</v>
      </c>
      <c r="J1768" s="59">
        <v>26172941</v>
      </c>
      <c r="K1768" s="59" t="s">
        <v>1988</v>
      </c>
      <c r="L1768" s="61" t="s">
        <v>113</v>
      </c>
      <c r="M1768" s="61">
        <f>VLOOKUP(H1768,zdroj!C:F,4,0)</f>
        <v>0</v>
      </c>
      <c r="N1768" s="61" t="str">
        <f t="shared" si="54"/>
        <v>katB</v>
      </c>
      <c r="P1768" s="73" t="str">
        <f t="shared" si="55"/>
        <v/>
      </c>
      <c r="Q1768" s="61" t="s">
        <v>30</v>
      </c>
    </row>
    <row r="1769" spans="8:17" x14ac:dyDescent="0.25">
      <c r="H1769" s="59">
        <v>110159</v>
      </c>
      <c r="I1769" s="59" t="s">
        <v>69</v>
      </c>
      <c r="J1769" s="59">
        <v>28311400</v>
      </c>
      <c r="K1769" s="59" t="s">
        <v>1989</v>
      </c>
      <c r="L1769" s="61" t="s">
        <v>113</v>
      </c>
      <c r="M1769" s="61">
        <f>VLOOKUP(H1769,zdroj!C:F,4,0)</f>
        <v>0</v>
      </c>
      <c r="N1769" s="61" t="str">
        <f t="shared" si="54"/>
        <v>katB</v>
      </c>
      <c r="P1769" s="73" t="str">
        <f t="shared" si="55"/>
        <v/>
      </c>
      <c r="Q1769" s="61" t="s">
        <v>30</v>
      </c>
    </row>
    <row r="1770" spans="8:17" x14ac:dyDescent="0.25">
      <c r="H1770" s="59">
        <v>110159</v>
      </c>
      <c r="I1770" s="59" t="s">
        <v>69</v>
      </c>
      <c r="J1770" s="59">
        <v>30846021</v>
      </c>
      <c r="K1770" s="59" t="s">
        <v>1990</v>
      </c>
      <c r="L1770" s="61" t="s">
        <v>81</v>
      </c>
      <c r="M1770" s="61">
        <f>VLOOKUP(H1770,zdroj!C:F,4,0)</f>
        <v>0</v>
      </c>
      <c r="N1770" s="61" t="str">
        <f t="shared" si="54"/>
        <v>-</v>
      </c>
      <c r="P1770" s="73" t="str">
        <f t="shared" si="55"/>
        <v/>
      </c>
      <c r="Q1770" s="61" t="s">
        <v>86</v>
      </c>
    </row>
    <row r="1771" spans="8:17" x14ac:dyDescent="0.25">
      <c r="H1771" s="59">
        <v>110159</v>
      </c>
      <c r="I1771" s="59" t="s">
        <v>69</v>
      </c>
      <c r="J1771" s="59">
        <v>73314561</v>
      </c>
      <c r="K1771" s="59" t="s">
        <v>1991</v>
      </c>
      <c r="L1771" s="61" t="s">
        <v>113</v>
      </c>
      <c r="M1771" s="61">
        <f>VLOOKUP(H1771,zdroj!C:F,4,0)</f>
        <v>0</v>
      </c>
      <c r="N1771" s="61" t="str">
        <f t="shared" si="54"/>
        <v>katB</v>
      </c>
      <c r="P1771" s="73" t="str">
        <f t="shared" si="55"/>
        <v/>
      </c>
      <c r="Q1771" s="61" t="s">
        <v>30</v>
      </c>
    </row>
    <row r="1772" spans="8:17" x14ac:dyDescent="0.25">
      <c r="H1772" s="59">
        <v>110159</v>
      </c>
      <c r="I1772" s="59" t="s">
        <v>69</v>
      </c>
      <c r="J1772" s="59">
        <v>79319998</v>
      </c>
      <c r="K1772" s="59" t="s">
        <v>1992</v>
      </c>
      <c r="L1772" s="61" t="s">
        <v>113</v>
      </c>
      <c r="M1772" s="61">
        <f>VLOOKUP(H1772,zdroj!C:F,4,0)</f>
        <v>0</v>
      </c>
      <c r="N1772" s="61" t="str">
        <f t="shared" si="54"/>
        <v>katB</v>
      </c>
      <c r="P1772" s="73" t="str">
        <f t="shared" si="55"/>
        <v/>
      </c>
      <c r="Q1772" s="61" t="s">
        <v>30</v>
      </c>
    </row>
    <row r="1773" spans="8:17" x14ac:dyDescent="0.25">
      <c r="H1773" s="59">
        <v>110159</v>
      </c>
      <c r="I1773" s="59" t="s">
        <v>69</v>
      </c>
      <c r="J1773" s="59">
        <v>80023690</v>
      </c>
      <c r="K1773" s="59" t="s">
        <v>1993</v>
      </c>
      <c r="L1773" s="61" t="s">
        <v>113</v>
      </c>
      <c r="M1773" s="61">
        <f>VLOOKUP(H1773,zdroj!C:F,4,0)</f>
        <v>0</v>
      </c>
      <c r="N1773" s="61" t="str">
        <f t="shared" si="54"/>
        <v>katB</v>
      </c>
      <c r="P1773" s="73" t="str">
        <f t="shared" si="55"/>
        <v/>
      </c>
      <c r="Q1773" s="61" t="s">
        <v>30</v>
      </c>
    </row>
    <row r="1774" spans="8:17" x14ac:dyDescent="0.25">
      <c r="H1774" s="59">
        <v>110159</v>
      </c>
      <c r="I1774" s="59" t="s">
        <v>69</v>
      </c>
      <c r="J1774" s="59">
        <v>81140061</v>
      </c>
      <c r="K1774" s="59" t="s">
        <v>1994</v>
      </c>
      <c r="L1774" s="61" t="s">
        <v>81</v>
      </c>
      <c r="M1774" s="61">
        <f>VLOOKUP(H1774,zdroj!C:F,4,0)</f>
        <v>0</v>
      </c>
      <c r="N1774" s="61" t="str">
        <f t="shared" si="54"/>
        <v>-</v>
      </c>
      <c r="P1774" s="73" t="str">
        <f t="shared" si="55"/>
        <v/>
      </c>
      <c r="Q1774" s="61" t="s">
        <v>86</v>
      </c>
    </row>
    <row r="1775" spans="8:17" x14ac:dyDescent="0.25">
      <c r="H1775" s="59">
        <v>110167</v>
      </c>
      <c r="I1775" s="59" t="s">
        <v>69</v>
      </c>
      <c r="J1775" s="59">
        <v>6077846</v>
      </c>
      <c r="K1775" s="59" t="s">
        <v>1995</v>
      </c>
      <c r="L1775" s="61" t="s">
        <v>113</v>
      </c>
      <c r="M1775" s="61">
        <f>VLOOKUP(H1775,zdroj!C:F,4,0)</f>
        <v>0</v>
      </c>
      <c r="N1775" s="61" t="str">
        <f t="shared" si="54"/>
        <v>katB</v>
      </c>
      <c r="P1775" s="73" t="str">
        <f t="shared" si="55"/>
        <v/>
      </c>
      <c r="Q1775" s="61" t="s">
        <v>30</v>
      </c>
    </row>
    <row r="1776" spans="8:17" x14ac:dyDescent="0.25">
      <c r="H1776" s="59">
        <v>110167</v>
      </c>
      <c r="I1776" s="59" t="s">
        <v>69</v>
      </c>
      <c r="J1776" s="59">
        <v>6077854</v>
      </c>
      <c r="K1776" s="59" t="s">
        <v>1996</v>
      </c>
      <c r="L1776" s="61" t="s">
        <v>113</v>
      </c>
      <c r="M1776" s="61">
        <f>VLOOKUP(H1776,zdroj!C:F,4,0)</f>
        <v>0</v>
      </c>
      <c r="N1776" s="61" t="str">
        <f t="shared" si="54"/>
        <v>katB</v>
      </c>
      <c r="P1776" s="73" t="str">
        <f t="shared" si="55"/>
        <v/>
      </c>
      <c r="Q1776" s="61" t="s">
        <v>30</v>
      </c>
    </row>
    <row r="1777" spans="8:17" x14ac:dyDescent="0.25">
      <c r="H1777" s="59">
        <v>110167</v>
      </c>
      <c r="I1777" s="59" t="s">
        <v>69</v>
      </c>
      <c r="J1777" s="59">
        <v>6077862</v>
      </c>
      <c r="K1777" s="59" t="s">
        <v>1997</v>
      </c>
      <c r="L1777" s="61" t="s">
        <v>113</v>
      </c>
      <c r="M1777" s="61">
        <f>VLOOKUP(H1777,zdroj!C:F,4,0)</f>
        <v>0</v>
      </c>
      <c r="N1777" s="61" t="str">
        <f t="shared" si="54"/>
        <v>katB</v>
      </c>
      <c r="P1777" s="73" t="str">
        <f t="shared" si="55"/>
        <v/>
      </c>
      <c r="Q1777" s="61" t="s">
        <v>30</v>
      </c>
    </row>
    <row r="1778" spans="8:17" x14ac:dyDescent="0.25">
      <c r="H1778" s="59">
        <v>110167</v>
      </c>
      <c r="I1778" s="59" t="s">
        <v>69</v>
      </c>
      <c r="J1778" s="59">
        <v>6077871</v>
      </c>
      <c r="K1778" s="59" t="s">
        <v>1998</v>
      </c>
      <c r="L1778" s="61" t="s">
        <v>113</v>
      </c>
      <c r="M1778" s="61">
        <f>VLOOKUP(H1778,zdroj!C:F,4,0)</f>
        <v>0</v>
      </c>
      <c r="N1778" s="61" t="str">
        <f t="shared" si="54"/>
        <v>katB</v>
      </c>
      <c r="P1778" s="73" t="str">
        <f t="shared" si="55"/>
        <v/>
      </c>
      <c r="Q1778" s="61" t="s">
        <v>30</v>
      </c>
    </row>
    <row r="1779" spans="8:17" x14ac:dyDescent="0.25">
      <c r="H1779" s="59">
        <v>110167</v>
      </c>
      <c r="I1779" s="59" t="s">
        <v>69</v>
      </c>
      <c r="J1779" s="59">
        <v>6077889</v>
      </c>
      <c r="K1779" s="59" t="s">
        <v>1999</v>
      </c>
      <c r="L1779" s="61" t="s">
        <v>113</v>
      </c>
      <c r="M1779" s="61">
        <f>VLOOKUP(H1779,zdroj!C:F,4,0)</f>
        <v>0</v>
      </c>
      <c r="N1779" s="61" t="str">
        <f t="shared" si="54"/>
        <v>katB</v>
      </c>
      <c r="P1779" s="73" t="str">
        <f t="shared" si="55"/>
        <v/>
      </c>
      <c r="Q1779" s="61" t="s">
        <v>30</v>
      </c>
    </row>
    <row r="1780" spans="8:17" x14ac:dyDescent="0.25">
      <c r="H1780" s="59">
        <v>110167</v>
      </c>
      <c r="I1780" s="59" t="s">
        <v>69</v>
      </c>
      <c r="J1780" s="59">
        <v>6077897</v>
      </c>
      <c r="K1780" s="59" t="s">
        <v>2000</v>
      </c>
      <c r="L1780" s="61" t="s">
        <v>113</v>
      </c>
      <c r="M1780" s="61">
        <f>VLOOKUP(H1780,zdroj!C:F,4,0)</f>
        <v>0</v>
      </c>
      <c r="N1780" s="61" t="str">
        <f t="shared" si="54"/>
        <v>katB</v>
      </c>
      <c r="P1780" s="73" t="str">
        <f t="shared" si="55"/>
        <v/>
      </c>
      <c r="Q1780" s="61" t="s">
        <v>30</v>
      </c>
    </row>
    <row r="1781" spans="8:17" x14ac:dyDescent="0.25">
      <c r="H1781" s="59">
        <v>110167</v>
      </c>
      <c r="I1781" s="59" t="s">
        <v>69</v>
      </c>
      <c r="J1781" s="59">
        <v>6077901</v>
      </c>
      <c r="K1781" s="59" t="s">
        <v>2001</v>
      </c>
      <c r="L1781" s="61" t="s">
        <v>113</v>
      </c>
      <c r="M1781" s="61">
        <f>VLOOKUP(H1781,zdroj!C:F,4,0)</f>
        <v>0</v>
      </c>
      <c r="N1781" s="61" t="str">
        <f t="shared" si="54"/>
        <v>katB</v>
      </c>
      <c r="P1781" s="73" t="str">
        <f t="shared" si="55"/>
        <v/>
      </c>
      <c r="Q1781" s="61" t="s">
        <v>30</v>
      </c>
    </row>
    <row r="1782" spans="8:17" x14ac:dyDescent="0.25">
      <c r="H1782" s="59">
        <v>110167</v>
      </c>
      <c r="I1782" s="59" t="s">
        <v>69</v>
      </c>
      <c r="J1782" s="59">
        <v>6077919</v>
      </c>
      <c r="K1782" s="59" t="s">
        <v>2002</v>
      </c>
      <c r="L1782" s="61" t="s">
        <v>113</v>
      </c>
      <c r="M1782" s="61">
        <f>VLOOKUP(H1782,zdroj!C:F,4,0)</f>
        <v>0</v>
      </c>
      <c r="N1782" s="61" t="str">
        <f t="shared" si="54"/>
        <v>katB</v>
      </c>
      <c r="P1782" s="73" t="str">
        <f t="shared" si="55"/>
        <v/>
      </c>
      <c r="Q1782" s="61" t="s">
        <v>30</v>
      </c>
    </row>
    <row r="1783" spans="8:17" x14ac:dyDescent="0.25">
      <c r="H1783" s="59">
        <v>110167</v>
      </c>
      <c r="I1783" s="59" t="s">
        <v>69</v>
      </c>
      <c r="J1783" s="59">
        <v>6077927</v>
      </c>
      <c r="K1783" s="59" t="s">
        <v>2003</v>
      </c>
      <c r="L1783" s="61" t="s">
        <v>113</v>
      </c>
      <c r="M1783" s="61">
        <f>VLOOKUP(H1783,zdroj!C:F,4,0)</f>
        <v>0</v>
      </c>
      <c r="N1783" s="61" t="str">
        <f t="shared" si="54"/>
        <v>katB</v>
      </c>
      <c r="P1783" s="73" t="str">
        <f t="shared" si="55"/>
        <v/>
      </c>
      <c r="Q1783" s="61" t="s">
        <v>30</v>
      </c>
    </row>
    <row r="1784" spans="8:17" x14ac:dyDescent="0.25">
      <c r="H1784" s="59">
        <v>110167</v>
      </c>
      <c r="I1784" s="59" t="s">
        <v>69</v>
      </c>
      <c r="J1784" s="59">
        <v>6077935</v>
      </c>
      <c r="K1784" s="59" t="s">
        <v>2004</v>
      </c>
      <c r="L1784" s="61" t="s">
        <v>113</v>
      </c>
      <c r="M1784" s="61">
        <f>VLOOKUP(H1784,zdroj!C:F,4,0)</f>
        <v>0</v>
      </c>
      <c r="N1784" s="61" t="str">
        <f t="shared" si="54"/>
        <v>katB</v>
      </c>
      <c r="P1784" s="73" t="str">
        <f t="shared" si="55"/>
        <v/>
      </c>
      <c r="Q1784" s="61" t="s">
        <v>30</v>
      </c>
    </row>
    <row r="1785" spans="8:17" x14ac:dyDescent="0.25">
      <c r="H1785" s="59">
        <v>110167</v>
      </c>
      <c r="I1785" s="59" t="s">
        <v>69</v>
      </c>
      <c r="J1785" s="59">
        <v>6077943</v>
      </c>
      <c r="K1785" s="59" t="s">
        <v>2005</v>
      </c>
      <c r="L1785" s="61" t="s">
        <v>81</v>
      </c>
      <c r="M1785" s="61">
        <f>VLOOKUP(H1785,zdroj!C:F,4,0)</f>
        <v>0</v>
      </c>
      <c r="N1785" s="61" t="str">
        <f t="shared" si="54"/>
        <v>-</v>
      </c>
      <c r="P1785" s="73" t="str">
        <f t="shared" si="55"/>
        <v/>
      </c>
      <c r="Q1785" s="61" t="s">
        <v>86</v>
      </c>
    </row>
    <row r="1786" spans="8:17" x14ac:dyDescent="0.25">
      <c r="H1786" s="59">
        <v>110167</v>
      </c>
      <c r="I1786" s="59" t="s">
        <v>69</v>
      </c>
      <c r="J1786" s="59">
        <v>6077951</v>
      </c>
      <c r="K1786" s="59" t="s">
        <v>2006</v>
      </c>
      <c r="L1786" s="61" t="s">
        <v>113</v>
      </c>
      <c r="M1786" s="61">
        <f>VLOOKUP(H1786,zdroj!C:F,4,0)</f>
        <v>0</v>
      </c>
      <c r="N1786" s="61" t="str">
        <f t="shared" si="54"/>
        <v>katB</v>
      </c>
      <c r="P1786" s="73" t="str">
        <f t="shared" si="55"/>
        <v/>
      </c>
      <c r="Q1786" s="61" t="s">
        <v>30</v>
      </c>
    </row>
    <row r="1787" spans="8:17" x14ac:dyDescent="0.25">
      <c r="H1787" s="59">
        <v>110167</v>
      </c>
      <c r="I1787" s="59" t="s">
        <v>69</v>
      </c>
      <c r="J1787" s="59">
        <v>6077960</v>
      </c>
      <c r="K1787" s="59" t="s">
        <v>2007</v>
      </c>
      <c r="L1787" s="61" t="s">
        <v>113</v>
      </c>
      <c r="M1787" s="61">
        <f>VLOOKUP(H1787,zdroj!C:F,4,0)</f>
        <v>0</v>
      </c>
      <c r="N1787" s="61" t="str">
        <f t="shared" si="54"/>
        <v>katB</v>
      </c>
      <c r="P1787" s="73" t="str">
        <f t="shared" si="55"/>
        <v/>
      </c>
      <c r="Q1787" s="61" t="s">
        <v>30</v>
      </c>
    </row>
    <row r="1788" spans="8:17" x14ac:dyDescent="0.25">
      <c r="H1788" s="59">
        <v>110167</v>
      </c>
      <c r="I1788" s="59" t="s">
        <v>69</v>
      </c>
      <c r="J1788" s="59">
        <v>6077978</v>
      </c>
      <c r="K1788" s="59" t="s">
        <v>2008</v>
      </c>
      <c r="L1788" s="61" t="s">
        <v>113</v>
      </c>
      <c r="M1788" s="61">
        <f>VLOOKUP(H1788,zdroj!C:F,4,0)</f>
        <v>0</v>
      </c>
      <c r="N1788" s="61" t="str">
        <f t="shared" si="54"/>
        <v>katB</v>
      </c>
      <c r="P1788" s="73" t="str">
        <f t="shared" si="55"/>
        <v/>
      </c>
      <c r="Q1788" s="61" t="s">
        <v>30</v>
      </c>
    </row>
    <row r="1789" spans="8:17" x14ac:dyDescent="0.25">
      <c r="H1789" s="59">
        <v>110167</v>
      </c>
      <c r="I1789" s="59" t="s">
        <v>69</v>
      </c>
      <c r="J1789" s="59">
        <v>6077986</v>
      </c>
      <c r="K1789" s="59" t="s">
        <v>2009</v>
      </c>
      <c r="L1789" s="61" t="s">
        <v>113</v>
      </c>
      <c r="M1789" s="61">
        <f>VLOOKUP(H1789,zdroj!C:F,4,0)</f>
        <v>0</v>
      </c>
      <c r="N1789" s="61" t="str">
        <f t="shared" si="54"/>
        <v>katB</v>
      </c>
      <c r="P1789" s="73" t="str">
        <f t="shared" si="55"/>
        <v/>
      </c>
      <c r="Q1789" s="61" t="s">
        <v>30</v>
      </c>
    </row>
    <row r="1790" spans="8:17" x14ac:dyDescent="0.25">
      <c r="H1790" s="59">
        <v>110167</v>
      </c>
      <c r="I1790" s="59" t="s">
        <v>69</v>
      </c>
      <c r="J1790" s="59">
        <v>6077994</v>
      </c>
      <c r="K1790" s="59" t="s">
        <v>2010</v>
      </c>
      <c r="L1790" s="61" t="s">
        <v>113</v>
      </c>
      <c r="M1790" s="61">
        <f>VLOOKUP(H1790,zdroj!C:F,4,0)</f>
        <v>0</v>
      </c>
      <c r="N1790" s="61" t="str">
        <f t="shared" si="54"/>
        <v>katB</v>
      </c>
      <c r="P1790" s="73" t="str">
        <f t="shared" si="55"/>
        <v/>
      </c>
      <c r="Q1790" s="61" t="s">
        <v>30</v>
      </c>
    </row>
    <row r="1791" spans="8:17" x14ac:dyDescent="0.25">
      <c r="H1791" s="59">
        <v>110167</v>
      </c>
      <c r="I1791" s="59" t="s">
        <v>69</v>
      </c>
      <c r="J1791" s="59">
        <v>6078001</v>
      </c>
      <c r="K1791" s="59" t="s">
        <v>2011</v>
      </c>
      <c r="L1791" s="61" t="s">
        <v>113</v>
      </c>
      <c r="M1791" s="61">
        <f>VLOOKUP(H1791,zdroj!C:F,4,0)</f>
        <v>0</v>
      </c>
      <c r="N1791" s="61" t="str">
        <f t="shared" si="54"/>
        <v>katB</v>
      </c>
      <c r="P1791" s="73" t="str">
        <f t="shared" si="55"/>
        <v/>
      </c>
      <c r="Q1791" s="61" t="s">
        <v>30</v>
      </c>
    </row>
    <row r="1792" spans="8:17" x14ac:dyDescent="0.25">
      <c r="H1792" s="59">
        <v>110167</v>
      </c>
      <c r="I1792" s="59" t="s">
        <v>69</v>
      </c>
      <c r="J1792" s="59">
        <v>6078010</v>
      </c>
      <c r="K1792" s="59" t="s">
        <v>2012</v>
      </c>
      <c r="L1792" s="61" t="s">
        <v>113</v>
      </c>
      <c r="M1792" s="61">
        <f>VLOOKUP(H1792,zdroj!C:F,4,0)</f>
        <v>0</v>
      </c>
      <c r="N1792" s="61" t="str">
        <f t="shared" si="54"/>
        <v>katB</v>
      </c>
      <c r="P1792" s="73" t="str">
        <f t="shared" si="55"/>
        <v/>
      </c>
      <c r="Q1792" s="61" t="s">
        <v>30</v>
      </c>
    </row>
    <row r="1793" spans="8:17" x14ac:dyDescent="0.25">
      <c r="H1793" s="59">
        <v>110167</v>
      </c>
      <c r="I1793" s="59" t="s">
        <v>69</v>
      </c>
      <c r="J1793" s="59">
        <v>6078028</v>
      </c>
      <c r="K1793" s="59" t="s">
        <v>2013</v>
      </c>
      <c r="L1793" s="61" t="s">
        <v>113</v>
      </c>
      <c r="M1793" s="61">
        <f>VLOOKUP(H1793,zdroj!C:F,4,0)</f>
        <v>0</v>
      </c>
      <c r="N1793" s="61" t="str">
        <f t="shared" si="54"/>
        <v>katB</v>
      </c>
      <c r="P1793" s="73" t="str">
        <f t="shared" si="55"/>
        <v/>
      </c>
      <c r="Q1793" s="61" t="s">
        <v>30</v>
      </c>
    </row>
    <row r="1794" spans="8:17" x14ac:dyDescent="0.25">
      <c r="H1794" s="59">
        <v>110167</v>
      </c>
      <c r="I1794" s="59" t="s">
        <v>69</v>
      </c>
      <c r="J1794" s="59">
        <v>6078036</v>
      </c>
      <c r="K1794" s="59" t="s">
        <v>2014</v>
      </c>
      <c r="L1794" s="61" t="s">
        <v>113</v>
      </c>
      <c r="M1794" s="61">
        <f>VLOOKUP(H1794,zdroj!C:F,4,0)</f>
        <v>0</v>
      </c>
      <c r="N1794" s="61" t="str">
        <f t="shared" si="54"/>
        <v>katB</v>
      </c>
      <c r="P1794" s="73" t="str">
        <f t="shared" si="55"/>
        <v/>
      </c>
      <c r="Q1794" s="61" t="s">
        <v>30</v>
      </c>
    </row>
    <row r="1795" spans="8:17" x14ac:dyDescent="0.25">
      <c r="H1795" s="59">
        <v>110167</v>
      </c>
      <c r="I1795" s="59" t="s">
        <v>69</v>
      </c>
      <c r="J1795" s="59">
        <v>6078044</v>
      </c>
      <c r="K1795" s="59" t="s">
        <v>2015</v>
      </c>
      <c r="L1795" s="61" t="s">
        <v>113</v>
      </c>
      <c r="M1795" s="61">
        <f>VLOOKUP(H1795,zdroj!C:F,4,0)</f>
        <v>0</v>
      </c>
      <c r="N1795" s="61" t="str">
        <f t="shared" si="54"/>
        <v>katB</v>
      </c>
      <c r="P1795" s="73" t="str">
        <f t="shared" si="55"/>
        <v/>
      </c>
      <c r="Q1795" s="61" t="s">
        <v>30</v>
      </c>
    </row>
    <row r="1796" spans="8:17" x14ac:dyDescent="0.25">
      <c r="H1796" s="59">
        <v>110167</v>
      </c>
      <c r="I1796" s="59" t="s">
        <v>69</v>
      </c>
      <c r="J1796" s="59">
        <v>6078052</v>
      </c>
      <c r="K1796" s="59" t="s">
        <v>2016</v>
      </c>
      <c r="L1796" s="61" t="s">
        <v>113</v>
      </c>
      <c r="M1796" s="61">
        <f>VLOOKUP(H1796,zdroj!C:F,4,0)</f>
        <v>0</v>
      </c>
      <c r="N1796" s="61" t="str">
        <f t="shared" si="54"/>
        <v>katB</v>
      </c>
      <c r="P1796" s="73" t="str">
        <f t="shared" si="55"/>
        <v/>
      </c>
      <c r="Q1796" s="61" t="s">
        <v>30</v>
      </c>
    </row>
    <row r="1797" spans="8:17" x14ac:dyDescent="0.25">
      <c r="H1797" s="59">
        <v>110167</v>
      </c>
      <c r="I1797" s="59" t="s">
        <v>69</v>
      </c>
      <c r="J1797" s="59">
        <v>6078061</v>
      </c>
      <c r="K1797" s="59" t="s">
        <v>2017</v>
      </c>
      <c r="L1797" s="61" t="s">
        <v>113</v>
      </c>
      <c r="M1797" s="61">
        <f>VLOOKUP(H1797,zdroj!C:F,4,0)</f>
        <v>0</v>
      </c>
      <c r="N1797" s="61" t="str">
        <f t="shared" si="54"/>
        <v>katB</v>
      </c>
      <c r="P1797" s="73" t="str">
        <f t="shared" si="55"/>
        <v/>
      </c>
      <c r="Q1797" s="61" t="s">
        <v>30</v>
      </c>
    </row>
    <row r="1798" spans="8:17" x14ac:dyDescent="0.25">
      <c r="H1798" s="59">
        <v>110167</v>
      </c>
      <c r="I1798" s="59" t="s">
        <v>69</v>
      </c>
      <c r="J1798" s="59">
        <v>6078079</v>
      </c>
      <c r="K1798" s="59" t="s">
        <v>2018</v>
      </c>
      <c r="L1798" s="61" t="s">
        <v>113</v>
      </c>
      <c r="M1798" s="61">
        <f>VLOOKUP(H1798,zdroj!C:F,4,0)</f>
        <v>0</v>
      </c>
      <c r="N1798" s="61" t="str">
        <f t="shared" si="54"/>
        <v>katB</v>
      </c>
      <c r="P1798" s="73" t="str">
        <f t="shared" si="55"/>
        <v/>
      </c>
      <c r="Q1798" s="61" t="s">
        <v>30</v>
      </c>
    </row>
    <row r="1799" spans="8:17" x14ac:dyDescent="0.25">
      <c r="H1799" s="59">
        <v>110167</v>
      </c>
      <c r="I1799" s="59" t="s">
        <v>69</v>
      </c>
      <c r="J1799" s="59">
        <v>6078087</v>
      </c>
      <c r="K1799" s="59" t="s">
        <v>2019</v>
      </c>
      <c r="L1799" s="61" t="s">
        <v>113</v>
      </c>
      <c r="M1799" s="61">
        <f>VLOOKUP(H1799,zdroj!C:F,4,0)</f>
        <v>0</v>
      </c>
      <c r="N1799" s="61" t="str">
        <f t="shared" ref="N1799:N1862" si="56">IF(M1799="A",IF(L1799="katA","katB",L1799),L1799)</f>
        <v>katB</v>
      </c>
      <c r="P1799" s="73" t="str">
        <f t="shared" ref="P1799:P1862" si="57">IF(O1799="A",1,"")</f>
        <v/>
      </c>
      <c r="Q1799" s="61" t="s">
        <v>30</v>
      </c>
    </row>
    <row r="1800" spans="8:17" x14ac:dyDescent="0.25">
      <c r="H1800" s="59">
        <v>110167</v>
      </c>
      <c r="I1800" s="59" t="s">
        <v>69</v>
      </c>
      <c r="J1800" s="59">
        <v>6078095</v>
      </c>
      <c r="K1800" s="59" t="s">
        <v>2020</v>
      </c>
      <c r="L1800" s="61" t="s">
        <v>113</v>
      </c>
      <c r="M1800" s="61">
        <f>VLOOKUP(H1800,zdroj!C:F,4,0)</f>
        <v>0</v>
      </c>
      <c r="N1800" s="61" t="str">
        <f t="shared" si="56"/>
        <v>katB</v>
      </c>
      <c r="P1800" s="73" t="str">
        <f t="shared" si="57"/>
        <v/>
      </c>
      <c r="Q1800" s="61" t="s">
        <v>30</v>
      </c>
    </row>
    <row r="1801" spans="8:17" x14ac:dyDescent="0.25">
      <c r="H1801" s="59">
        <v>110167</v>
      </c>
      <c r="I1801" s="59" t="s">
        <v>69</v>
      </c>
      <c r="J1801" s="59">
        <v>6078109</v>
      </c>
      <c r="K1801" s="59" t="s">
        <v>2021</v>
      </c>
      <c r="L1801" s="61" t="s">
        <v>113</v>
      </c>
      <c r="M1801" s="61">
        <f>VLOOKUP(H1801,zdroj!C:F,4,0)</f>
        <v>0</v>
      </c>
      <c r="N1801" s="61" t="str">
        <f t="shared" si="56"/>
        <v>katB</v>
      </c>
      <c r="P1801" s="73" t="str">
        <f t="shared" si="57"/>
        <v/>
      </c>
      <c r="Q1801" s="61" t="s">
        <v>30</v>
      </c>
    </row>
    <row r="1802" spans="8:17" x14ac:dyDescent="0.25">
      <c r="H1802" s="59">
        <v>110167</v>
      </c>
      <c r="I1802" s="59" t="s">
        <v>69</v>
      </c>
      <c r="J1802" s="59">
        <v>6078117</v>
      </c>
      <c r="K1802" s="59" t="s">
        <v>2022</v>
      </c>
      <c r="L1802" s="61" t="s">
        <v>113</v>
      </c>
      <c r="M1802" s="61">
        <f>VLOOKUP(H1802,zdroj!C:F,4,0)</f>
        <v>0</v>
      </c>
      <c r="N1802" s="61" t="str">
        <f t="shared" si="56"/>
        <v>katB</v>
      </c>
      <c r="P1802" s="73" t="str">
        <f t="shared" si="57"/>
        <v/>
      </c>
      <c r="Q1802" s="61" t="s">
        <v>30</v>
      </c>
    </row>
    <row r="1803" spans="8:17" x14ac:dyDescent="0.25">
      <c r="H1803" s="59">
        <v>110167</v>
      </c>
      <c r="I1803" s="59" t="s">
        <v>69</v>
      </c>
      <c r="J1803" s="59">
        <v>6078125</v>
      </c>
      <c r="K1803" s="59" t="s">
        <v>2023</v>
      </c>
      <c r="L1803" s="61" t="s">
        <v>113</v>
      </c>
      <c r="M1803" s="61">
        <f>VLOOKUP(H1803,zdroj!C:F,4,0)</f>
        <v>0</v>
      </c>
      <c r="N1803" s="61" t="str">
        <f t="shared" si="56"/>
        <v>katB</v>
      </c>
      <c r="P1803" s="73" t="str">
        <f t="shared" si="57"/>
        <v/>
      </c>
      <c r="Q1803" s="61" t="s">
        <v>30</v>
      </c>
    </row>
    <row r="1804" spans="8:17" x14ac:dyDescent="0.25">
      <c r="H1804" s="59">
        <v>110167</v>
      </c>
      <c r="I1804" s="59" t="s">
        <v>69</v>
      </c>
      <c r="J1804" s="59">
        <v>6078133</v>
      </c>
      <c r="K1804" s="59" t="s">
        <v>2024</v>
      </c>
      <c r="L1804" s="61" t="s">
        <v>81</v>
      </c>
      <c r="M1804" s="61">
        <f>VLOOKUP(H1804,zdroj!C:F,4,0)</f>
        <v>0</v>
      </c>
      <c r="N1804" s="61" t="str">
        <f t="shared" si="56"/>
        <v>-</v>
      </c>
      <c r="P1804" s="73" t="str">
        <f t="shared" si="57"/>
        <v/>
      </c>
      <c r="Q1804" s="61" t="s">
        <v>86</v>
      </c>
    </row>
    <row r="1805" spans="8:17" x14ac:dyDescent="0.25">
      <c r="H1805" s="59">
        <v>110167</v>
      </c>
      <c r="I1805" s="59" t="s">
        <v>69</v>
      </c>
      <c r="J1805" s="59">
        <v>6078141</v>
      </c>
      <c r="K1805" s="59" t="s">
        <v>2025</v>
      </c>
      <c r="L1805" s="61" t="s">
        <v>113</v>
      </c>
      <c r="M1805" s="61">
        <f>VLOOKUP(H1805,zdroj!C:F,4,0)</f>
        <v>0</v>
      </c>
      <c r="N1805" s="61" t="str">
        <f t="shared" si="56"/>
        <v>katB</v>
      </c>
      <c r="P1805" s="73" t="str">
        <f t="shared" si="57"/>
        <v/>
      </c>
      <c r="Q1805" s="61" t="s">
        <v>30</v>
      </c>
    </row>
    <row r="1806" spans="8:17" x14ac:dyDescent="0.25">
      <c r="H1806" s="59">
        <v>110167</v>
      </c>
      <c r="I1806" s="59" t="s">
        <v>69</v>
      </c>
      <c r="J1806" s="59">
        <v>6078150</v>
      </c>
      <c r="K1806" s="59" t="s">
        <v>2026</v>
      </c>
      <c r="L1806" s="61" t="s">
        <v>113</v>
      </c>
      <c r="M1806" s="61">
        <f>VLOOKUP(H1806,zdroj!C:F,4,0)</f>
        <v>0</v>
      </c>
      <c r="N1806" s="61" t="str">
        <f t="shared" si="56"/>
        <v>katB</v>
      </c>
      <c r="P1806" s="73" t="str">
        <f t="shared" si="57"/>
        <v/>
      </c>
      <c r="Q1806" s="61" t="s">
        <v>30</v>
      </c>
    </row>
    <row r="1807" spans="8:17" x14ac:dyDescent="0.25">
      <c r="H1807" s="59">
        <v>110167</v>
      </c>
      <c r="I1807" s="59" t="s">
        <v>69</v>
      </c>
      <c r="J1807" s="59">
        <v>26244781</v>
      </c>
      <c r="K1807" s="59" t="s">
        <v>2027</v>
      </c>
      <c r="L1807" s="61" t="s">
        <v>113</v>
      </c>
      <c r="M1807" s="61">
        <f>VLOOKUP(H1807,zdroj!C:F,4,0)</f>
        <v>0</v>
      </c>
      <c r="N1807" s="61" t="str">
        <f t="shared" si="56"/>
        <v>katB</v>
      </c>
      <c r="P1807" s="73" t="str">
        <f t="shared" si="57"/>
        <v/>
      </c>
      <c r="Q1807" s="61" t="s">
        <v>30</v>
      </c>
    </row>
    <row r="1808" spans="8:17" x14ac:dyDescent="0.25">
      <c r="H1808" s="59">
        <v>110167</v>
      </c>
      <c r="I1808" s="59" t="s">
        <v>69</v>
      </c>
      <c r="J1808" s="59">
        <v>79665926</v>
      </c>
      <c r="K1808" s="59" t="s">
        <v>2028</v>
      </c>
      <c r="L1808" s="61" t="s">
        <v>113</v>
      </c>
      <c r="M1808" s="61">
        <f>VLOOKUP(H1808,zdroj!C:F,4,0)</f>
        <v>0</v>
      </c>
      <c r="N1808" s="61" t="str">
        <f t="shared" si="56"/>
        <v>katB</v>
      </c>
      <c r="P1808" s="73" t="str">
        <f t="shared" si="57"/>
        <v/>
      </c>
      <c r="Q1808" s="61" t="s">
        <v>30</v>
      </c>
    </row>
    <row r="1809" spans="8:17" x14ac:dyDescent="0.25">
      <c r="H1809" s="59">
        <v>110183</v>
      </c>
      <c r="I1809" s="59" t="s">
        <v>72</v>
      </c>
      <c r="J1809" s="59">
        <v>6078974</v>
      </c>
      <c r="K1809" s="59" t="s">
        <v>2029</v>
      </c>
      <c r="L1809" s="61" t="s">
        <v>114</v>
      </c>
      <c r="M1809" s="61">
        <f>VLOOKUP(H1809,zdroj!C:F,4,0)</f>
        <v>0</v>
      </c>
      <c r="N1809" s="61" t="str">
        <f t="shared" si="56"/>
        <v>katC</v>
      </c>
      <c r="P1809" s="73" t="str">
        <f t="shared" si="57"/>
        <v/>
      </c>
      <c r="Q1809" s="61" t="s">
        <v>33</v>
      </c>
    </row>
    <row r="1810" spans="8:17" x14ac:dyDescent="0.25">
      <c r="H1810" s="59">
        <v>110183</v>
      </c>
      <c r="I1810" s="59" t="s">
        <v>72</v>
      </c>
      <c r="J1810" s="59">
        <v>6078982</v>
      </c>
      <c r="K1810" s="59" t="s">
        <v>2030</v>
      </c>
      <c r="L1810" s="61" t="s">
        <v>81</v>
      </c>
      <c r="M1810" s="61">
        <f>VLOOKUP(H1810,zdroj!C:F,4,0)</f>
        <v>0</v>
      </c>
      <c r="N1810" s="61" t="str">
        <f t="shared" si="56"/>
        <v>-</v>
      </c>
      <c r="P1810" s="73" t="str">
        <f t="shared" si="57"/>
        <v/>
      </c>
      <c r="Q1810" s="61" t="s">
        <v>86</v>
      </c>
    </row>
    <row r="1811" spans="8:17" x14ac:dyDescent="0.25">
      <c r="H1811" s="59">
        <v>110183</v>
      </c>
      <c r="I1811" s="59" t="s">
        <v>72</v>
      </c>
      <c r="J1811" s="59">
        <v>6078991</v>
      </c>
      <c r="K1811" s="59" t="s">
        <v>2031</v>
      </c>
      <c r="L1811" s="61" t="s">
        <v>81</v>
      </c>
      <c r="M1811" s="61">
        <f>VLOOKUP(H1811,zdroj!C:F,4,0)</f>
        <v>0</v>
      </c>
      <c r="N1811" s="61" t="str">
        <f t="shared" si="56"/>
        <v>-</v>
      </c>
      <c r="P1811" s="73" t="str">
        <f t="shared" si="57"/>
        <v/>
      </c>
      <c r="Q1811" s="61" t="s">
        <v>86</v>
      </c>
    </row>
    <row r="1812" spans="8:17" x14ac:dyDescent="0.25">
      <c r="H1812" s="59">
        <v>110183</v>
      </c>
      <c r="I1812" s="59" t="s">
        <v>72</v>
      </c>
      <c r="J1812" s="59">
        <v>6079008</v>
      </c>
      <c r="K1812" s="59" t="s">
        <v>2032</v>
      </c>
      <c r="L1812" s="61" t="s">
        <v>81</v>
      </c>
      <c r="M1812" s="61">
        <f>VLOOKUP(H1812,zdroj!C:F,4,0)</f>
        <v>0</v>
      </c>
      <c r="N1812" s="61" t="str">
        <f t="shared" si="56"/>
        <v>-</v>
      </c>
      <c r="P1812" s="73" t="str">
        <f t="shared" si="57"/>
        <v/>
      </c>
      <c r="Q1812" s="61" t="s">
        <v>86</v>
      </c>
    </row>
    <row r="1813" spans="8:17" x14ac:dyDescent="0.25">
      <c r="H1813" s="59">
        <v>110183</v>
      </c>
      <c r="I1813" s="59" t="s">
        <v>72</v>
      </c>
      <c r="J1813" s="59">
        <v>6079016</v>
      </c>
      <c r="K1813" s="59" t="s">
        <v>2033</v>
      </c>
      <c r="L1813" s="61" t="s">
        <v>81</v>
      </c>
      <c r="M1813" s="61">
        <f>VLOOKUP(H1813,zdroj!C:F,4,0)</f>
        <v>0</v>
      </c>
      <c r="N1813" s="61" t="str">
        <f t="shared" si="56"/>
        <v>-</v>
      </c>
      <c r="P1813" s="73" t="str">
        <f t="shared" si="57"/>
        <v/>
      </c>
      <c r="Q1813" s="61" t="s">
        <v>86</v>
      </c>
    </row>
    <row r="1814" spans="8:17" x14ac:dyDescent="0.25">
      <c r="H1814" s="59">
        <v>110183</v>
      </c>
      <c r="I1814" s="59" t="s">
        <v>72</v>
      </c>
      <c r="J1814" s="59">
        <v>6079024</v>
      </c>
      <c r="K1814" s="59" t="s">
        <v>2034</v>
      </c>
      <c r="L1814" s="61" t="s">
        <v>81</v>
      </c>
      <c r="M1814" s="61">
        <f>VLOOKUP(H1814,zdroj!C:F,4,0)</f>
        <v>0</v>
      </c>
      <c r="N1814" s="61" t="str">
        <f t="shared" si="56"/>
        <v>-</v>
      </c>
      <c r="P1814" s="73" t="str">
        <f t="shared" si="57"/>
        <v/>
      </c>
      <c r="Q1814" s="61" t="s">
        <v>86</v>
      </c>
    </row>
    <row r="1815" spans="8:17" x14ac:dyDescent="0.25">
      <c r="H1815" s="59">
        <v>110183</v>
      </c>
      <c r="I1815" s="59" t="s">
        <v>72</v>
      </c>
      <c r="J1815" s="59">
        <v>6079032</v>
      </c>
      <c r="K1815" s="59" t="s">
        <v>2035</v>
      </c>
      <c r="L1815" s="61" t="s">
        <v>81</v>
      </c>
      <c r="M1815" s="61">
        <f>VLOOKUP(H1815,zdroj!C:F,4,0)</f>
        <v>0</v>
      </c>
      <c r="N1815" s="61" t="str">
        <f t="shared" si="56"/>
        <v>-</v>
      </c>
      <c r="P1815" s="73" t="str">
        <f t="shared" si="57"/>
        <v/>
      </c>
      <c r="Q1815" s="61" t="s">
        <v>86</v>
      </c>
    </row>
    <row r="1816" spans="8:17" x14ac:dyDescent="0.25">
      <c r="H1816" s="59">
        <v>110183</v>
      </c>
      <c r="I1816" s="59" t="s">
        <v>72</v>
      </c>
      <c r="J1816" s="59">
        <v>6079041</v>
      </c>
      <c r="K1816" s="59" t="s">
        <v>2036</v>
      </c>
      <c r="L1816" s="61" t="s">
        <v>81</v>
      </c>
      <c r="M1816" s="61">
        <f>VLOOKUP(H1816,zdroj!C:F,4,0)</f>
        <v>0</v>
      </c>
      <c r="N1816" s="61" t="str">
        <f t="shared" si="56"/>
        <v>-</v>
      </c>
      <c r="P1816" s="73" t="str">
        <f t="shared" si="57"/>
        <v/>
      </c>
      <c r="Q1816" s="61" t="s">
        <v>86</v>
      </c>
    </row>
    <row r="1817" spans="8:17" x14ac:dyDescent="0.25">
      <c r="H1817" s="59">
        <v>110183</v>
      </c>
      <c r="I1817" s="59" t="s">
        <v>72</v>
      </c>
      <c r="J1817" s="59">
        <v>6079059</v>
      </c>
      <c r="K1817" s="59" t="s">
        <v>2037</v>
      </c>
      <c r="L1817" s="61" t="s">
        <v>114</v>
      </c>
      <c r="M1817" s="61">
        <f>VLOOKUP(H1817,zdroj!C:F,4,0)</f>
        <v>0</v>
      </c>
      <c r="N1817" s="61" t="str">
        <f t="shared" si="56"/>
        <v>katC</v>
      </c>
      <c r="P1817" s="73" t="str">
        <f t="shared" si="57"/>
        <v/>
      </c>
      <c r="Q1817" s="61" t="s">
        <v>33</v>
      </c>
    </row>
    <row r="1818" spans="8:17" x14ac:dyDescent="0.25">
      <c r="H1818" s="59">
        <v>110183</v>
      </c>
      <c r="I1818" s="59" t="s">
        <v>72</v>
      </c>
      <c r="J1818" s="59">
        <v>6079067</v>
      </c>
      <c r="K1818" s="59" t="s">
        <v>2038</v>
      </c>
      <c r="L1818" s="61" t="s">
        <v>81</v>
      </c>
      <c r="M1818" s="61">
        <f>VLOOKUP(H1818,zdroj!C:F,4,0)</f>
        <v>0</v>
      </c>
      <c r="N1818" s="61" t="str">
        <f t="shared" si="56"/>
        <v>-</v>
      </c>
      <c r="P1818" s="73" t="str">
        <f t="shared" si="57"/>
        <v/>
      </c>
      <c r="Q1818" s="61" t="s">
        <v>86</v>
      </c>
    </row>
    <row r="1819" spans="8:17" x14ac:dyDescent="0.25">
      <c r="H1819" s="59">
        <v>110183</v>
      </c>
      <c r="I1819" s="59" t="s">
        <v>72</v>
      </c>
      <c r="J1819" s="59">
        <v>6079075</v>
      </c>
      <c r="K1819" s="59" t="s">
        <v>2039</v>
      </c>
      <c r="L1819" s="61" t="s">
        <v>81</v>
      </c>
      <c r="M1819" s="61">
        <f>VLOOKUP(H1819,zdroj!C:F,4,0)</f>
        <v>0</v>
      </c>
      <c r="N1819" s="61" t="str">
        <f t="shared" si="56"/>
        <v>-</v>
      </c>
      <c r="P1819" s="73" t="str">
        <f t="shared" si="57"/>
        <v/>
      </c>
      <c r="Q1819" s="61" t="s">
        <v>86</v>
      </c>
    </row>
    <row r="1820" spans="8:17" x14ac:dyDescent="0.25">
      <c r="H1820" s="59">
        <v>110183</v>
      </c>
      <c r="I1820" s="59" t="s">
        <v>72</v>
      </c>
      <c r="J1820" s="59">
        <v>6079083</v>
      </c>
      <c r="K1820" s="59" t="s">
        <v>2040</v>
      </c>
      <c r="L1820" s="61" t="s">
        <v>81</v>
      </c>
      <c r="M1820" s="61">
        <f>VLOOKUP(H1820,zdroj!C:F,4,0)</f>
        <v>0</v>
      </c>
      <c r="N1820" s="61" t="str">
        <f t="shared" si="56"/>
        <v>-</v>
      </c>
      <c r="P1820" s="73" t="str">
        <f t="shared" si="57"/>
        <v/>
      </c>
      <c r="Q1820" s="61" t="s">
        <v>86</v>
      </c>
    </row>
    <row r="1821" spans="8:17" x14ac:dyDescent="0.25">
      <c r="H1821" s="59">
        <v>110183</v>
      </c>
      <c r="I1821" s="59" t="s">
        <v>72</v>
      </c>
      <c r="J1821" s="59">
        <v>6079091</v>
      </c>
      <c r="K1821" s="59" t="s">
        <v>2041</v>
      </c>
      <c r="L1821" s="61" t="s">
        <v>81</v>
      </c>
      <c r="M1821" s="61">
        <f>VLOOKUP(H1821,zdroj!C:F,4,0)</f>
        <v>0</v>
      </c>
      <c r="N1821" s="61" t="str">
        <f t="shared" si="56"/>
        <v>-</v>
      </c>
      <c r="P1821" s="73" t="str">
        <f t="shared" si="57"/>
        <v/>
      </c>
      <c r="Q1821" s="61" t="s">
        <v>86</v>
      </c>
    </row>
    <row r="1822" spans="8:17" x14ac:dyDescent="0.25">
      <c r="H1822" s="59">
        <v>110183</v>
      </c>
      <c r="I1822" s="59" t="s">
        <v>72</v>
      </c>
      <c r="J1822" s="59">
        <v>6079105</v>
      </c>
      <c r="K1822" s="59" t="s">
        <v>2042</v>
      </c>
      <c r="L1822" s="61" t="s">
        <v>81</v>
      </c>
      <c r="M1822" s="61">
        <f>VLOOKUP(H1822,zdroj!C:F,4,0)</f>
        <v>0</v>
      </c>
      <c r="N1822" s="61" t="str">
        <f t="shared" si="56"/>
        <v>-</v>
      </c>
      <c r="P1822" s="73" t="str">
        <f t="shared" si="57"/>
        <v/>
      </c>
      <c r="Q1822" s="61" t="s">
        <v>86</v>
      </c>
    </row>
    <row r="1823" spans="8:17" x14ac:dyDescent="0.25">
      <c r="H1823" s="59">
        <v>110183</v>
      </c>
      <c r="I1823" s="59" t="s">
        <v>72</v>
      </c>
      <c r="J1823" s="59">
        <v>6079113</v>
      </c>
      <c r="K1823" s="59" t="s">
        <v>2043</v>
      </c>
      <c r="L1823" s="61" t="s">
        <v>81</v>
      </c>
      <c r="M1823" s="61">
        <f>VLOOKUP(H1823,zdroj!C:F,4,0)</f>
        <v>0</v>
      </c>
      <c r="N1823" s="61" t="str">
        <f t="shared" si="56"/>
        <v>-</v>
      </c>
      <c r="P1823" s="73" t="str">
        <f t="shared" si="57"/>
        <v/>
      </c>
      <c r="Q1823" s="61" t="s">
        <v>86</v>
      </c>
    </row>
    <row r="1824" spans="8:17" x14ac:dyDescent="0.25">
      <c r="H1824" s="59">
        <v>110183</v>
      </c>
      <c r="I1824" s="59" t="s">
        <v>72</v>
      </c>
      <c r="J1824" s="59">
        <v>6079121</v>
      </c>
      <c r="K1824" s="59" t="s">
        <v>2044</v>
      </c>
      <c r="L1824" s="61" t="s">
        <v>81</v>
      </c>
      <c r="M1824" s="61">
        <f>VLOOKUP(H1824,zdroj!C:F,4,0)</f>
        <v>0</v>
      </c>
      <c r="N1824" s="61" t="str">
        <f t="shared" si="56"/>
        <v>-</v>
      </c>
      <c r="P1824" s="73" t="str">
        <f t="shared" si="57"/>
        <v/>
      </c>
      <c r="Q1824" s="61" t="s">
        <v>86</v>
      </c>
    </row>
    <row r="1825" spans="8:17" x14ac:dyDescent="0.25">
      <c r="H1825" s="59">
        <v>110183</v>
      </c>
      <c r="I1825" s="59" t="s">
        <v>72</v>
      </c>
      <c r="J1825" s="59">
        <v>6079130</v>
      </c>
      <c r="K1825" s="59" t="s">
        <v>2045</v>
      </c>
      <c r="L1825" s="61" t="s">
        <v>81</v>
      </c>
      <c r="M1825" s="61">
        <f>VLOOKUP(H1825,zdroj!C:F,4,0)</f>
        <v>0</v>
      </c>
      <c r="N1825" s="61" t="str">
        <f t="shared" si="56"/>
        <v>-</v>
      </c>
      <c r="P1825" s="73" t="str">
        <f t="shared" si="57"/>
        <v/>
      </c>
      <c r="Q1825" s="61" t="s">
        <v>86</v>
      </c>
    </row>
    <row r="1826" spans="8:17" x14ac:dyDescent="0.25">
      <c r="H1826" s="59">
        <v>110183</v>
      </c>
      <c r="I1826" s="59" t="s">
        <v>72</v>
      </c>
      <c r="J1826" s="59">
        <v>6079148</v>
      </c>
      <c r="K1826" s="59" t="s">
        <v>2046</v>
      </c>
      <c r="L1826" s="61" t="s">
        <v>81</v>
      </c>
      <c r="M1826" s="61">
        <f>VLOOKUP(H1826,zdroj!C:F,4,0)</f>
        <v>0</v>
      </c>
      <c r="N1826" s="61" t="str">
        <f t="shared" si="56"/>
        <v>-</v>
      </c>
      <c r="P1826" s="73" t="str">
        <f t="shared" si="57"/>
        <v/>
      </c>
      <c r="Q1826" s="61" t="s">
        <v>86</v>
      </c>
    </row>
    <row r="1827" spans="8:17" x14ac:dyDescent="0.25">
      <c r="H1827" s="59">
        <v>110183</v>
      </c>
      <c r="I1827" s="59" t="s">
        <v>72</v>
      </c>
      <c r="J1827" s="59">
        <v>6079156</v>
      </c>
      <c r="K1827" s="59" t="s">
        <v>2047</v>
      </c>
      <c r="L1827" s="61" t="s">
        <v>81</v>
      </c>
      <c r="M1827" s="61">
        <f>VLOOKUP(H1827,zdroj!C:F,4,0)</f>
        <v>0</v>
      </c>
      <c r="N1827" s="61" t="str">
        <f t="shared" si="56"/>
        <v>-</v>
      </c>
      <c r="P1827" s="73" t="str">
        <f t="shared" si="57"/>
        <v/>
      </c>
      <c r="Q1827" s="61" t="s">
        <v>86</v>
      </c>
    </row>
    <row r="1828" spans="8:17" x14ac:dyDescent="0.25">
      <c r="H1828" s="59">
        <v>110183</v>
      </c>
      <c r="I1828" s="59" t="s">
        <v>72</v>
      </c>
      <c r="J1828" s="59">
        <v>6079164</v>
      </c>
      <c r="K1828" s="59" t="s">
        <v>2048</v>
      </c>
      <c r="L1828" s="61" t="s">
        <v>81</v>
      </c>
      <c r="M1828" s="61">
        <f>VLOOKUP(H1828,zdroj!C:F,4,0)</f>
        <v>0</v>
      </c>
      <c r="N1828" s="61" t="str">
        <f t="shared" si="56"/>
        <v>-</v>
      </c>
      <c r="P1828" s="73" t="str">
        <f t="shared" si="57"/>
        <v/>
      </c>
      <c r="Q1828" s="61" t="s">
        <v>86</v>
      </c>
    </row>
    <row r="1829" spans="8:17" x14ac:dyDescent="0.25">
      <c r="H1829" s="59">
        <v>110183</v>
      </c>
      <c r="I1829" s="59" t="s">
        <v>72</v>
      </c>
      <c r="J1829" s="59">
        <v>6079172</v>
      </c>
      <c r="K1829" s="59" t="s">
        <v>2049</v>
      </c>
      <c r="L1829" s="61" t="s">
        <v>81</v>
      </c>
      <c r="M1829" s="61">
        <f>VLOOKUP(H1829,zdroj!C:F,4,0)</f>
        <v>0</v>
      </c>
      <c r="N1829" s="61" t="str">
        <f t="shared" si="56"/>
        <v>-</v>
      </c>
      <c r="P1829" s="73" t="str">
        <f t="shared" si="57"/>
        <v/>
      </c>
      <c r="Q1829" s="61" t="s">
        <v>86</v>
      </c>
    </row>
    <row r="1830" spans="8:17" x14ac:dyDescent="0.25">
      <c r="H1830" s="59">
        <v>110183</v>
      </c>
      <c r="I1830" s="59" t="s">
        <v>72</v>
      </c>
      <c r="J1830" s="59">
        <v>6079181</v>
      </c>
      <c r="K1830" s="59" t="s">
        <v>2050</v>
      </c>
      <c r="L1830" s="61" t="s">
        <v>81</v>
      </c>
      <c r="M1830" s="61">
        <f>VLOOKUP(H1830,zdroj!C:F,4,0)</f>
        <v>0</v>
      </c>
      <c r="N1830" s="61" t="str">
        <f t="shared" si="56"/>
        <v>-</v>
      </c>
      <c r="P1830" s="73" t="str">
        <f t="shared" si="57"/>
        <v/>
      </c>
      <c r="Q1830" s="61" t="s">
        <v>86</v>
      </c>
    </row>
    <row r="1831" spans="8:17" x14ac:dyDescent="0.25">
      <c r="H1831" s="59">
        <v>110183</v>
      </c>
      <c r="I1831" s="59" t="s">
        <v>72</v>
      </c>
      <c r="J1831" s="59">
        <v>6079199</v>
      </c>
      <c r="K1831" s="59" t="s">
        <v>2051</v>
      </c>
      <c r="L1831" s="61" t="s">
        <v>81</v>
      </c>
      <c r="M1831" s="61">
        <f>VLOOKUP(H1831,zdroj!C:F,4,0)</f>
        <v>0</v>
      </c>
      <c r="N1831" s="61" t="str">
        <f t="shared" si="56"/>
        <v>-</v>
      </c>
      <c r="P1831" s="73" t="str">
        <f t="shared" si="57"/>
        <v/>
      </c>
      <c r="Q1831" s="61" t="s">
        <v>86</v>
      </c>
    </row>
    <row r="1832" spans="8:17" x14ac:dyDescent="0.25">
      <c r="H1832" s="59">
        <v>110183</v>
      </c>
      <c r="I1832" s="59" t="s">
        <v>72</v>
      </c>
      <c r="J1832" s="59">
        <v>6079202</v>
      </c>
      <c r="K1832" s="59" t="s">
        <v>2052</v>
      </c>
      <c r="L1832" s="61" t="s">
        <v>81</v>
      </c>
      <c r="M1832" s="61">
        <f>VLOOKUP(H1832,zdroj!C:F,4,0)</f>
        <v>0</v>
      </c>
      <c r="N1832" s="61" t="str">
        <f t="shared" si="56"/>
        <v>-</v>
      </c>
      <c r="P1832" s="73" t="str">
        <f t="shared" si="57"/>
        <v/>
      </c>
      <c r="Q1832" s="61" t="s">
        <v>86</v>
      </c>
    </row>
    <row r="1833" spans="8:17" x14ac:dyDescent="0.25">
      <c r="H1833" s="59">
        <v>110183</v>
      </c>
      <c r="I1833" s="59" t="s">
        <v>72</v>
      </c>
      <c r="J1833" s="59">
        <v>6079211</v>
      </c>
      <c r="K1833" s="59" t="s">
        <v>2053</v>
      </c>
      <c r="L1833" s="61" t="s">
        <v>81</v>
      </c>
      <c r="M1833" s="61">
        <f>VLOOKUP(H1833,zdroj!C:F,4,0)</f>
        <v>0</v>
      </c>
      <c r="N1833" s="61" t="str">
        <f t="shared" si="56"/>
        <v>-</v>
      </c>
      <c r="P1833" s="73" t="str">
        <f t="shared" si="57"/>
        <v/>
      </c>
      <c r="Q1833" s="61" t="s">
        <v>86</v>
      </c>
    </row>
    <row r="1834" spans="8:17" x14ac:dyDescent="0.25">
      <c r="H1834" s="59">
        <v>110183</v>
      </c>
      <c r="I1834" s="59" t="s">
        <v>72</v>
      </c>
      <c r="J1834" s="59">
        <v>6079237</v>
      </c>
      <c r="K1834" s="59" t="s">
        <v>2054</v>
      </c>
      <c r="L1834" s="61" t="s">
        <v>81</v>
      </c>
      <c r="M1834" s="61">
        <f>VLOOKUP(H1834,zdroj!C:F,4,0)</f>
        <v>0</v>
      </c>
      <c r="N1834" s="61" t="str">
        <f t="shared" si="56"/>
        <v>-</v>
      </c>
      <c r="P1834" s="73" t="str">
        <f t="shared" si="57"/>
        <v/>
      </c>
      <c r="Q1834" s="61" t="s">
        <v>86</v>
      </c>
    </row>
    <row r="1835" spans="8:17" x14ac:dyDescent="0.25">
      <c r="H1835" s="59">
        <v>110183</v>
      </c>
      <c r="I1835" s="59" t="s">
        <v>72</v>
      </c>
      <c r="J1835" s="59">
        <v>6079245</v>
      </c>
      <c r="K1835" s="59" t="s">
        <v>2055</v>
      </c>
      <c r="L1835" s="61" t="s">
        <v>81</v>
      </c>
      <c r="M1835" s="61">
        <f>VLOOKUP(H1835,zdroj!C:F,4,0)</f>
        <v>0</v>
      </c>
      <c r="N1835" s="61" t="str">
        <f t="shared" si="56"/>
        <v>-</v>
      </c>
      <c r="P1835" s="73" t="str">
        <f t="shared" si="57"/>
        <v/>
      </c>
      <c r="Q1835" s="61" t="s">
        <v>86</v>
      </c>
    </row>
    <row r="1836" spans="8:17" x14ac:dyDescent="0.25">
      <c r="H1836" s="59">
        <v>110183</v>
      </c>
      <c r="I1836" s="59" t="s">
        <v>72</v>
      </c>
      <c r="J1836" s="59">
        <v>6079253</v>
      </c>
      <c r="K1836" s="59" t="s">
        <v>2056</v>
      </c>
      <c r="L1836" s="61" t="s">
        <v>81</v>
      </c>
      <c r="M1836" s="61">
        <f>VLOOKUP(H1836,zdroj!C:F,4,0)</f>
        <v>0</v>
      </c>
      <c r="N1836" s="61" t="str">
        <f t="shared" si="56"/>
        <v>-</v>
      </c>
      <c r="P1836" s="73" t="str">
        <f t="shared" si="57"/>
        <v/>
      </c>
      <c r="Q1836" s="61" t="s">
        <v>86</v>
      </c>
    </row>
    <row r="1837" spans="8:17" x14ac:dyDescent="0.25">
      <c r="H1837" s="59">
        <v>110183</v>
      </c>
      <c r="I1837" s="59" t="s">
        <v>72</v>
      </c>
      <c r="J1837" s="59">
        <v>6079261</v>
      </c>
      <c r="K1837" s="59" t="s">
        <v>2057</v>
      </c>
      <c r="L1837" s="61" t="s">
        <v>81</v>
      </c>
      <c r="M1837" s="61">
        <f>VLOOKUP(H1837,zdroj!C:F,4,0)</f>
        <v>0</v>
      </c>
      <c r="N1837" s="61" t="str">
        <f t="shared" si="56"/>
        <v>-</v>
      </c>
      <c r="P1837" s="73" t="str">
        <f t="shared" si="57"/>
        <v/>
      </c>
      <c r="Q1837" s="61" t="s">
        <v>86</v>
      </c>
    </row>
    <row r="1838" spans="8:17" x14ac:dyDescent="0.25">
      <c r="H1838" s="59">
        <v>110183</v>
      </c>
      <c r="I1838" s="59" t="s">
        <v>72</v>
      </c>
      <c r="J1838" s="59">
        <v>6079270</v>
      </c>
      <c r="K1838" s="59" t="s">
        <v>2058</v>
      </c>
      <c r="L1838" s="61" t="s">
        <v>81</v>
      </c>
      <c r="M1838" s="61">
        <f>VLOOKUP(H1838,zdroj!C:F,4,0)</f>
        <v>0</v>
      </c>
      <c r="N1838" s="61" t="str">
        <f t="shared" si="56"/>
        <v>-</v>
      </c>
      <c r="P1838" s="73" t="str">
        <f t="shared" si="57"/>
        <v/>
      </c>
      <c r="Q1838" s="61" t="s">
        <v>86</v>
      </c>
    </row>
    <row r="1839" spans="8:17" x14ac:dyDescent="0.25">
      <c r="H1839" s="59">
        <v>110183</v>
      </c>
      <c r="I1839" s="59" t="s">
        <v>72</v>
      </c>
      <c r="J1839" s="59">
        <v>6079288</v>
      </c>
      <c r="K1839" s="59" t="s">
        <v>2059</v>
      </c>
      <c r="L1839" s="61" t="s">
        <v>81</v>
      </c>
      <c r="M1839" s="61">
        <f>VLOOKUP(H1839,zdroj!C:F,4,0)</f>
        <v>0</v>
      </c>
      <c r="N1839" s="61" t="str">
        <f t="shared" si="56"/>
        <v>-</v>
      </c>
      <c r="P1839" s="73" t="str">
        <f t="shared" si="57"/>
        <v/>
      </c>
      <c r="Q1839" s="61" t="s">
        <v>86</v>
      </c>
    </row>
    <row r="1840" spans="8:17" x14ac:dyDescent="0.25">
      <c r="H1840" s="59">
        <v>110183</v>
      </c>
      <c r="I1840" s="59" t="s">
        <v>72</v>
      </c>
      <c r="J1840" s="59">
        <v>6079296</v>
      </c>
      <c r="K1840" s="59" t="s">
        <v>2060</v>
      </c>
      <c r="L1840" s="61" t="s">
        <v>81</v>
      </c>
      <c r="M1840" s="61">
        <f>VLOOKUP(H1840,zdroj!C:F,4,0)</f>
        <v>0</v>
      </c>
      <c r="N1840" s="61" t="str">
        <f t="shared" si="56"/>
        <v>-</v>
      </c>
      <c r="P1840" s="73" t="str">
        <f t="shared" si="57"/>
        <v/>
      </c>
      <c r="Q1840" s="61" t="s">
        <v>86</v>
      </c>
    </row>
    <row r="1841" spans="8:17" x14ac:dyDescent="0.25">
      <c r="H1841" s="59">
        <v>110183</v>
      </c>
      <c r="I1841" s="59" t="s">
        <v>72</v>
      </c>
      <c r="J1841" s="59">
        <v>6079300</v>
      </c>
      <c r="K1841" s="59" t="s">
        <v>2061</v>
      </c>
      <c r="L1841" s="61" t="s">
        <v>81</v>
      </c>
      <c r="M1841" s="61">
        <f>VLOOKUP(H1841,zdroj!C:F,4,0)</f>
        <v>0</v>
      </c>
      <c r="N1841" s="61" t="str">
        <f t="shared" si="56"/>
        <v>-</v>
      </c>
      <c r="P1841" s="73" t="str">
        <f t="shared" si="57"/>
        <v/>
      </c>
      <c r="Q1841" s="61" t="s">
        <v>86</v>
      </c>
    </row>
    <row r="1842" spans="8:17" x14ac:dyDescent="0.25">
      <c r="H1842" s="59">
        <v>110183</v>
      </c>
      <c r="I1842" s="59" t="s">
        <v>72</v>
      </c>
      <c r="J1842" s="59">
        <v>6079318</v>
      </c>
      <c r="K1842" s="59" t="s">
        <v>2062</v>
      </c>
      <c r="L1842" s="61" t="s">
        <v>81</v>
      </c>
      <c r="M1842" s="61">
        <f>VLOOKUP(H1842,zdroj!C:F,4,0)</f>
        <v>0</v>
      </c>
      <c r="N1842" s="61" t="str">
        <f t="shared" si="56"/>
        <v>-</v>
      </c>
      <c r="P1842" s="73" t="str">
        <f t="shared" si="57"/>
        <v/>
      </c>
      <c r="Q1842" s="61" t="s">
        <v>86</v>
      </c>
    </row>
    <row r="1843" spans="8:17" x14ac:dyDescent="0.25">
      <c r="H1843" s="59">
        <v>110183</v>
      </c>
      <c r="I1843" s="59" t="s">
        <v>72</v>
      </c>
      <c r="J1843" s="59">
        <v>6079326</v>
      </c>
      <c r="K1843" s="59" t="s">
        <v>2063</v>
      </c>
      <c r="L1843" s="61" t="s">
        <v>81</v>
      </c>
      <c r="M1843" s="61">
        <f>VLOOKUP(H1843,zdroj!C:F,4,0)</f>
        <v>0</v>
      </c>
      <c r="N1843" s="61" t="str">
        <f t="shared" si="56"/>
        <v>-</v>
      </c>
      <c r="P1843" s="73" t="str">
        <f t="shared" si="57"/>
        <v/>
      </c>
      <c r="Q1843" s="61" t="s">
        <v>86</v>
      </c>
    </row>
    <row r="1844" spans="8:17" x14ac:dyDescent="0.25">
      <c r="H1844" s="59">
        <v>110183</v>
      </c>
      <c r="I1844" s="59" t="s">
        <v>72</v>
      </c>
      <c r="J1844" s="59">
        <v>6079334</v>
      </c>
      <c r="K1844" s="59" t="s">
        <v>2064</v>
      </c>
      <c r="L1844" s="61" t="s">
        <v>81</v>
      </c>
      <c r="M1844" s="61">
        <f>VLOOKUP(H1844,zdroj!C:F,4,0)</f>
        <v>0</v>
      </c>
      <c r="N1844" s="61" t="str">
        <f t="shared" si="56"/>
        <v>-</v>
      </c>
      <c r="P1844" s="73" t="str">
        <f t="shared" si="57"/>
        <v/>
      </c>
      <c r="Q1844" s="61" t="s">
        <v>86</v>
      </c>
    </row>
    <row r="1845" spans="8:17" x14ac:dyDescent="0.25">
      <c r="H1845" s="59">
        <v>110183</v>
      </c>
      <c r="I1845" s="59" t="s">
        <v>72</v>
      </c>
      <c r="J1845" s="59">
        <v>6079342</v>
      </c>
      <c r="K1845" s="59" t="s">
        <v>2065</v>
      </c>
      <c r="L1845" s="61" t="s">
        <v>81</v>
      </c>
      <c r="M1845" s="61">
        <f>VLOOKUP(H1845,zdroj!C:F,4,0)</f>
        <v>0</v>
      </c>
      <c r="N1845" s="61" t="str">
        <f t="shared" si="56"/>
        <v>-</v>
      </c>
      <c r="P1845" s="73" t="str">
        <f t="shared" si="57"/>
        <v/>
      </c>
      <c r="Q1845" s="61" t="s">
        <v>86</v>
      </c>
    </row>
    <row r="1846" spans="8:17" x14ac:dyDescent="0.25">
      <c r="H1846" s="59">
        <v>110183</v>
      </c>
      <c r="I1846" s="59" t="s">
        <v>72</v>
      </c>
      <c r="J1846" s="59">
        <v>6079351</v>
      </c>
      <c r="K1846" s="59" t="s">
        <v>2066</v>
      </c>
      <c r="L1846" s="61" t="s">
        <v>81</v>
      </c>
      <c r="M1846" s="61">
        <f>VLOOKUP(H1846,zdroj!C:F,4,0)</f>
        <v>0</v>
      </c>
      <c r="N1846" s="61" t="str">
        <f t="shared" si="56"/>
        <v>-</v>
      </c>
      <c r="P1846" s="73" t="str">
        <f t="shared" si="57"/>
        <v/>
      </c>
      <c r="Q1846" s="61" t="s">
        <v>86</v>
      </c>
    </row>
    <row r="1847" spans="8:17" x14ac:dyDescent="0.25">
      <c r="H1847" s="59">
        <v>110183</v>
      </c>
      <c r="I1847" s="59" t="s">
        <v>72</v>
      </c>
      <c r="J1847" s="59">
        <v>6079369</v>
      </c>
      <c r="K1847" s="59" t="s">
        <v>2067</v>
      </c>
      <c r="L1847" s="61" t="s">
        <v>81</v>
      </c>
      <c r="M1847" s="61">
        <f>VLOOKUP(H1847,zdroj!C:F,4,0)</f>
        <v>0</v>
      </c>
      <c r="N1847" s="61" t="str">
        <f t="shared" si="56"/>
        <v>-</v>
      </c>
      <c r="P1847" s="73" t="str">
        <f t="shared" si="57"/>
        <v/>
      </c>
      <c r="Q1847" s="61" t="s">
        <v>86</v>
      </c>
    </row>
    <row r="1848" spans="8:17" x14ac:dyDescent="0.25">
      <c r="H1848" s="59">
        <v>110183</v>
      </c>
      <c r="I1848" s="59" t="s">
        <v>72</v>
      </c>
      <c r="J1848" s="59">
        <v>6079377</v>
      </c>
      <c r="K1848" s="59" t="s">
        <v>2068</v>
      </c>
      <c r="L1848" s="61" t="s">
        <v>81</v>
      </c>
      <c r="M1848" s="61">
        <f>VLOOKUP(H1848,zdroj!C:F,4,0)</f>
        <v>0</v>
      </c>
      <c r="N1848" s="61" t="str">
        <f t="shared" si="56"/>
        <v>-</v>
      </c>
      <c r="P1848" s="73" t="str">
        <f t="shared" si="57"/>
        <v/>
      </c>
      <c r="Q1848" s="61" t="s">
        <v>86</v>
      </c>
    </row>
    <row r="1849" spans="8:17" x14ac:dyDescent="0.25">
      <c r="H1849" s="59">
        <v>110183</v>
      </c>
      <c r="I1849" s="59" t="s">
        <v>72</v>
      </c>
      <c r="J1849" s="59">
        <v>6079385</v>
      </c>
      <c r="K1849" s="59" t="s">
        <v>2069</v>
      </c>
      <c r="L1849" s="61" t="s">
        <v>81</v>
      </c>
      <c r="M1849" s="61">
        <f>VLOOKUP(H1849,zdroj!C:F,4,0)</f>
        <v>0</v>
      </c>
      <c r="N1849" s="61" t="str">
        <f t="shared" si="56"/>
        <v>-</v>
      </c>
      <c r="P1849" s="73" t="str">
        <f t="shared" si="57"/>
        <v/>
      </c>
      <c r="Q1849" s="61" t="s">
        <v>86</v>
      </c>
    </row>
    <row r="1850" spans="8:17" x14ac:dyDescent="0.25">
      <c r="H1850" s="59">
        <v>110183</v>
      </c>
      <c r="I1850" s="59" t="s">
        <v>72</v>
      </c>
      <c r="J1850" s="59">
        <v>6079393</v>
      </c>
      <c r="K1850" s="59" t="s">
        <v>2070</v>
      </c>
      <c r="L1850" s="61" t="s">
        <v>81</v>
      </c>
      <c r="M1850" s="61">
        <f>VLOOKUP(H1850,zdroj!C:F,4,0)</f>
        <v>0</v>
      </c>
      <c r="N1850" s="61" t="str">
        <f t="shared" si="56"/>
        <v>-</v>
      </c>
      <c r="P1850" s="73" t="str">
        <f t="shared" si="57"/>
        <v/>
      </c>
      <c r="Q1850" s="61" t="s">
        <v>86</v>
      </c>
    </row>
    <row r="1851" spans="8:17" x14ac:dyDescent="0.25">
      <c r="H1851" s="59">
        <v>110183</v>
      </c>
      <c r="I1851" s="59" t="s">
        <v>72</v>
      </c>
      <c r="J1851" s="59">
        <v>6079407</v>
      </c>
      <c r="K1851" s="59" t="s">
        <v>2071</v>
      </c>
      <c r="L1851" s="61" t="s">
        <v>81</v>
      </c>
      <c r="M1851" s="61">
        <f>VLOOKUP(H1851,zdroj!C:F,4,0)</f>
        <v>0</v>
      </c>
      <c r="N1851" s="61" t="str">
        <f t="shared" si="56"/>
        <v>-</v>
      </c>
      <c r="P1851" s="73" t="str">
        <f t="shared" si="57"/>
        <v/>
      </c>
      <c r="Q1851" s="61" t="s">
        <v>86</v>
      </c>
    </row>
    <row r="1852" spans="8:17" x14ac:dyDescent="0.25">
      <c r="H1852" s="59">
        <v>110183</v>
      </c>
      <c r="I1852" s="59" t="s">
        <v>72</v>
      </c>
      <c r="J1852" s="59">
        <v>6079415</v>
      </c>
      <c r="K1852" s="59" t="s">
        <v>2072</v>
      </c>
      <c r="L1852" s="61" t="s">
        <v>81</v>
      </c>
      <c r="M1852" s="61">
        <f>VLOOKUP(H1852,zdroj!C:F,4,0)</f>
        <v>0</v>
      </c>
      <c r="N1852" s="61" t="str">
        <f t="shared" si="56"/>
        <v>-</v>
      </c>
      <c r="P1852" s="73" t="str">
        <f t="shared" si="57"/>
        <v/>
      </c>
      <c r="Q1852" s="61" t="s">
        <v>86</v>
      </c>
    </row>
    <row r="1853" spans="8:17" x14ac:dyDescent="0.25">
      <c r="H1853" s="59">
        <v>110183</v>
      </c>
      <c r="I1853" s="59" t="s">
        <v>72</v>
      </c>
      <c r="J1853" s="59">
        <v>6079423</v>
      </c>
      <c r="K1853" s="59" t="s">
        <v>2073</v>
      </c>
      <c r="L1853" s="61" t="s">
        <v>81</v>
      </c>
      <c r="M1853" s="61">
        <f>VLOOKUP(H1853,zdroj!C:F,4,0)</f>
        <v>0</v>
      </c>
      <c r="N1853" s="61" t="str">
        <f t="shared" si="56"/>
        <v>-</v>
      </c>
      <c r="P1853" s="73" t="str">
        <f t="shared" si="57"/>
        <v/>
      </c>
      <c r="Q1853" s="61" t="s">
        <v>86</v>
      </c>
    </row>
    <row r="1854" spans="8:17" x14ac:dyDescent="0.25">
      <c r="H1854" s="59">
        <v>110183</v>
      </c>
      <c r="I1854" s="59" t="s">
        <v>72</v>
      </c>
      <c r="J1854" s="59">
        <v>6079431</v>
      </c>
      <c r="K1854" s="59" t="s">
        <v>2074</v>
      </c>
      <c r="L1854" s="61" t="s">
        <v>81</v>
      </c>
      <c r="M1854" s="61">
        <f>VLOOKUP(H1854,zdroj!C:F,4,0)</f>
        <v>0</v>
      </c>
      <c r="N1854" s="61" t="str">
        <f t="shared" si="56"/>
        <v>-</v>
      </c>
      <c r="P1854" s="73" t="str">
        <f t="shared" si="57"/>
        <v/>
      </c>
      <c r="Q1854" s="61" t="s">
        <v>86</v>
      </c>
    </row>
    <row r="1855" spans="8:17" x14ac:dyDescent="0.25">
      <c r="H1855" s="59">
        <v>110183</v>
      </c>
      <c r="I1855" s="59" t="s">
        <v>72</v>
      </c>
      <c r="J1855" s="59">
        <v>6079440</v>
      </c>
      <c r="K1855" s="59" t="s">
        <v>2075</v>
      </c>
      <c r="L1855" s="61" t="s">
        <v>81</v>
      </c>
      <c r="M1855" s="61">
        <f>VLOOKUP(H1855,zdroj!C:F,4,0)</f>
        <v>0</v>
      </c>
      <c r="N1855" s="61" t="str">
        <f t="shared" si="56"/>
        <v>-</v>
      </c>
      <c r="P1855" s="73" t="str">
        <f t="shared" si="57"/>
        <v/>
      </c>
      <c r="Q1855" s="61" t="s">
        <v>86</v>
      </c>
    </row>
    <row r="1856" spans="8:17" x14ac:dyDescent="0.25">
      <c r="H1856" s="59">
        <v>110183</v>
      </c>
      <c r="I1856" s="59" t="s">
        <v>72</v>
      </c>
      <c r="J1856" s="59">
        <v>6079458</v>
      </c>
      <c r="K1856" s="59" t="s">
        <v>2076</v>
      </c>
      <c r="L1856" s="61" t="s">
        <v>81</v>
      </c>
      <c r="M1856" s="61">
        <f>VLOOKUP(H1856,zdroj!C:F,4,0)</f>
        <v>0</v>
      </c>
      <c r="N1856" s="61" t="str">
        <f t="shared" si="56"/>
        <v>-</v>
      </c>
      <c r="P1856" s="73" t="str">
        <f t="shared" si="57"/>
        <v/>
      </c>
      <c r="Q1856" s="61" t="s">
        <v>86</v>
      </c>
    </row>
    <row r="1857" spans="8:17" x14ac:dyDescent="0.25">
      <c r="H1857" s="59">
        <v>110183</v>
      </c>
      <c r="I1857" s="59" t="s">
        <v>72</v>
      </c>
      <c r="J1857" s="59">
        <v>6079466</v>
      </c>
      <c r="K1857" s="59" t="s">
        <v>2077</v>
      </c>
      <c r="L1857" s="61" t="s">
        <v>81</v>
      </c>
      <c r="M1857" s="61">
        <f>VLOOKUP(H1857,zdroj!C:F,4,0)</f>
        <v>0</v>
      </c>
      <c r="N1857" s="61" t="str">
        <f t="shared" si="56"/>
        <v>-</v>
      </c>
      <c r="P1857" s="73" t="str">
        <f t="shared" si="57"/>
        <v/>
      </c>
      <c r="Q1857" s="61" t="s">
        <v>86</v>
      </c>
    </row>
    <row r="1858" spans="8:17" x14ac:dyDescent="0.25">
      <c r="H1858" s="59">
        <v>110183</v>
      </c>
      <c r="I1858" s="59" t="s">
        <v>72</v>
      </c>
      <c r="J1858" s="59">
        <v>6079474</v>
      </c>
      <c r="K1858" s="59" t="s">
        <v>2078</v>
      </c>
      <c r="L1858" s="61" t="s">
        <v>81</v>
      </c>
      <c r="M1858" s="61">
        <f>VLOOKUP(H1858,zdroj!C:F,4,0)</f>
        <v>0</v>
      </c>
      <c r="N1858" s="61" t="str">
        <f t="shared" si="56"/>
        <v>-</v>
      </c>
      <c r="P1858" s="73" t="str">
        <f t="shared" si="57"/>
        <v/>
      </c>
      <c r="Q1858" s="61" t="s">
        <v>86</v>
      </c>
    </row>
    <row r="1859" spans="8:17" x14ac:dyDescent="0.25">
      <c r="H1859" s="59">
        <v>110183</v>
      </c>
      <c r="I1859" s="59" t="s">
        <v>72</v>
      </c>
      <c r="J1859" s="59">
        <v>6079482</v>
      </c>
      <c r="K1859" s="59" t="s">
        <v>2079</v>
      </c>
      <c r="L1859" s="61" t="s">
        <v>81</v>
      </c>
      <c r="M1859" s="61">
        <f>VLOOKUP(H1859,zdroj!C:F,4,0)</f>
        <v>0</v>
      </c>
      <c r="N1859" s="61" t="str">
        <f t="shared" si="56"/>
        <v>-</v>
      </c>
      <c r="P1859" s="73" t="str">
        <f t="shared" si="57"/>
        <v/>
      </c>
      <c r="Q1859" s="61" t="s">
        <v>86</v>
      </c>
    </row>
    <row r="1860" spans="8:17" x14ac:dyDescent="0.25">
      <c r="H1860" s="59">
        <v>110183</v>
      </c>
      <c r="I1860" s="59" t="s">
        <v>72</v>
      </c>
      <c r="J1860" s="59">
        <v>6079491</v>
      </c>
      <c r="K1860" s="59" t="s">
        <v>2080</v>
      </c>
      <c r="L1860" s="61" t="s">
        <v>81</v>
      </c>
      <c r="M1860" s="61">
        <f>VLOOKUP(H1860,zdroj!C:F,4,0)</f>
        <v>0</v>
      </c>
      <c r="N1860" s="61" t="str">
        <f t="shared" si="56"/>
        <v>-</v>
      </c>
      <c r="P1860" s="73" t="str">
        <f t="shared" si="57"/>
        <v/>
      </c>
      <c r="Q1860" s="61" t="s">
        <v>86</v>
      </c>
    </row>
    <row r="1861" spans="8:17" x14ac:dyDescent="0.25">
      <c r="H1861" s="59">
        <v>110183</v>
      </c>
      <c r="I1861" s="59" t="s">
        <v>72</v>
      </c>
      <c r="J1861" s="59">
        <v>6079504</v>
      </c>
      <c r="K1861" s="59" t="s">
        <v>2081</v>
      </c>
      <c r="L1861" s="61" t="s">
        <v>81</v>
      </c>
      <c r="M1861" s="61">
        <f>VLOOKUP(H1861,zdroj!C:F,4,0)</f>
        <v>0</v>
      </c>
      <c r="N1861" s="61" t="str">
        <f t="shared" si="56"/>
        <v>-</v>
      </c>
      <c r="P1861" s="73" t="str">
        <f t="shared" si="57"/>
        <v/>
      </c>
      <c r="Q1861" s="61" t="s">
        <v>86</v>
      </c>
    </row>
    <row r="1862" spans="8:17" x14ac:dyDescent="0.25">
      <c r="H1862" s="59">
        <v>110183</v>
      </c>
      <c r="I1862" s="59" t="s">
        <v>72</v>
      </c>
      <c r="J1862" s="59">
        <v>6079512</v>
      </c>
      <c r="K1862" s="59" t="s">
        <v>2082</v>
      </c>
      <c r="L1862" s="61" t="s">
        <v>81</v>
      </c>
      <c r="M1862" s="61">
        <f>VLOOKUP(H1862,zdroj!C:F,4,0)</f>
        <v>0</v>
      </c>
      <c r="N1862" s="61" t="str">
        <f t="shared" si="56"/>
        <v>-</v>
      </c>
      <c r="P1862" s="73" t="str">
        <f t="shared" si="57"/>
        <v/>
      </c>
      <c r="Q1862" s="61" t="s">
        <v>86</v>
      </c>
    </row>
    <row r="1863" spans="8:17" x14ac:dyDescent="0.25">
      <c r="H1863" s="59">
        <v>110183</v>
      </c>
      <c r="I1863" s="59" t="s">
        <v>72</v>
      </c>
      <c r="J1863" s="59">
        <v>6079521</v>
      </c>
      <c r="K1863" s="59" t="s">
        <v>2083</v>
      </c>
      <c r="L1863" s="61" t="s">
        <v>81</v>
      </c>
      <c r="M1863" s="61">
        <f>VLOOKUP(H1863,zdroj!C:F,4,0)</f>
        <v>0</v>
      </c>
      <c r="N1863" s="61" t="str">
        <f t="shared" ref="N1863:N1926" si="58">IF(M1863="A",IF(L1863="katA","katB",L1863),L1863)</f>
        <v>-</v>
      </c>
      <c r="P1863" s="73" t="str">
        <f t="shared" ref="P1863:P1926" si="59">IF(O1863="A",1,"")</f>
        <v/>
      </c>
      <c r="Q1863" s="61" t="s">
        <v>86</v>
      </c>
    </row>
    <row r="1864" spans="8:17" x14ac:dyDescent="0.25">
      <c r="H1864" s="59">
        <v>110183</v>
      </c>
      <c r="I1864" s="59" t="s">
        <v>72</v>
      </c>
      <c r="J1864" s="59">
        <v>6079539</v>
      </c>
      <c r="K1864" s="59" t="s">
        <v>2084</v>
      </c>
      <c r="L1864" s="61" t="s">
        <v>81</v>
      </c>
      <c r="M1864" s="61">
        <f>VLOOKUP(H1864,zdroj!C:F,4,0)</f>
        <v>0</v>
      </c>
      <c r="N1864" s="61" t="str">
        <f t="shared" si="58"/>
        <v>-</v>
      </c>
      <c r="P1864" s="73" t="str">
        <f t="shared" si="59"/>
        <v/>
      </c>
      <c r="Q1864" s="61" t="s">
        <v>86</v>
      </c>
    </row>
    <row r="1865" spans="8:17" x14ac:dyDescent="0.25">
      <c r="H1865" s="59">
        <v>110183</v>
      </c>
      <c r="I1865" s="59" t="s">
        <v>72</v>
      </c>
      <c r="J1865" s="59">
        <v>6079547</v>
      </c>
      <c r="K1865" s="59" t="s">
        <v>2085</v>
      </c>
      <c r="L1865" s="61" t="s">
        <v>81</v>
      </c>
      <c r="M1865" s="61">
        <f>VLOOKUP(H1865,zdroj!C:F,4,0)</f>
        <v>0</v>
      </c>
      <c r="N1865" s="61" t="str">
        <f t="shared" si="58"/>
        <v>-</v>
      </c>
      <c r="P1865" s="73" t="str">
        <f t="shared" si="59"/>
        <v/>
      </c>
      <c r="Q1865" s="61" t="s">
        <v>86</v>
      </c>
    </row>
    <row r="1866" spans="8:17" x14ac:dyDescent="0.25">
      <c r="H1866" s="59">
        <v>110183</v>
      </c>
      <c r="I1866" s="59" t="s">
        <v>72</v>
      </c>
      <c r="J1866" s="59">
        <v>6079555</v>
      </c>
      <c r="K1866" s="59" t="s">
        <v>2086</v>
      </c>
      <c r="L1866" s="61" t="s">
        <v>81</v>
      </c>
      <c r="M1866" s="61">
        <f>VLOOKUP(H1866,zdroj!C:F,4,0)</f>
        <v>0</v>
      </c>
      <c r="N1866" s="61" t="str">
        <f t="shared" si="58"/>
        <v>-</v>
      </c>
      <c r="P1866" s="73" t="str">
        <f t="shared" si="59"/>
        <v/>
      </c>
      <c r="Q1866" s="61" t="s">
        <v>86</v>
      </c>
    </row>
    <row r="1867" spans="8:17" x14ac:dyDescent="0.25">
      <c r="H1867" s="59">
        <v>110183</v>
      </c>
      <c r="I1867" s="59" t="s">
        <v>72</v>
      </c>
      <c r="J1867" s="59">
        <v>6079563</v>
      </c>
      <c r="K1867" s="59" t="s">
        <v>2087</v>
      </c>
      <c r="L1867" s="61" t="s">
        <v>81</v>
      </c>
      <c r="M1867" s="61">
        <f>VLOOKUP(H1867,zdroj!C:F,4,0)</f>
        <v>0</v>
      </c>
      <c r="N1867" s="61" t="str">
        <f t="shared" si="58"/>
        <v>-</v>
      </c>
      <c r="P1867" s="73" t="str">
        <f t="shared" si="59"/>
        <v/>
      </c>
      <c r="Q1867" s="61" t="s">
        <v>86</v>
      </c>
    </row>
    <row r="1868" spans="8:17" x14ac:dyDescent="0.25">
      <c r="H1868" s="59">
        <v>110183</v>
      </c>
      <c r="I1868" s="59" t="s">
        <v>72</v>
      </c>
      <c r="J1868" s="59">
        <v>6079571</v>
      </c>
      <c r="K1868" s="59" t="s">
        <v>2088</v>
      </c>
      <c r="L1868" s="61" t="s">
        <v>81</v>
      </c>
      <c r="M1868" s="61">
        <f>VLOOKUP(H1868,zdroj!C:F,4,0)</f>
        <v>0</v>
      </c>
      <c r="N1868" s="61" t="str">
        <f t="shared" si="58"/>
        <v>-</v>
      </c>
      <c r="P1868" s="73" t="str">
        <f t="shared" si="59"/>
        <v/>
      </c>
      <c r="Q1868" s="61" t="s">
        <v>86</v>
      </c>
    </row>
    <row r="1869" spans="8:17" x14ac:dyDescent="0.25">
      <c r="H1869" s="59">
        <v>110183</v>
      </c>
      <c r="I1869" s="59" t="s">
        <v>72</v>
      </c>
      <c r="J1869" s="59">
        <v>6079580</v>
      </c>
      <c r="K1869" s="59" t="s">
        <v>2089</v>
      </c>
      <c r="L1869" s="61" t="s">
        <v>81</v>
      </c>
      <c r="M1869" s="61">
        <f>VLOOKUP(H1869,zdroj!C:F,4,0)</f>
        <v>0</v>
      </c>
      <c r="N1869" s="61" t="str">
        <f t="shared" si="58"/>
        <v>-</v>
      </c>
      <c r="P1869" s="73" t="str">
        <f t="shared" si="59"/>
        <v/>
      </c>
      <c r="Q1869" s="61" t="s">
        <v>86</v>
      </c>
    </row>
    <row r="1870" spans="8:17" x14ac:dyDescent="0.25">
      <c r="H1870" s="59">
        <v>110183</v>
      </c>
      <c r="I1870" s="59" t="s">
        <v>72</v>
      </c>
      <c r="J1870" s="59">
        <v>6079598</v>
      </c>
      <c r="K1870" s="59" t="s">
        <v>2090</v>
      </c>
      <c r="L1870" s="61" t="s">
        <v>81</v>
      </c>
      <c r="M1870" s="61">
        <f>VLOOKUP(H1870,zdroj!C:F,4,0)</f>
        <v>0</v>
      </c>
      <c r="N1870" s="61" t="str">
        <f t="shared" si="58"/>
        <v>-</v>
      </c>
      <c r="P1870" s="73" t="str">
        <f t="shared" si="59"/>
        <v/>
      </c>
      <c r="Q1870" s="61" t="s">
        <v>86</v>
      </c>
    </row>
    <row r="1871" spans="8:17" x14ac:dyDescent="0.25">
      <c r="H1871" s="59">
        <v>110183</v>
      </c>
      <c r="I1871" s="59" t="s">
        <v>72</v>
      </c>
      <c r="J1871" s="59">
        <v>6079601</v>
      </c>
      <c r="K1871" s="59" t="s">
        <v>2091</v>
      </c>
      <c r="L1871" s="61" t="s">
        <v>81</v>
      </c>
      <c r="M1871" s="61">
        <f>VLOOKUP(H1871,zdroj!C:F,4,0)</f>
        <v>0</v>
      </c>
      <c r="N1871" s="61" t="str">
        <f t="shared" si="58"/>
        <v>-</v>
      </c>
      <c r="P1871" s="73" t="str">
        <f t="shared" si="59"/>
        <v/>
      </c>
      <c r="Q1871" s="61" t="s">
        <v>86</v>
      </c>
    </row>
    <row r="1872" spans="8:17" x14ac:dyDescent="0.25">
      <c r="H1872" s="59">
        <v>110183</v>
      </c>
      <c r="I1872" s="59" t="s">
        <v>72</v>
      </c>
      <c r="J1872" s="59">
        <v>6079610</v>
      </c>
      <c r="K1872" s="59" t="s">
        <v>2092</v>
      </c>
      <c r="L1872" s="61" t="s">
        <v>81</v>
      </c>
      <c r="M1872" s="61">
        <f>VLOOKUP(H1872,zdroj!C:F,4,0)</f>
        <v>0</v>
      </c>
      <c r="N1872" s="61" t="str">
        <f t="shared" si="58"/>
        <v>-</v>
      </c>
      <c r="P1872" s="73" t="str">
        <f t="shared" si="59"/>
        <v/>
      </c>
      <c r="Q1872" s="61" t="s">
        <v>86</v>
      </c>
    </row>
    <row r="1873" spans="8:17" x14ac:dyDescent="0.25">
      <c r="H1873" s="59">
        <v>110183</v>
      </c>
      <c r="I1873" s="59" t="s">
        <v>72</v>
      </c>
      <c r="J1873" s="59">
        <v>6079628</v>
      </c>
      <c r="K1873" s="59" t="s">
        <v>2093</v>
      </c>
      <c r="L1873" s="61" t="s">
        <v>81</v>
      </c>
      <c r="M1873" s="61">
        <f>VLOOKUP(H1873,zdroj!C:F,4,0)</f>
        <v>0</v>
      </c>
      <c r="N1873" s="61" t="str">
        <f t="shared" si="58"/>
        <v>-</v>
      </c>
      <c r="P1873" s="73" t="str">
        <f t="shared" si="59"/>
        <v/>
      </c>
      <c r="Q1873" s="61" t="s">
        <v>86</v>
      </c>
    </row>
    <row r="1874" spans="8:17" x14ac:dyDescent="0.25">
      <c r="H1874" s="59">
        <v>110183</v>
      </c>
      <c r="I1874" s="59" t="s">
        <v>72</v>
      </c>
      <c r="J1874" s="59">
        <v>6079636</v>
      </c>
      <c r="K1874" s="59" t="s">
        <v>2094</v>
      </c>
      <c r="L1874" s="61" t="s">
        <v>81</v>
      </c>
      <c r="M1874" s="61">
        <f>VLOOKUP(H1874,zdroj!C:F,4,0)</f>
        <v>0</v>
      </c>
      <c r="N1874" s="61" t="str">
        <f t="shared" si="58"/>
        <v>-</v>
      </c>
      <c r="P1874" s="73" t="str">
        <f t="shared" si="59"/>
        <v/>
      </c>
      <c r="Q1874" s="61" t="s">
        <v>86</v>
      </c>
    </row>
    <row r="1875" spans="8:17" x14ac:dyDescent="0.25">
      <c r="H1875" s="59">
        <v>110183</v>
      </c>
      <c r="I1875" s="59" t="s">
        <v>72</v>
      </c>
      <c r="J1875" s="59">
        <v>6079644</v>
      </c>
      <c r="K1875" s="59" t="s">
        <v>2095</v>
      </c>
      <c r="L1875" s="61" t="s">
        <v>81</v>
      </c>
      <c r="M1875" s="61">
        <f>VLOOKUP(H1875,zdroj!C:F,4,0)</f>
        <v>0</v>
      </c>
      <c r="N1875" s="61" t="str">
        <f t="shared" si="58"/>
        <v>-</v>
      </c>
      <c r="P1875" s="73" t="str">
        <f t="shared" si="59"/>
        <v/>
      </c>
      <c r="Q1875" s="61" t="s">
        <v>86</v>
      </c>
    </row>
    <row r="1876" spans="8:17" x14ac:dyDescent="0.25">
      <c r="H1876" s="59">
        <v>110183</v>
      </c>
      <c r="I1876" s="59" t="s">
        <v>72</v>
      </c>
      <c r="J1876" s="59">
        <v>6079652</v>
      </c>
      <c r="K1876" s="59" t="s">
        <v>2096</v>
      </c>
      <c r="L1876" s="61" t="s">
        <v>81</v>
      </c>
      <c r="M1876" s="61">
        <f>VLOOKUP(H1876,zdroj!C:F,4,0)</f>
        <v>0</v>
      </c>
      <c r="N1876" s="61" t="str">
        <f t="shared" si="58"/>
        <v>-</v>
      </c>
      <c r="P1876" s="73" t="str">
        <f t="shared" si="59"/>
        <v/>
      </c>
      <c r="Q1876" s="61" t="s">
        <v>86</v>
      </c>
    </row>
    <row r="1877" spans="8:17" x14ac:dyDescent="0.25">
      <c r="H1877" s="59">
        <v>110183</v>
      </c>
      <c r="I1877" s="59" t="s">
        <v>72</v>
      </c>
      <c r="J1877" s="59">
        <v>6079661</v>
      </c>
      <c r="K1877" s="59" t="s">
        <v>2097</v>
      </c>
      <c r="L1877" s="61" t="s">
        <v>81</v>
      </c>
      <c r="M1877" s="61">
        <f>VLOOKUP(H1877,zdroj!C:F,4,0)</f>
        <v>0</v>
      </c>
      <c r="N1877" s="61" t="str">
        <f t="shared" si="58"/>
        <v>-</v>
      </c>
      <c r="P1877" s="73" t="str">
        <f t="shared" si="59"/>
        <v/>
      </c>
      <c r="Q1877" s="61" t="s">
        <v>86</v>
      </c>
    </row>
    <row r="1878" spans="8:17" x14ac:dyDescent="0.25">
      <c r="H1878" s="59">
        <v>110183</v>
      </c>
      <c r="I1878" s="59" t="s">
        <v>72</v>
      </c>
      <c r="J1878" s="59">
        <v>6079679</v>
      </c>
      <c r="K1878" s="59" t="s">
        <v>2098</v>
      </c>
      <c r="L1878" s="61" t="s">
        <v>81</v>
      </c>
      <c r="M1878" s="61">
        <f>VLOOKUP(H1878,zdroj!C:F,4,0)</f>
        <v>0</v>
      </c>
      <c r="N1878" s="61" t="str">
        <f t="shared" si="58"/>
        <v>-</v>
      </c>
      <c r="P1878" s="73" t="str">
        <f t="shared" si="59"/>
        <v/>
      </c>
      <c r="Q1878" s="61" t="s">
        <v>86</v>
      </c>
    </row>
    <row r="1879" spans="8:17" x14ac:dyDescent="0.25">
      <c r="H1879" s="59">
        <v>110183</v>
      </c>
      <c r="I1879" s="59" t="s">
        <v>72</v>
      </c>
      <c r="J1879" s="59">
        <v>6079687</v>
      </c>
      <c r="K1879" s="59" t="s">
        <v>2099</v>
      </c>
      <c r="L1879" s="61" t="s">
        <v>81</v>
      </c>
      <c r="M1879" s="61">
        <f>VLOOKUP(H1879,zdroj!C:F,4,0)</f>
        <v>0</v>
      </c>
      <c r="N1879" s="61" t="str">
        <f t="shared" si="58"/>
        <v>-</v>
      </c>
      <c r="P1879" s="73" t="str">
        <f t="shared" si="59"/>
        <v/>
      </c>
      <c r="Q1879" s="61" t="s">
        <v>86</v>
      </c>
    </row>
    <row r="1880" spans="8:17" x14ac:dyDescent="0.25">
      <c r="H1880" s="59">
        <v>110183</v>
      </c>
      <c r="I1880" s="59" t="s">
        <v>72</v>
      </c>
      <c r="J1880" s="59">
        <v>6079695</v>
      </c>
      <c r="K1880" s="59" t="s">
        <v>2100</v>
      </c>
      <c r="L1880" s="61" t="s">
        <v>81</v>
      </c>
      <c r="M1880" s="61">
        <f>VLOOKUP(H1880,zdroj!C:F,4,0)</f>
        <v>0</v>
      </c>
      <c r="N1880" s="61" t="str">
        <f t="shared" si="58"/>
        <v>-</v>
      </c>
      <c r="P1880" s="73" t="str">
        <f t="shared" si="59"/>
        <v/>
      </c>
      <c r="Q1880" s="61" t="s">
        <v>86</v>
      </c>
    </row>
    <row r="1881" spans="8:17" x14ac:dyDescent="0.25">
      <c r="H1881" s="59">
        <v>110183</v>
      </c>
      <c r="I1881" s="59" t="s">
        <v>72</v>
      </c>
      <c r="J1881" s="59">
        <v>6079709</v>
      </c>
      <c r="K1881" s="59" t="s">
        <v>2101</v>
      </c>
      <c r="L1881" s="61" t="s">
        <v>81</v>
      </c>
      <c r="M1881" s="61">
        <f>VLOOKUP(H1881,zdroj!C:F,4,0)</f>
        <v>0</v>
      </c>
      <c r="N1881" s="61" t="str">
        <f t="shared" si="58"/>
        <v>-</v>
      </c>
      <c r="P1881" s="73" t="str">
        <f t="shared" si="59"/>
        <v/>
      </c>
      <c r="Q1881" s="61" t="s">
        <v>86</v>
      </c>
    </row>
    <row r="1882" spans="8:17" x14ac:dyDescent="0.25">
      <c r="H1882" s="59">
        <v>110183</v>
      </c>
      <c r="I1882" s="59" t="s">
        <v>72</v>
      </c>
      <c r="J1882" s="59">
        <v>6079717</v>
      </c>
      <c r="K1882" s="59" t="s">
        <v>2102</v>
      </c>
      <c r="L1882" s="61" t="s">
        <v>81</v>
      </c>
      <c r="M1882" s="61">
        <f>VLOOKUP(H1882,zdroj!C:F,4,0)</f>
        <v>0</v>
      </c>
      <c r="N1882" s="61" t="str">
        <f t="shared" si="58"/>
        <v>-</v>
      </c>
      <c r="P1882" s="73" t="str">
        <f t="shared" si="59"/>
        <v/>
      </c>
      <c r="Q1882" s="61" t="s">
        <v>86</v>
      </c>
    </row>
    <row r="1883" spans="8:17" x14ac:dyDescent="0.25">
      <c r="H1883" s="59">
        <v>110183</v>
      </c>
      <c r="I1883" s="59" t="s">
        <v>72</v>
      </c>
      <c r="J1883" s="59">
        <v>6079725</v>
      </c>
      <c r="K1883" s="59" t="s">
        <v>2103</v>
      </c>
      <c r="L1883" s="61" t="s">
        <v>81</v>
      </c>
      <c r="M1883" s="61">
        <f>VLOOKUP(H1883,zdroj!C:F,4,0)</f>
        <v>0</v>
      </c>
      <c r="N1883" s="61" t="str">
        <f t="shared" si="58"/>
        <v>-</v>
      </c>
      <c r="P1883" s="73" t="str">
        <f t="shared" si="59"/>
        <v/>
      </c>
      <c r="Q1883" s="61" t="s">
        <v>86</v>
      </c>
    </row>
    <row r="1884" spans="8:17" x14ac:dyDescent="0.25">
      <c r="H1884" s="59">
        <v>110183</v>
      </c>
      <c r="I1884" s="59" t="s">
        <v>72</v>
      </c>
      <c r="J1884" s="59">
        <v>6079733</v>
      </c>
      <c r="K1884" s="59" t="s">
        <v>2104</v>
      </c>
      <c r="L1884" s="61" t="s">
        <v>81</v>
      </c>
      <c r="M1884" s="61">
        <f>VLOOKUP(H1884,zdroj!C:F,4,0)</f>
        <v>0</v>
      </c>
      <c r="N1884" s="61" t="str">
        <f t="shared" si="58"/>
        <v>-</v>
      </c>
      <c r="P1884" s="73" t="str">
        <f t="shared" si="59"/>
        <v/>
      </c>
      <c r="Q1884" s="61" t="s">
        <v>86</v>
      </c>
    </row>
    <row r="1885" spans="8:17" x14ac:dyDescent="0.25">
      <c r="H1885" s="59">
        <v>110183</v>
      </c>
      <c r="I1885" s="59" t="s">
        <v>72</v>
      </c>
      <c r="J1885" s="59">
        <v>6079741</v>
      </c>
      <c r="K1885" s="59" t="s">
        <v>2105</v>
      </c>
      <c r="L1885" s="61" t="s">
        <v>81</v>
      </c>
      <c r="M1885" s="61">
        <f>VLOOKUP(H1885,zdroj!C:F,4,0)</f>
        <v>0</v>
      </c>
      <c r="N1885" s="61" t="str">
        <f t="shared" si="58"/>
        <v>-</v>
      </c>
      <c r="P1885" s="73" t="str">
        <f t="shared" si="59"/>
        <v/>
      </c>
      <c r="Q1885" s="61" t="s">
        <v>86</v>
      </c>
    </row>
    <row r="1886" spans="8:17" x14ac:dyDescent="0.25">
      <c r="H1886" s="59">
        <v>110183</v>
      </c>
      <c r="I1886" s="59" t="s">
        <v>72</v>
      </c>
      <c r="J1886" s="59">
        <v>6079750</v>
      </c>
      <c r="K1886" s="59" t="s">
        <v>2106</v>
      </c>
      <c r="L1886" s="61" t="s">
        <v>81</v>
      </c>
      <c r="M1886" s="61">
        <f>VLOOKUP(H1886,zdroj!C:F,4,0)</f>
        <v>0</v>
      </c>
      <c r="N1886" s="61" t="str">
        <f t="shared" si="58"/>
        <v>-</v>
      </c>
      <c r="P1886" s="73" t="str">
        <f t="shared" si="59"/>
        <v/>
      </c>
      <c r="Q1886" s="61" t="s">
        <v>86</v>
      </c>
    </row>
    <row r="1887" spans="8:17" x14ac:dyDescent="0.25">
      <c r="H1887" s="59">
        <v>110183</v>
      </c>
      <c r="I1887" s="59" t="s">
        <v>72</v>
      </c>
      <c r="J1887" s="59">
        <v>6079768</v>
      </c>
      <c r="K1887" s="59" t="s">
        <v>2107</v>
      </c>
      <c r="L1887" s="61" t="s">
        <v>114</v>
      </c>
      <c r="M1887" s="61">
        <f>VLOOKUP(H1887,zdroj!C:F,4,0)</f>
        <v>0</v>
      </c>
      <c r="N1887" s="61" t="str">
        <f t="shared" si="58"/>
        <v>katC</v>
      </c>
      <c r="P1887" s="73" t="str">
        <f t="shared" si="59"/>
        <v/>
      </c>
      <c r="Q1887" s="61" t="s">
        <v>31</v>
      </c>
    </row>
    <row r="1888" spans="8:17" x14ac:dyDescent="0.25">
      <c r="H1888" s="59">
        <v>110183</v>
      </c>
      <c r="I1888" s="59" t="s">
        <v>72</v>
      </c>
      <c r="J1888" s="59">
        <v>6079776</v>
      </c>
      <c r="K1888" s="59" t="s">
        <v>2108</v>
      </c>
      <c r="L1888" s="61" t="s">
        <v>81</v>
      </c>
      <c r="M1888" s="61">
        <f>VLOOKUP(H1888,zdroj!C:F,4,0)</f>
        <v>0</v>
      </c>
      <c r="N1888" s="61" t="str">
        <f t="shared" si="58"/>
        <v>-</v>
      </c>
      <c r="P1888" s="73" t="str">
        <f t="shared" si="59"/>
        <v/>
      </c>
      <c r="Q1888" s="61" t="s">
        <v>86</v>
      </c>
    </row>
    <row r="1889" spans="8:17" x14ac:dyDescent="0.25">
      <c r="H1889" s="59">
        <v>110183</v>
      </c>
      <c r="I1889" s="59" t="s">
        <v>72</v>
      </c>
      <c r="J1889" s="59">
        <v>6079784</v>
      </c>
      <c r="K1889" s="59" t="s">
        <v>2109</v>
      </c>
      <c r="L1889" s="61" t="s">
        <v>81</v>
      </c>
      <c r="M1889" s="61">
        <f>VLOOKUP(H1889,zdroj!C:F,4,0)</f>
        <v>0</v>
      </c>
      <c r="N1889" s="61" t="str">
        <f t="shared" si="58"/>
        <v>-</v>
      </c>
      <c r="P1889" s="73" t="str">
        <f t="shared" si="59"/>
        <v/>
      </c>
      <c r="Q1889" s="61" t="s">
        <v>86</v>
      </c>
    </row>
    <row r="1890" spans="8:17" x14ac:dyDescent="0.25">
      <c r="H1890" s="59">
        <v>110183</v>
      </c>
      <c r="I1890" s="59" t="s">
        <v>72</v>
      </c>
      <c r="J1890" s="59">
        <v>6079792</v>
      </c>
      <c r="K1890" s="59" t="s">
        <v>2110</v>
      </c>
      <c r="L1890" s="61" t="s">
        <v>81</v>
      </c>
      <c r="M1890" s="61">
        <f>VLOOKUP(H1890,zdroj!C:F,4,0)</f>
        <v>0</v>
      </c>
      <c r="N1890" s="61" t="str">
        <f t="shared" si="58"/>
        <v>-</v>
      </c>
      <c r="P1890" s="73" t="str">
        <f t="shared" si="59"/>
        <v/>
      </c>
      <c r="Q1890" s="61" t="s">
        <v>86</v>
      </c>
    </row>
    <row r="1891" spans="8:17" x14ac:dyDescent="0.25">
      <c r="H1891" s="59">
        <v>110183</v>
      </c>
      <c r="I1891" s="59" t="s">
        <v>72</v>
      </c>
      <c r="J1891" s="59">
        <v>6079806</v>
      </c>
      <c r="K1891" s="59" t="s">
        <v>2111</v>
      </c>
      <c r="L1891" s="61" t="s">
        <v>81</v>
      </c>
      <c r="M1891" s="61">
        <f>VLOOKUP(H1891,zdroj!C:F,4,0)</f>
        <v>0</v>
      </c>
      <c r="N1891" s="61" t="str">
        <f t="shared" si="58"/>
        <v>-</v>
      </c>
      <c r="P1891" s="73" t="str">
        <f t="shared" si="59"/>
        <v/>
      </c>
      <c r="Q1891" s="61" t="s">
        <v>86</v>
      </c>
    </row>
    <row r="1892" spans="8:17" x14ac:dyDescent="0.25">
      <c r="H1892" s="59">
        <v>110183</v>
      </c>
      <c r="I1892" s="59" t="s">
        <v>72</v>
      </c>
      <c r="J1892" s="59">
        <v>6079814</v>
      </c>
      <c r="K1892" s="59" t="s">
        <v>2112</v>
      </c>
      <c r="L1892" s="61" t="s">
        <v>81</v>
      </c>
      <c r="M1892" s="61">
        <f>VLOOKUP(H1892,zdroj!C:F,4,0)</f>
        <v>0</v>
      </c>
      <c r="N1892" s="61" t="str">
        <f t="shared" si="58"/>
        <v>-</v>
      </c>
      <c r="P1892" s="73" t="str">
        <f t="shared" si="59"/>
        <v/>
      </c>
      <c r="Q1892" s="61" t="s">
        <v>86</v>
      </c>
    </row>
    <row r="1893" spans="8:17" x14ac:dyDescent="0.25">
      <c r="H1893" s="59">
        <v>110183</v>
      </c>
      <c r="I1893" s="59" t="s">
        <v>72</v>
      </c>
      <c r="J1893" s="59">
        <v>6079822</v>
      </c>
      <c r="K1893" s="59" t="s">
        <v>2113</v>
      </c>
      <c r="L1893" s="61" t="s">
        <v>81</v>
      </c>
      <c r="M1893" s="61">
        <f>VLOOKUP(H1893,zdroj!C:F,4,0)</f>
        <v>0</v>
      </c>
      <c r="N1893" s="61" t="str">
        <f t="shared" si="58"/>
        <v>-</v>
      </c>
      <c r="P1893" s="73" t="str">
        <f t="shared" si="59"/>
        <v/>
      </c>
      <c r="Q1893" s="61" t="s">
        <v>86</v>
      </c>
    </row>
    <row r="1894" spans="8:17" x14ac:dyDescent="0.25">
      <c r="H1894" s="59">
        <v>110183</v>
      </c>
      <c r="I1894" s="59" t="s">
        <v>72</v>
      </c>
      <c r="J1894" s="59">
        <v>6079831</v>
      </c>
      <c r="K1894" s="59" t="s">
        <v>2114</v>
      </c>
      <c r="L1894" s="61" t="s">
        <v>81</v>
      </c>
      <c r="M1894" s="61">
        <f>VLOOKUP(H1894,zdroj!C:F,4,0)</f>
        <v>0</v>
      </c>
      <c r="N1894" s="61" t="str">
        <f t="shared" si="58"/>
        <v>-</v>
      </c>
      <c r="P1894" s="73" t="str">
        <f t="shared" si="59"/>
        <v/>
      </c>
      <c r="Q1894" s="61" t="s">
        <v>86</v>
      </c>
    </row>
    <row r="1895" spans="8:17" x14ac:dyDescent="0.25">
      <c r="H1895" s="59">
        <v>110183</v>
      </c>
      <c r="I1895" s="59" t="s">
        <v>72</v>
      </c>
      <c r="J1895" s="59">
        <v>6079849</v>
      </c>
      <c r="K1895" s="59" t="s">
        <v>2115</v>
      </c>
      <c r="L1895" s="61" t="s">
        <v>81</v>
      </c>
      <c r="M1895" s="61">
        <f>VLOOKUP(H1895,zdroj!C:F,4,0)</f>
        <v>0</v>
      </c>
      <c r="N1895" s="61" t="str">
        <f t="shared" si="58"/>
        <v>-</v>
      </c>
      <c r="P1895" s="73" t="str">
        <f t="shared" si="59"/>
        <v/>
      </c>
      <c r="Q1895" s="61" t="s">
        <v>86</v>
      </c>
    </row>
    <row r="1896" spans="8:17" x14ac:dyDescent="0.25">
      <c r="H1896" s="59">
        <v>110183</v>
      </c>
      <c r="I1896" s="59" t="s">
        <v>72</v>
      </c>
      <c r="J1896" s="59">
        <v>6079857</v>
      </c>
      <c r="K1896" s="59" t="s">
        <v>2116</v>
      </c>
      <c r="L1896" s="61" t="s">
        <v>81</v>
      </c>
      <c r="M1896" s="61">
        <f>VLOOKUP(H1896,zdroj!C:F,4,0)</f>
        <v>0</v>
      </c>
      <c r="N1896" s="61" t="str">
        <f t="shared" si="58"/>
        <v>-</v>
      </c>
      <c r="P1896" s="73" t="str">
        <f t="shared" si="59"/>
        <v/>
      </c>
      <c r="Q1896" s="61" t="s">
        <v>86</v>
      </c>
    </row>
    <row r="1897" spans="8:17" x14ac:dyDescent="0.25">
      <c r="H1897" s="59">
        <v>110183</v>
      </c>
      <c r="I1897" s="59" t="s">
        <v>72</v>
      </c>
      <c r="J1897" s="59">
        <v>6079865</v>
      </c>
      <c r="K1897" s="59" t="s">
        <v>2117</v>
      </c>
      <c r="L1897" s="61" t="s">
        <v>81</v>
      </c>
      <c r="M1897" s="61">
        <f>VLOOKUP(H1897,zdroj!C:F,4,0)</f>
        <v>0</v>
      </c>
      <c r="N1897" s="61" t="str">
        <f t="shared" si="58"/>
        <v>-</v>
      </c>
      <c r="P1897" s="73" t="str">
        <f t="shared" si="59"/>
        <v/>
      </c>
      <c r="Q1897" s="61" t="s">
        <v>86</v>
      </c>
    </row>
    <row r="1898" spans="8:17" x14ac:dyDescent="0.25">
      <c r="H1898" s="59">
        <v>110183</v>
      </c>
      <c r="I1898" s="59" t="s">
        <v>72</v>
      </c>
      <c r="J1898" s="59">
        <v>6079873</v>
      </c>
      <c r="K1898" s="59" t="s">
        <v>2118</v>
      </c>
      <c r="L1898" s="61" t="s">
        <v>81</v>
      </c>
      <c r="M1898" s="61">
        <f>VLOOKUP(H1898,zdroj!C:F,4,0)</f>
        <v>0</v>
      </c>
      <c r="N1898" s="61" t="str">
        <f t="shared" si="58"/>
        <v>-</v>
      </c>
      <c r="P1898" s="73" t="str">
        <f t="shared" si="59"/>
        <v/>
      </c>
      <c r="Q1898" s="61" t="s">
        <v>86</v>
      </c>
    </row>
    <row r="1899" spans="8:17" x14ac:dyDescent="0.25">
      <c r="H1899" s="59">
        <v>110183</v>
      </c>
      <c r="I1899" s="59" t="s">
        <v>72</v>
      </c>
      <c r="J1899" s="59">
        <v>6079881</v>
      </c>
      <c r="K1899" s="59" t="s">
        <v>2119</v>
      </c>
      <c r="L1899" s="61" t="s">
        <v>81</v>
      </c>
      <c r="M1899" s="61">
        <f>VLOOKUP(H1899,zdroj!C:F,4,0)</f>
        <v>0</v>
      </c>
      <c r="N1899" s="61" t="str">
        <f t="shared" si="58"/>
        <v>-</v>
      </c>
      <c r="P1899" s="73" t="str">
        <f t="shared" si="59"/>
        <v/>
      </c>
      <c r="Q1899" s="61" t="s">
        <v>86</v>
      </c>
    </row>
    <row r="1900" spans="8:17" x14ac:dyDescent="0.25">
      <c r="H1900" s="59">
        <v>110183</v>
      </c>
      <c r="I1900" s="59" t="s">
        <v>72</v>
      </c>
      <c r="J1900" s="59">
        <v>6079890</v>
      </c>
      <c r="K1900" s="59" t="s">
        <v>2120</v>
      </c>
      <c r="L1900" s="61" t="s">
        <v>81</v>
      </c>
      <c r="M1900" s="61">
        <f>VLOOKUP(H1900,zdroj!C:F,4,0)</f>
        <v>0</v>
      </c>
      <c r="N1900" s="61" t="str">
        <f t="shared" si="58"/>
        <v>-</v>
      </c>
      <c r="P1900" s="73" t="str">
        <f t="shared" si="59"/>
        <v/>
      </c>
      <c r="Q1900" s="61" t="s">
        <v>86</v>
      </c>
    </row>
    <row r="1901" spans="8:17" x14ac:dyDescent="0.25">
      <c r="H1901" s="59">
        <v>110183</v>
      </c>
      <c r="I1901" s="59" t="s">
        <v>72</v>
      </c>
      <c r="J1901" s="59">
        <v>6079903</v>
      </c>
      <c r="K1901" s="59" t="s">
        <v>2121</v>
      </c>
      <c r="L1901" s="61" t="s">
        <v>81</v>
      </c>
      <c r="M1901" s="61">
        <f>VLOOKUP(H1901,zdroj!C:F,4,0)</f>
        <v>0</v>
      </c>
      <c r="N1901" s="61" t="str">
        <f t="shared" si="58"/>
        <v>-</v>
      </c>
      <c r="P1901" s="73" t="str">
        <f t="shared" si="59"/>
        <v/>
      </c>
      <c r="Q1901" s="61" t="s">
        <v>86</v>
      </c>
    </row>
    <row r="1902" spans="8:17" x14ac:dyDescent="0.25">
      <c r="H1902" s="59">
        <v>110183</v>
      </c>
      <c r="I1902" s="59" t="s">
        <v>72</v>
      </c>
      <c r="J1902" s="59">
        <v>6079911</v>
      </c>
      <c r="K1902" s="59" t="s">
        <v>2122</v>
      </c>
      <c r="L1902" s="61" t="s">
        <v>81</v>
      </c>
      <c r="M1902" s="61">
        <f>VLOOKUP(H1902,zdroj!C:F,4,0)</f>
        <v>0</v>
      </c>
      <c r="N1902" s="61" t="str">
        <f t="shared" si="58"/>
        <v>-</v>
      </c>
      <c r="P1902" s="73" t="str">
        <f t="shared" si="59"/>
        <v/>
      </c>
      <c r="Q1902" s="61" t="s">
        <v>86</v>
      </c>
    </row>
    <row r="1903" spans="8:17" x14ac:dyDescent="0.25">
      <c r="H1903" s="59">
        <v>110183</v>
      </c>
      <c r="I1903" s="59" t="s">
        <v>72</v>
      </c>
      <c r="J1903" s="59">
        <v>6079920</v>
      </c>
      <c r="K1903" s="59" t="s">
        <v>2123</v>
      </c>
      <c r="L1903" s="61" t="s">
        <v>81</v>
      </c>
      <c r="M1903" s="61">
        <f>VLOOKUP(H1903,zdroj!C:F,4,0)</f>
        <v>0</v>
      </c>
      <c r="N1903" s="61" t="str">
        <f t="shared" si="58"/>
        <v>-</v>
      </c>
      <c r="P1903" s="73" t="str">
        <f t="shared" si="59"/>
        <v/>
      </c>
      <c r="Q1903" s="61" t="s">
        <v>86</v>
      </c>
    </row>
    <row r="1904" spans="8:17" x14ac:dyDescent="0.25">
      <c r="H1904" s="59">
        <v>110183</v>
      </c>
      <c r="I1904" s="59" t="s">
        <v>72</v>
      </c>
      <c r="J1904" s="59">
        <v>6079938</v>
      </c>
      <c r="K1904" s="59" t="s">
        <v>2124</v>
      </c>
      <c r="L1904" s="61" t="s">
        <v>81</v>
      </c>
      <c r="M1904" s="61">
        <f>VLOOKUP(H1904,zdroj!C:F,4,0)</f>
        <v>0</v>
      </c>
      <c r="N1904" s="61" t="str">
        <f t="shared" si="58"/>
        <v>-</v>
      </c>
      <c r="P1904" s="73" t="str">
        <f t="shared" si="59"/>
        <v/>
      </c>
      <c r="Q1904" s="61" t="s">
        <v>86</v>
      </c>
    </row>
    <row r="1905" spans="8:17" x14ac:dyDescent="0.25">
      <c r="H1905" s="59">
        <v>110183</v>
      </c>
      <c r="I1905" s="59" t="s">
        <v>72</v>
      </c>
      <c r="J1905" s="59">
        <v>6079946</v>
      </c>
      <c r="K1905" s="59" t="s">
        <v>2125</v>
      </c>
      <c r="L1905" s="61" t="s">
        <v>81</v>
      </c>
      <c r="M1905" s="61">
        <f>VLOOKUP(H1905,zdroj!C:F,4,0)</f>
        <v>0</v>
      </c>
      <c r="N1905" s="61" t="str">
        <f t="shared" si="58"/>
        <v>-</v>
      </c>
      <c r="P1905" s="73" t="str">
        <f t="shared" si="59"/>
        <v/>
      </c>
      <c r="Q1905" s="61" t="s">
        <v>86</v>
      </c>
    </row>
    <row r="1906" spans="8:17" x14ac:dyDescent="0.25">
      <c r="H1906" s="59">
        <v>110183</v>
      </c>
      <c r="I1906" s="59" t="s">
        <v>72</v>
      </c>
      <c r="J1906" s="59">
        <v>6079954</v>
      </c>
      <c r="K1906" s="59" t="s">
        <v>2126</v>
      </c>
      <c r="L1906" s="61" t="s">
        <v>81</v>
      </c>
      <c r="M1906" s="61">
        <f>VLOOKUP(H1906,zdroj!C:F,4,0)</f>
        <v>0</v>
      </c>
      <c r="N1906" s="61" t="str">
        <f t="shared" si="58"/>
        <v>-</v>
      </c>
      <c r="P1906" s="73" t="str">
        <f t="shared" si="59"/>
        <v/>
      </c>
      <c r="Q1906" s="61" t="s">
        <v>86</v>
      </c>
    </row>
    <row r="1907" spans="8:17" x14ac:dyDescent="0.25">
      <c r="H1907" s="59">
        <v>110183</v>
      </c>
      <c r="I1907" s="59" t="s">
        <v>72</v>
      </c>
      <c r="J1907" s="59">
        <v>6079962</v>
      </c>
      <c r="K1907" s="59" t="s">
        <v>2127</v>
      </c>
      <c r="L1907" s="61" t="s">
        <v>81</v>
      </c>
      <c r="M1907" s="61">
        <f>VLOOKUP(H1907,zdroj!C:F,4,0)</f>
        <v>0</v>
      </c>
      <c r="N1907" s="61" t="str">
        <f t="shared" si="58"/>
        <v>-</v>
      </c>
      <c r="P1907" s="73" t="str">
        <f t="shared" si="59"/>
        <v/>
      </c>
      <c r="Q1907" s="61" t="s">
        <v>86</v>
      </c>
    </row>
    <row r="1908" spans="8:17" x14ac:dyDescent="0.25">
      <c r="H1908" s="59">
        <v>110183</v>
      </c>
      <c r="I1908" s="59" t="s">
        <v>72</v>
      </c>
      <c r="J1908" s="59">
        <v>6079971</v>
      </c>
      <c r="K1908" s="59" t="s">
        <v>2128</v>
      </c>
      <c r="L1908" s="61" t="s">
        <v>114</v>
      </c>
      <c r="M1908" s="61">
        <f>VLOOKUP(H1908,zdroj!C:F,4,0)</f>
        <v>0</v>
      </c>
      <c r="N1908" s="61" t="str">
        <f t="shared" si="58"/>
        <v>katC</v>
      </c>
      <c r="P1908" s="73" t="str">
        <f t="shared" si="59"/>
        <v/>
      </c>
      <c r="Q1908" s="61" t="s">
        <v>31</v>
      </c>
    </row>
    <row r="1909" spans="8:17" x14ac:dyDescent="0.25">
      <c r="H1909" s="59">
        <v>110183</v>
      </c>
      <c r="I1909" s="59" t="s">
        <v>72</v>
      </c>
      <c r="J1909" s="59">
        <v>6079989</v>
      </c>
      <c r="K1909" s="59" t="s">
        <v>2129</v>
      </c>
      <c r="L1909" s="61" t="s">
        <v>81</v>
      </c>
      <c r="M1909" s="61">
        <f>VLOOKUP(H1909,zdroj!C:F,4,0)</f>
        <v>0</v>
      </c>
      <c r="N1909" s="61" t="str">
        <f t="shared" si="58"/>
        <v>-</v>
      </c>
      <c r="P1909" s="73" t="str">
        <f t="shared" si="59"/>
        <v/>
      </c>
      <c r="Q1909" s="61" t="s">
        <v>86</v>
      </c>
    </row>
    <row r="1910" spans="8:17" x14ac:dyDescent="0.25">
      <c r="H1910" s="59">
        <v>110183</v>
      </c>
      <c r="I1910" s="59" t="s">
        <v>72</v>
      </c>
      <c r="J1910" s="59">
        <v>6079997</v>
      </c>
      <c r="K1910" s="59" t="s">
        <v>2130</v>
      </c>
      <c r="L1910" s="61" t="s">
        <v>81</v>
      </c>
      <c r="M1910" s="61">
        <f>VLOOKUP(H1910,zdroj!C:F,4,0)</f>
        <v>0</v>
      </c>
      <c r="N1910" s="61" t="str">
        <f t="shared" si="58"/>
        <v>-</v>
      </c>
      <c r="P1910" s="73" t="str">
        <f t="shared" si="59"/>
        <v/>
      </c>
      <c r="Q1910" s="61" t="s">
        <v>86</v>
      </c>
    </row>
    <row r="1911" spans="8:17" x14ac:dyDescent="0.25">
      <c r="H1911" s="59">
        <v>110183</v>
      </c>
      <c r="I1911" s="59" t="s">
        <v>72</v>
      </c>
      <c r="J1911" s="59">
        <v>6080006</v>
      </c>
      <c r="K1911" s="59" t="s">
        <v>2131</v>
      </c>
      <c r="L1911" s="61" t="s">
        <v>81</v>
      </c>
      <c r="M1911" s="61">
        <f>VLOOKUP(H1911,zdroj!C:F,4,0)</f>
        <v>0</v>
      </c>
      <c r="N1911" s="61" t="str">
        <f t="shared" si="58"/>
        <v>-</v>
      </c>
      <c r="P1911" s="73" t="str">
        <f t="shared" si="59"/>
        <v/>
      </c>
      <c r="Q1911" s="61" t="s">
        <v>86</v>
      </c>
    </row>
    <row r="1912" spans="8:17" x14ac:dyDescent="0.25">
      <c r="H1912" s="59">
        <v>110183</v>
      </c>
      <c r="I1912" s="59" t="s">
        <v>72</v>
      </c>
      <c r="J1912" s="59">
        <v>6080014</v>
      </c>
      <c r="K1912" s="59" t="s">
        <v>2132</v>
      </c>
      <c r="L1912" s="61" t="s">
        <v>81</v>
      </c>
      <c r="M1912" s="61">
        <f>VLOOKUP(H1912,zdroj!C:F,4,0)</f>
        <v>0</v>
      </c>
      <c r="N1912" s="61" t="str">
        <f t="shared" si="58"/>
        <v>-</v>
      </c>
      <c r="P1912" s="73" t="str">
        <f t="shared" si="59"/>
        <v/>
      </c>
      <c r="Q1912" s="61" t="s">
        <v>86</v>
      </c>
    </row>
    <row r="1913" spans="8:17" x14ac:dyDescent="0.25">
      <c r="H1913" s="59">
        <v>110183</v>
      </c>
      <c r="I1913" s="59" t="s">
        <v>72</v>
      </c>
      <c r="J1913" s="59">
        <v>6080022</v>
      </c>
      <c r="K1913" s="59" t="s">
        <v>2133</v>
      </c>
      <c r="L1913" s="61" t="s">
        <v>81</v>
      </c>
      <c r="M1913" s="61">
        <f>VLOOKUP(H1913,zdroj!C:F,4,0)</f>
        <v>0</v>
      </c>
      <c r="N1913" s="61" t="str">
        <f t="shared" si="58"/>
        <v>-</v>
      </c>
      <c r="P1913" s="73" t="str">
        <f t="shared" si="59"/>
        <v/>
      </c>
      <c r="Q1913" s="61" t="s">
        <v>86</v>
      </c>
    </row>
    <row r="1914" spans="8:17" x14ac:dyDescent="0.25">
      <c r="H1914" s="59">
        <v>110183</v>
      </c>
      <c r="I1914" s="59" t="s">
        <v>72</v>
      </c>
      <c r="J1914" s="59">
        <v>6080031</v>
      </c>
      <c r="K1914" s="59" t="s">
        <v>2134</v>
      </c>
      <c r="L1914" s="61" t="s">
        <v>81</v>
      </c>
      <c r="M1914" s="61">
        <f>VLOOKUP(H1914,zdroj!C:F,4,0)</f>
        <v>0</v>
      </c>
      <c r="N1914" s="61" t="str">
        <f t="shared" si="58"/>
        <v>-</v>
      </c>
      <c r="P1914" s="73" t="str">
        <f t="shared" si="59"/>
        <v/>
      </c>
      <c r="Q1914" s="61" t="s">
        <v>86</v>
      </c>
    </row>
    <row r="1915" spans="8:17" x14ac:dyDescent="0.25">
      <c r="H1915" s="59">
        <v>110183</v>
      </c>
      <c r="I1915" s="59" t="s">
        <v>72</v>
      </c>
      <c r="J1915" s="59">
        <v>6080049</v>
      </c>
      <c r="K1915" s="59" t="s">
        <v>2135</v>
      </c>
      <c r="L1915" s="61" t="s">
        <v>81</v>
      </c>
      <c r="M1915" s="61">
        <f>VLOOKUP(H1915,zdroj!C:F,4,0)</f>
        <v>0</v>
      </c>
      <c r="N1915" s="61" t="str">
        <f t="shared" si="58"/>
        <v>-</v>
      </c>
      <c r="P1915" s="73" t="str">
        <f t="shared" si="59"/>
        <v/>
      </c>
      <c r="Q1915" s="61" t="s">
        <v>86</v>
      </c>
    </row>
    <row r="1916" spans="8:17" x14ac:dyDescent="0.25">
      <c r="H1916" s="59">
        <v>110183</v>
      </c>
      <c r="I1916" s="59" t="s">
        <v>72</v>
      </c>
      <c r="J1916" s="59">
        <v>6080057</v>
      </c>
      <c r="K1916" s="59" t="s">
        <v>2136</v>
      </c>
      <c r="L1916" s="61" t="s">
        <v>81</v>
      </c>
      <c r="M1916" s="61">
        <f>VLOOKUP(H1916,zdroj!C:F,4,0)</f>
        <v>0</v>
      </c>
      <c r="N1916" s="61" t="str">
        <f t="shared" si="58"/>
        <v>-</v>
      </c>
      <c r="P1916" s="73" t="str">
        <f t="shared" si="59"/>
        <v/>
      </c>
      <c r="Q1916" s="61" t="s">
        <v>86</v>
      </c>
    </row>
    <row r="1917" spans="8:17" x14ac:dyDescent="0.25">
      <c r="H1917" s="59">
        <v>110183</v>
      </c>
      <c r="I1917" s="59" t="s">
        <v>72</v>
      </c>
      <c r="J1917" s="59">
        <v>6080065</v>
      </c>
      <c r="K1917" s="59" t="s">
        <v>2137</v>
      </c>
      <c r="L1917" s="61" t="s">
        <v>81</v>
      </c>
      <c r="M1917" s="61">
        <f>VLOOKUP(H1917,zdroj!C:F,4,0)</f>
        <v>0</v>
      </c>
      <c r="N1917" s="61" t="str">
        <f t="shared" si="58"/>
        <v>-</v>
      </c>
      <c r="P1917" s="73" t="str">
        <f t="shared" si="59"/>
        <v/>
      </c>
      <c r="Q1917" s="61" t="s">
        <v>86</v>
      </c>
    </row>
    <row r="1918" spans="8:17" x14ac:dyDescent="0.25">
      <c r="H1918" s="59">
        <v>110183</v>
      </c>
      <c r="I1918" s="59" t="s">
        <v>72</v>
      </c>
      <c r="J1918" s="59">
        <v>6080073</v>
      </c>
      <c r="K1918" s="59" t="s">
        <v>2138</v>
      </c>
      <c r="L1918" s="61" t="s">
        <v>81</v>
      </c>
      <c r="M1918" s="61">
        <f>VLOOKUP(H1918,zdroj!C:F,4,0)</f>
        <v>0</v>
      </c>
      <c r="N1918" s="61" t="str">
        <f t="shared" si="58"/>
        <v>-</v>
      </c>
      <c r="P1918" s="73" t="str">
        <f t="shared" si="59"/>
        <v/>
      </c>
      <c r="Q1918" s="61" t="s">
        <v>86</v>
      </c>
    </row>
    <row r="1919" spans="8:17" x14ac:dyDescent="0.25">
      <c r="H1919" s="59">
        <v>110183</v>
      </c>
      <c r="I1919" s="59" t="s">
        <v>72</v>
      </c>
      <c r="J1919" s="59">
        <v>6080081</v>
      </c>
      <c r="K1919" s="59" t="s">
        <v>2139</v>
      </c>
      <c r="L1919" s="61" t="s">
        <v>81</v>
      </c>
      <c r="M1919" s="61">
        <f>VLOOKUP(H1919,zdroj!C:F,4,0)</f>
        <v>0</v>
      </c>
      <c r="N1919" s="61" t="str">
        <f t="shared" si="58"/>
        <v>-</v>
      </c>
      <c r="P1919" s="73" t="str">
        <f t="shared" si="59"/>
        <v/>
      </c>
      <c r="Q1919" s="61" t="s">
        <v>86</v>
      </c>
    </row>
    <row r="1920" spans="8:17" x14ac:dyDescent="0.25">
      <c r="H1920" s="59">
        <v>110183</v>
      </c>
      <c r="I1920" s="59" t="s">
        <v>72</v>
      </c>
      <c r="J1920" s="59">
        <v>6080090</v>
      </c>
      <c r="K1920" s="59" t="s">
        <v>2140</v>
      </c>
      <c r="L1920" s="61" t="s">
        <v>81</v>
      </c>
      <c r="M1920" s="61">
        <f>VLOOKUP(H1920,zdroj!C:F,4,0)</f>
        <v>0</v>
      </c>
      <c r="N1920" s="61" t="str">
        <f t="shared" si="58"/>
        <v>-</v>
      </c>
      <c r="P1920" s="73" t="str">
        <f t="shared" si="59"/>
        <v/>
      </c>
      <c r="Q1920" s="61" t="s">
        <v>86</v>
      </c>
    </row>
    <row r="1921" spans="8:17" x14ac:dyDescent="0.25">
      <c r="H1921" s="59">
        <v>110183</v>
      </c>
      <c r="I1921" s="59" t="s">
        <v>72</v>
      </c>
      <c r="J1921" s="59">
        <v>6080103</v>
      </c>
      <c r="K1921" s="59" t="s">
        <v>2141</v>
      </c>
      <c r="L1921" s="61" t="s">
        <v>81</v>
      </c>
      <c r="M1921" s="61">
        <f>VLOOKUP(H1921,zdroj!C:F,4,0)</f>
        <v>0</v>
      </c>
      <c r="N1921" s="61" t="str">
        <f t="shared" si="58"/>
        <v>-</v>
      </c>
      <c r="P1921" s="73" t="str">
        <f t="shared" si="59"/>
        <v/>
      </c>
      <c r="Q1921" s="61" t="s">
        <v>86</v>
      </c>
    </row>
    <row r="1922" spans="8:17" x14ac:dyDescent="0.25">
      <c r="H1922" s="59">
        <v>110183</v>
      </c>
      <c r="I1922" s="59" t="s">
        <v>72</v>
      </c>
      <c r="J1922" s="59">
        <v>6080111</v>
      </c>
      <c r="K1922" s="59" t="s">
        <v>2142</v>
      </c>
      <c r="L1922" s="61" t="s">
        <v>81</v>
      </c>
      <c r="M1922" s="61">
        <f>VLOOKUP(H1922,zdroj!C:F,4,0)</f>
        <v>0</v>
      </c>
      <c r="N1922" s="61" t="str">
        <f t="shared" si="58"/>
        <v>-</v>
      </c>
      <c r="P1922" s="73" t="str">
        <f t="shared" si="59"/>
        <v/>
      </c>
      <c r="Q1922" s="61" t="s">
        <v>86</v>
      </c>
    </row>
    <row r="1923" spans="8:17" x14ac:dyDescent="0.25">
      <c r="H1923" s="59">
        <v>110183</v>
      </c>
      <c r="I1923" s="59" t="s">
        <v>72</v>
      </c>
      <c r="J1923" s="59">
        <v>6080120</v>
      </c>
      <c r="K1923" s="59" t="s">
        <v>2143</v>
      </c>
      <c r="L1923" s="61" t="s">
        <v>81</v>
      </c>
      <c r="M1923" s="61">
        <f>VLOOKUP(H1923,zdroj!C:F,4,0)</f>
        <v>0</v>
      </c>
      <c r="N1923" s="61" t="str">
        <f t="shared" si="58"/>
        <v>-</v>
      </c>
      <c r="P1923" s="73" t="str">
        <f t="shared" si="59"/>
        <v/>
      </c>
      <c r="Q1923" s="61" t="s">
        <v>86</v>
      </c>
    </row>
    <row r="1924" spans="8:17" x14ac:dyDescent="0.25">
      <c r="H1924" s="59">
        <v>110183</v>
      </c>
      <c r="I1924" s="59" t="s">
        <v>72</v>
      </c>
      <c r="J1924" s="59">
        <v>6080138</v>
      </c>
      <c r="K1924" s="59" t="s">
        <v>2144</v>
      </c>
      <c r="L1924" s="61" t="s">
        <v>81</v>
      </c>
      <c r="M1924" s="61">
        <f>VLOOKUP(H1924,zdroj!C:F,4,0)</f>
        <v>0</v>
      </c>
      <c r="N1924" s="61" t="str">
        <f t="shared" si="58"/>
        <v>-</v>
      </c>
      <c r="P1924" s="73" t="str">
        <f t="shared" si="59"/>
        <v/>
      </c>
      <c r="Q1924" s="61" t="s">
        <v>86</v>
      </c>
    </row>
    <row r="1925" spans="8:17" x14ac:dyDescent="0.25">
      <c r="H1925" s="59">
        <v>110183</v>
      </c>
      <c r="I1925" s="59" t="s">
        <v>72</v>
      </c>
      <c r="J1925" s="59">
        <v>6080146</v>
      </c>
      <c r="K1925" s="59" t="s">
        <v>2145</v>
      </c>
      <c r="L1925" s="61" t="s">
        <v>81</v>
      </c>
      <c r="M1925" s="61">
        <f>VLOOKUP(H1925,zdroj!C:F,4,0)</f>
        <v>0</v>
      </c>
      <c r="N1925" s="61" t="str">
        <f t="shared" si="58"/>
        <v>-</v>
      </c>
      <c r="P1925" s="73" t="str">
        <f t="shared" si="59"/>
        <v/>
      </c>
      <c r="Q1925" s="61" t="s">
        <v>86</v>
      </c>
    </row>
    <row r="1926" spans="8:17" x14ac:dyDescent="0.25">
      <c r="H1926" s="59">
        <v>110183</v>
      </c>
      <c r="I1926" s="59" t="s">
        <v>72</v>
      </c>
      <c r="J1926" s="59">
        <v>6080154</v>
      </c>
      <c r="K1926" s="59" t="s">
        <v>2146</v>
      </c>
      <c r="L1926" s="61" t="s">
        <v>81</v>
      </c>
      <c r="M1926" s="61">
        <f>VLOOKUP(H1926,zdroj!C:F,4,0)</f>
        <v>0</v>
      </c>
      <c r="N1926" s="61" t="str">
        <f t="shared" si="58"/>
        <v>-</v>
      </c>
      <c r="P1926" s="73" t="str">
        <f t="shared" si="59"/>
        <v/>
      </c>
      <c r="Q1926" s="61" t="s">
        <v>86</v>
      </c>
    </row>
    <row r="1927" spans="8:17" x14ac:dyDescent="0.25">
      <c r="H1927" s="59">
        <v>110183</v>
      </c>
      <c r="I1927" s="59" t="s">
        <v>72</v>
      </c>
      <c r="J1927" s="59">
        <v>6080162</v>
      </c>
      <c r="K1927" s="59" t="s">
        <v>2147</v>
      </c>
      <c r="L1927" s="61" t="s">
        <v>81</v>
      </c>
      <c r="M1927" s="61">
        <f>VLOOKUP(H1927,zdroj!C:F,4,0)</f>
        <v>0</v>
      </c>
      <c r="N1927" s="61" t="str">
        <f t="shared" ref="N1927:N1990" si="60">IF(M1927="A",IF(L1927="katA","katB",L1927),L1927)</f>
        <v>-</v>
      </c>
      <c r="P1927" s="73" t="str">
        <f t="shared" ref="P1927:P1990" si="61">IF(O1927="A",1,"")</f>
        <v/>
      </c>
      <c r="Q1927" s="61" t="s">
        <v>86</v>
      </c>
    </row>
    <row r="1928" spans="8:17" x14ac:dyDescent="0.25">
      <c r="H1928" s="59">
        <v>110183</v>
      </c>
      <c r="I1928" s="59" t="s">
        <v>72</v>
      </c>
      <c r="J1928" s="59">
        <v>6080171</v>
      </c>
      <c r="K1928" s="59" t="s">
        <v>2148</v>
      </c>
      <c r="L1928" s="61" t="s">
        <v>81</v>
      </c>
      <c r="M1928" s="61">
        <f>VLOOKUP(H1928,zdroj!C:F,4,0)</f>
        <v>0</v>
      </c>
      <c r="N1928" s="61" t="str">
        <f t="shared" si="60"/>
        <v>-</v>
      </c>
      <c r="P1928" s="73" t="str">
        <f t="shared" si="61"/>
        <v/>
      </c>
      <c r="Q1928" s="61" t="s">
        <v>86</v>
      </c>
    </row>
    <row r="1929" spans="8:17" x14ac:dyDescent="0.25">
      <c r="H1929" s="59">
        <v>110183</v>
      </c>
      <c r="I1929" s="59" t="s">
        <v>72</v>
      </c>
      <c r="J1929" s="59">
        <v>6080189</v>
      </c>
      <c r="K1929" s="59" t="s">
        <v>2149</v>
      </c>
      <c r="L1929" s="61" t="s">
        <v>81</v>
      </c>
      <c r="M1929" s="61">
        <f>VLOOKUP(H1929,zdroj!C:F,4,0)</f>
        <v>0</v>
      </c>
      <c r="N1929" s="61" t="str">
        <f t="shared" si="60"/>
        <v>-</v>
      </c>
      <c r="P1929" s="73" t="str">
        <f t="shared" si="61"/>
        <v/>
      </c>
      <c r="Q1929" s="61" t="s">
        <v>86</v>
      </c>
    </row>
    <row r="1930" spans="8:17" x14ac:dyDescent="0.25">
      <c r="H1930" s="59">
        <v>110183</v>
      </c>
      <c r="I1930" s="59" t="s">
        <v>72</v>
      </c>
      <c r="J1930" s="59">
        <v>6080197</v>
      </c>
      <c r="K1930" s="59" t="s">
        <v>2150</v>
      </c>
      <c r="L1930" s="61" t="s">
        <v>81</v>
      </c>
      <c r="M1930" s="61">
        <f>VLOOKUP(H1930,zdroj!C:F,4,0)</f>
        <v>0</v>
      </c>
      <c r="N1930" s="61" t="str">
        <f t="shared" si="60"/>
        <v>-</v>
      </c>
      <c r="P1930" s="73" t="str">
        <f t="shared" si="61"/>
        <v/>
      </c>
      <c r="Q1930" s="61" t="s">
        <v>86</v>
      </c>
    </row>
    <row r="1931" spans="8:17" x14ac:dyDescent="0.25">
      <c r="H1931" s="59">
        <v>110183</v>
      </c>
      <c r="I1931" s="59" t="s">
        <v>72</v>
      </c>
      <c r="J1931" s="59">
        <v>6080201</v>
      </c>
      <c r="K1931" s="59" t="s">
        <v>2151</v>
      </c>
      <c r="L1931" s="61" t="s">
        <v>81</v>
      </c>
      <c r="M1931" s="61">
        <f>VLOOKUP(H1931,zdroj!C:F,4,0)</f>
        <v>0</v>
      </c>
      <c r="N1931" s="61" t="str">
        <f t="shared" si="60"/>
        <v>-</v>
      </c>
      <c r="P1931" s="73" t="str">
        <f t="shared" si="61"/>
        <v/>
      </c>
      <c r="Q1931" s="61" t="s">
        <v>86</v>
      </c>
    </row>
    <row r="1932" spans="8:17" x14ac:dyDescent="0.25">
      <c r="H1932" s="59">
        <v>110183</v>
      </c>
      <c r="I1932" s="59" t="s">
        <v>72</v>
      </c>
      <c r="J1932" s="59">
        <v>6080219</v>
      </c>
      <c r="K1932" s="59" t="s">
        <v>2152</v>
      </c>
      <c r="L1932" s="61" t="s">
        <v>81</v>
      </c>
      <c r="M1932" s="61">
        <f>VLOOKUP(H1932,zdroj!C:F,4,0)</f>
        <v>0</v>
      </c>
      <c r="N1932" s="61" t="str">
        <f t="shared" si="60"/>
        <v>-</v>
      </c>
      <c r="P1932" s="73" t="str">
        <f t="shared" si="61"/>
        <v/>
      </c>
      <c r="Q1932" s="61" t="s">
        <v>86</v>
      </c>
    </row>
    <row r="1933" spans="8:17" x14ac:dyDescent="0.25">
      <c r="H1933" s="59">
        <v>110183</v>
      </c>
      <c r="I1933" s="59" t="s">
        <v>72</v>
      </c>
      <c r="J1933" s="59">
        <v>6080227</v>
      </c>
      <c r="K1933" s="59" t="s">
        <v>2153</v>
      </c>
      <c r="L1933" s="61" t="s">
        <v>81</v>
      </c>
      <c r="M1933" s="61">
        <f>VLOOKUP(H1933,zdroj!C:F,4,0)</f>
        <v>0</v>
      </c>
      <c r="N1933" s="61" t="str">
        <f t="shared" si="60"/>
        <v>-</v>
      </c>
      <c r="P1933" s="73" t="str">
        <f t="shared" si="61"/>
        <v/>
      </c>
      <c r="Q1933" s="61" t="s">
        <v>86</v>
      </c>
    </row>
    <row r="1934" spans="8:17" x14ac:dyDescent="0.25">
      <c r="H1934" s="59">
        <v>110183</v>
      </c>
      <c r="I1934" s="59" t="s">
        <v>72</v>
      </c>
      <c r="J1934" s="59">
        <v>6080235</v>
      </c>
      <c r="K1934" s="59" t="s">
        <v>2154</v>
      </c>
      <c r="L1934" s="61" t="s">
        <v>81</v>
      </c>
      <c r="M1934" s="61">
        <f>VLOOKUP(H1934,zdroj!C:F,4,0)</f>
        <v>0</v>
      </c>
      <c r="N1934" s="61" t="str">
        <f t="shared" si="60"/>
        <v>-</v>
      </c>
      <c r="P1934" s="73" t="str">
        <f t="shared" si="61"/>
        <v/>
      </c>
      <c r="Q1934" s="61" t="s">
        <v>86</v>
      </c>
    </row>
    <row r="1935" spans="8:17" x14ac:dyDescent="0.25">
      <c r="H1935" s="59">
        <v>110183</v>
      </c>
      <c r="I1935" s="59" t="s">
        <v>72</v>
      </c>
      <c r="J1935" s="59">
        <v>6080243</v>
      </c>
      <c r="K1935" s="59" t="s">
        <v>2155</v>
      </c>
      <c r="L1935" s="61" t="s">
        <v>81</v>
      </c>
      <c r="M1935" s="61">
        <f>VLOOKUP(H1935,zdroj!C:F,4,0)</f>
        <v>0</v>
      </c>
      <c r="N1935" s="61" t="str">
        <f t="shared" si="60"/>
        <v>-</v>
      </c>
      <c r="P1935" s="73" t="str">
        <f t="shared" si="61"/>
        <v/>
      </c>
      <c r="Q1935" s="61" t="s">
        <v>86</v>
      </c>
    </row>
    <row r="1936" spans="8:17" x14ac:dyDescent="0.25">
      <c r="H1936" s="59">
        <v>110183</v>
      </c>
      <c r="I1936" s="59" t="s">
        <v>72</v>
      </c>
      <c r="J1936" s="59">
        <v>6080251</v>
      </c>
      <c r="K1936" s="59" t="s">
        <v>2156</v>
      </c>
      <c r="L1936" s="61" t="s">
        <v>81</v>
      </c>
      <c r="M1936" s="61">
        <f>VLOOKUP(H1936,zdroj!C:F,4,0)</f>
        <v>0</v>
      </c>
      <c r="N1936" s="61" t="str">
        <f t="shared" si="60"/>
        <v>-</v>
      </c>
      <c r="P1936" s="73" t="str">
        <f t="shared" si="61"/>
        <v/>
      </c>
      <c r="Q1936" s="61" t="s">
        <v>86</v>
      </c>
    </row>
    <row r="1937" spans="8:17" x14ac:dyDescent="0.25">
      <c r="H1937" s="59">
        <v>110183</v>
      </c>
      <c r="I1937" s="59" t="s">
        <v>72</v>
      </c>
      <c r="J1937" s="59">
        <v>6080260</v>
      </c>
      <c r="K1937" s="59" t="s">
        <v>2157</v>
      </c>
      <c r="L1937" s="61" t="s">
        <v>81</v>
      </c>
      <c r="M1937" s="61">
        <f>VLOOKUP(H1937,zdroj!C:F,4,0)</f>
        <v>0</v>
      </c>
      <c r="N1937" s="61" t="str">
        <f t="shared" si="60"/>
        <v>-</v>
      </c>
      <c r="P1937" s="73" t="str">
        <f t="shared" si="61"/>
        <v/>
      </c>
      <c r="Q1937" s="61" t="s">
        <v>86</v>
      </c>
    </row>
    <row r="1938" spans="8:17" x14ac:dyDescent="0.25">
      <c r="H1938" s="59">
        <v>110183</v>
      </c>
      <c r="I1938" s="59" t="s">
        <v>72</v>
      </c>
      <c r="J1938" s="59">
        <v>6080278</v>
      </c>
      <c r="K1938" s="59" t="s">
        <v>2158</v>
      </c>
      <c r="L1938" s="61" t="s">
        <v>81</v>
      </c>
      <c r="M1938" s="61">
        <f>VLOOKUP(H1938,zdroj!C:F,4,0)</f>
        <v>0</v>
      </c>
      <c r="N1938" s="61" t="str">
        <f t="shared" si="60"/>
        <v>-</v>
      </c>
      <c r="P1938" s="73" t="str">
        <f t="shared" si="61"/>
        <v/>
      </c>
      <c r="Q1938" s="61" t="s">
        <v>86</v>
      </c>
    </row>
    <row r="1939" spans="8:17" x14ac:dyDescent="0.25">
      <c r="H1939" s="59">
        <v>110183</v>
      </c>
      <c r="I1939" s="59" t="s">
        <v>72</v>
      </c>
      <c r="J1939" s="59">
        <v>6080286</v>
      </c>
      <c r="K1939" s="59" t="s">
        <v>2159</v>
      </c>
      <c r="L1939" s="61" t="s">
        <v>81</v>
      </c>
      <c r="M1939" s="61">
        <f>VLOOKUP(H1939,zdroj!C:F,4,0)</f>
        <v>0</v>
      </c>
      <c r="N1939" s="61" t="str">
        <f t="shared" si="60"/>
        <v>-</v>
      </c>
      <c r="P1939" s="73" t="str">
        <f t="shared" si="61"/>
        <v/>
      </c>
      <c r="Q1939" s="61" t="s">
        <v>86</v>
      </c>
    </row>
    <row r="1940" spans="8:17" x14ac:dyDescent="0.25">
      <c r="H1940" s="59">
        <v>110183</v>
      </c>
      <c r="I1940" s="59" t="s">
        <v>72</v>
      </c>
      <c r="J1940" s="59">
        <v>6080294</v>
      </c>
      <c r="K1940" s="59" t="s">
        <v>2160</v>
      </c>
      <c r="L1940" s="61" t="s">
        <v>81</v>
      </c>
      <c r="M1940" s="61">
        <f>VLOOKUP(H1940,zdroj!C:F,4,0)</f>
        <v>0</v>
      </c>
      <c r="N1940" s="61" t="str">
        <f t="shared" si="60"/>
        <v>-</v>
      </c>
      <c r="P1940" s="73" t="str">
        <f t="shared" si="61"/>
        <v/>
      </c>
      <c r="Q1940" s="61" t="s">
        <v>86</v>
      </c>
    </row>
    <row r="1941" spans="8:17" x14ac:dyDescent="0.25">
      <c r="H1941" s="59">
        <v>110183</v>
      </c>
      <c r="I1941" s="59" t="s">
        <v>72</v>
      </c>
      <c r="J1941" s="59">
        <v>6080308</v>
      </c>
      <c r="K1941" s="59" t="s">
        <v>2161</v>
      </c>
      <c r="L1941" s="61" t="s">
        <v>81</v>
      </c>
      <c r="M1941" s="61">
        <f>VLOOKUP(H1941,zdroj!C:F,4,0)</f>
        <v>0</v>
      </c>
      <c r="N1941" s="61" t="str">
        <f t="shared" si="60"/>
        <v>-</v>
      </c>
      <c r="P1941" s="73" t="str">
        <f t="shared" si="61"/>
        <v/>
      </c>
      <c r="Q1941" s="61" t="s">
        <v>86</v>
      </c>
    </row>
    <row r="1942" spans="8:17" x14ac:dyDescent="0.25">
      <c r="H1942" s="59">
        <v>110183</v>
      </c>
      <c r="I1942" s="59" t="s">
        <v>72</v>
      </c>
      <c r="J1942" s="59">
        <v>6080316</v>
      </c>
      <c r="K1942" s="59" t="s">
        <v>2162</v>
      </c>
      <c r="L1942" s="61" t="s">
        <v>81</v>
      </c>
      <c r="M1942" s="61">
        <f>VLOOKUP(H1942,zdroj!C:F,4,0)</f>
        <v>0</v>
      </c>
      <c r="N1942" s="61" t="str">
        <f t="shared" si="60"/>
        <v>-</v>
      </c>
      <c r="P1942" s="73" t="str">
        <f t="shared" si="61"/>
        <v/>
      </c>
      <c r="Q1942" s="61" t="s">
        <v>86</v>
      </c>
    </row>
    <row r="1943" spans="8:17" x14ac:dyDescent="0.25">
      <c r="H1943" s="59">
        <v>110183</v>
      </c>
      <c r="I1943" s="59" t="s">
        <v>72</v>
      </c>
      <c r="J1943" s="59">
        <v>6080324</v>
      </c>
      <c r="K1943" s="59" t="s">
        <v>2163</v>
      </c>
      <c r="L1943" s="61" t="s">
        <v>81</v>
      </c>
      <c r="M1943" s="61">
        <f>VLOOKUP(H1943,zdroj!C:F,4,0)</f>
        <v>0</v>
      </c>
      <c r="N1943" s="61" t="str">
        <f t="shared" si="60"/>
        <v>-</v>
      </c>
      <c r="P1943" s="73" t="str">
        <f t="shared" si="61"/>
        <v/>
      </c>
      <c r="Q1943" s="61" t="s">
        <v>86</v>
      </c>
    </row>
    <row r="1944" spans="8:17" x14ac:dyDescent="0.25">
      <c r="H1944" s="59">
        <v>110183</v>
      </c>
      <c r="I1944" s="59" t="s">
        <v>72</v>
      </c>
      <c r="J1944" s="59">
        <v>6080332</v>
      </c>
      <c r="K1944" s="59" t="s">
        <v>2164</v>
      </c>
      <c r="L1944" s="61" t="s">
        <v>81</v>
      </c>
      <c r="M1944" s="61">
        <f>VLOOKUP(H1944,zdroj!C:F,4,0)</f>
        <v>0</v>
      </c>
      <c r="N1944" s="61" t="str">
        <f t="shared" si="60"/>
        <v>-</v>
      </c>
      <c r="P1944" s="73" t="str">
        <f t="shared" si="61"/>
        <v/>
      </c>
      <c r="Q1944" s="61" t="s">
        <v>86</v>
      </c>
    </row>
    <row r="1945" spans="8:17" x14ac:dyDescent="0.25">
      <c r="H1945" s="59">
        <v>110183</v>
      </c>
      <c r="I1945" s="59" t="s">
        <v>72</v>
      </c>
      <c r="J1945" s="59">
        <v>6080341</v>
      </c>
      <c r="K1945" s="59" t="s">
        <v>2165</v>
      </c>
      <c r="L1945" s="61" t="s">
        <v>81</v>
      </c>
      <c r="M1945" s="61">
        <f>VLOOKUP(H1945,zdroj!C:F,4,0)</f>
        <v>0</v>
      </c>
      <c r="N1945" s="61" t="str">
        <f t="shared" si="60"/>
        <v>-</v>
      </c>
      <c r="P1945" s="73" t="str">
        <f t="shared" si="61"/>
        <v/>
      </c>
      <c r="Q1945" s="61" t="s">
        <v>86</v>
      </c>
    </row>
    <row r="1946" spans="8:17" x14ac:dyDescent="0.25">
      <c r="H1946" s="59">
        <v>110183</v>
      </c>
      <c r="I1946" s="59" t="s">
        <v>72</v>
      </c>
      <c r="J1946" s="59">
        <v>6080359</v>
      </c>
      <c r="K1946" s="59" t="s">
        <v>2166</v>
      </c>
      <c r="L1946" s="61" t="s">
        <v>81</v>
      </c>
      <c r="M1946" s="61">
        <f>VLOOKUP(H1946,zdroj!C:F,4,0)</f>
        <v>0</v>
      </c>
      <c r="N1946" s="61" t="str">
        <f t="shared" si="60"/>
        <v>-</v>
      </c>
      <c r="P1946" s="73" t="str">
        <f t="shared" si="61"/>
        <v/>
      </c>
      <c r="Q1946" s="61" t="s">
        <v>86</v>
      </c>
    </row>
    <row r="1947" spans="8:17" x14ac:dyDescent="0.25">
      <c r="H1947" s="59">
        <v>110183</v>
      </c>
      <c r="I1947" s="59" t="s">
        <v>72</v>
      </c>
      <c r="J1947" s="59">
        <v>6080367</v>
      </c>
      <c r="K1947" s="59" t="s">
        <v>2167</v>
      </c>
      <c r="L1947" s="61" t="s">
        <v>81</v>
      </c>
      <c r="M1947" s="61">
        <f>VLOOKUP(H1947,zdroj!C:F,4,0)</f>
        <v>0</v>
      </c>
      <c r="N1947" s="61" t="str">
        <f t="shared" si="60"/>
        <v>-</v>
      </c>
      <c r="P1947" s="73" t="str">
        <f t="shared" si="61"/>
        <v/>
      </c>
      <c r="Q1947" s="61" t="s">
        <v>86</v>
      </c>
    </row>
    <row r="1948" spans="8:17" x14ac:dyDescent="0.25">
      <c r="H1948" s="59">
        <v>110183</v>
      </c>
      <c r="I1948" s="59" t="s">
        <v>72</v>
      </c>
      <c r="J1948" s="59">
        <v>6080375</v>
      </c>
      <c r="K1948" s="59" t="s">
        <v>2168</v>
      </c>
      <c r="L1948" s="61" t="s">
        <v>81</v>
      </c>
      <c r="M1948" s="61">
        <f>VLOOKUP(H1948,zdroj!C:F,4,0)</f>
        <v>0</v>
      </c>
      <c r="N1948" s="61" t="str">
        <f t="shared" si="60"/>
        <v>-</v>
      </c>
      <c r="P1948" s="73" t="str">
        <f t="shared" si="61"/>
        <v/>
      </c>
      <c r="Q1948" s="61" t="s">
        <v>86</v>
      </c>
    </row>
    <row r="1949" spans="8:17" x14ac:dyDescent="0.25">
      <c r="H1949" s="59">
        <v>110183</v>
      </c>
      <c r="I1949" s="59" t="s">
        <v>72</v>
      </c>
      <c r="J1949" s="59">
        <v>6080383</v>
      </c>
      <c r="K1949" s="59" t="s">
        <v>2169</v>
      </c>
      <c r="L1949" s="61" t="s">
        <v>81</v>
      </c>
      <c r="M1949" s="61">
        <f>VLOOKUP(H1949,zdroj!C:F,4,0)</f>
        <v>0</v>
      </c>
      <c r="N1949" s="61" t="str">
        <f t="shared" si="60"/>
        <v>-</v>
      </c>
      <c r="P1949" s="73" t="str">
        <f t="shared" si="61"/>
        <v/>
      </c>
      <c r="Q1949" s="61" t="s">
        <v>86</v>
      </c>
    </row>
    <row r="1950" spans="8:17" x14ac:dyDescent="0.25">
      <c r="H1950" s="59">
        <v>110183</v>
      </c>
      <c r="I1950" s="59" t="s">
        <v>72</v>
      </c>
      <c r="J1950" s="59">
        <v>6080391</v>
      </c>
      <c r="K1950" s="59" t="s">
        <v>2170</v>
      </c>
      <c r="L1950" s="61" t="s">
        <v>81</v>
      </c>
      <c r="M1950" s="61">
        <f>VLOOKUP(H1950,zdroj!C:F,4,0)</f>
        <v>0</v>
      </c>
      <c r="N1950" s="61" t="str">
        <f t="shared" si="60"/>
        <v>-</v>
      </c>
      <c r="P1950" s="73" t="str">
        <f t="shared" si="61"/>
        <v/>
      </c>
      <c r="Q1950" s="61" t="s">
        <v>86</v>
      </c>
    </row>
    <row r="1951" spans="8:17" x14ac:dyDescent="0.25">
      <c r="H1951" s="59">
        <v>110183</v>
      </c>
      <c r="I1951" s="59" t="s">
        <v>72</v>
      </c>
      <c r="J1951" s="59">
        <v>6080405</v>
      </c>
      <c r="K1951" s="59" t="s">
        <v>2171</v>
      </c>
      <c r="L1951" s="61" t="s">
        <v>81</v>
      </c>
      <c r="M1951" s="61">
        <f>VLOOKUP(H1951,zdroj!C:F,4,0)</f>
        <v>0</v>
      </c>
      <c r="N1951" s="61" t="str">
        <f t="shared" si="60"/>
        <v>-</v>
      </c>
      <c r="P1951" s="73" t="str">
        <f t="shared" si="61"/>
        <v/>
      </c>
      <c r="Q1951" s="61" t="s">
        <v>86</v>
      </c>
    </row>
    <row r="1952" spans="8:17" x14ac:dyDescent="0.25">
      <c r="H1952" s="59">
        <v>110183</v>
      </c>
      <c r="I1952" s="59" t="s">
        <v>72</v>
      </c>
      <c r="J1952" s="59">
        <v>6080413</v>
      </c>
      <c r="K1952" s="59" t="s">
        <v>2172</v>
      </c>
      <c r="L1952" s="61" t="s">
        <v>81</v>
      </c>
      <c r="M1952" s="61">
        <f>VLOOKUP(H1952,zdroj!C:F,4,0)</f>
        <v>0</v>
      </c>
      <c r="N1952" s="61" t="str">
        <f t="shared" si="60"/>
        <v>-</v>
      </c>
      <c r="P1952" s="73" t="str">
        <f t="shared" si="61"/>
        <v/>
      </c>
      <c r="Q1952" s="61" t="s">
        <v>86</v>
      </c>
    </row>
    <row r="1953" spans="8:17" x14ac:dyDescent="0.25">
      <c r="H1953" s="59">
        <v>110183</v>
      </c>
      <c r="I1953" s="59" t="s">
        <v>72</v>
      </c>
      <c r="J1953" s="59">
        <v>6080421</v>
      </c>
      <c r="K1953" s="59" t="s">
        <v>2173</v>
      </c>
      <c r="L1953" s="61" t="s">
        <v>81</v>
      </c>
      <c r="M1953" s="61">
        <f>VLOOKUP(H1953,zdroj!C:F,4,0)</f>
        <v>0</v>
      </c>
      <c r="N1953" s="61" t="str">
        <f t="shared" si="60"/>
        <v>-</v>
      </c>
      <c r="P1953" s="73" t="str">
        <f t="shared" si="61"/>
        <v/>
      </c>
      <c r="Q1953" s="61" t="s">
        <v>86</v>
      </c>
    </row>
    <row r="1954" spans="8:17" x14ac:dyDescent="0.25">
      <c r="H1954" s="59">
        <v>110183</v>
      </c>
      <c r="I1954" s="59" t="s">
        <v>72</v>
      </c>
      <c r="J1954" s="59">
        <v>6080430</v>
      </c>
      <c r="K1954" s="59" t="s">
        <v>2174</v>
      </c>
      <c r="L1954" s="61" t="s">
        <v>81</v>
      </c>
      <c r="M1954" s="61">
        <f>VLOOKUP(H1954,zdroj!C:F,4,0)</f>
        <v>0</v>
      </c>
      <c r="N1954" s="61" t="str">
        <f t="shared" si="60"/>
        <v>-</v>
      </c>
      <c r="P1954" s="73" t="str">
        <f t="shared" si="61"/>
        <v/>
      </c>
      <c r="Q1954" s="61" t="s">
        <v>86</v>
      </c>
    </row>
    <row r="1955" spans="8:17" x14ac:dyDescent="0.25">
      <c r="H1955" s="59">
        <v>110183</v>
      </c>
      <c r="I1955" s="59" t="s">
        <v>72</v>
      </c>
      <c r="J1955" s="59">
        <v>6080448</v>
      </c>
      <c r="K1955" s="59" t="s">
        <v>2175</v>
      </c>
      <c r="L1955" s="61" t="s">
        <v>81</v>
      </c>
      <c r="M1955" s="61">
        <f>VLOOKUP(H1955,zdroj!C:F,4,0)</f>
        <v>0</v>
      </c>
      <c r="N1955" s="61" t="str">
        <f t="shared" si="60"/>
        <v>-</v>
      </c>
      <c r="P1955" s="73" t="str">
        <f t="shared" si="61"/>
        <v/>
      </c>
      <c r="Q1955" s="61" t="s">
        <v>86</v>
      </c>
    </row>
    <row r="1956" spans="8:17" x14ac:dyDescent="0.25">
      <c r="H1956" s="59">
        <v>110183</v>
      </c>
      <c r="I1956" s="59" t="s">
        <v>72</v>
      </c>
      <c r="J1956" s="59">
        <v>6080456</v>
      </c>
      <c r="K1956" s="59" t="s">
        <v>2176</v>
      </c>
      <c r="L1956" s="61" t="s">
        <v>81</v>
      </c>
      <c r="M1956" s="61">
        <f>VLOOKUP(H1956,zdroj!C:F,4,0)</f>
        <v>0</v>
      </c>
      <c r="N1956" s="61" t="str">
        <f t="shared" si="60"/>
        <v>-</v>
      </c>
      <c r="P1956" s="73" t="str">
        <f t="shared" si="61"/>
        <v/>
      </c>
      <c r="Q1956" s="61" t="s">
        <v>86</v>
      </c>
    </row>
    <row r="1957" spans="8:17" x14ac:dyDescent="0.25">
      <c r="H1957" s="59">
        <v>110183</v>
      </c>
      <c r="I1957" s="59" t="s">
        <v>72</v>
      </c>
      <c r="J1957" s="59">
        <v>6080464</v>
      </c>
      <c r="K1957" s="59" t="s">
        <v>2177</v>
      </c>
      <c r="L1957" s="61" t="s">
        <v>81</v>
      </c>
      <c r="M1957" s="61">
        <f>VLOOKUP(H1957,zdroj!C:F,4,0)</f>
        <v>0</v>
      </c>
      <c r="N1957" s="61" t="str">
        <f t="shared" si="60"/>
        <v>-</v>
      </c>
      <c r="P1957" s="73" t="str">
        <f t="shared" si="61"/>
        <v/>
      </c>
      <c r="Q1957" s="61" t="s">
        <v>86</v>
      </c>
    </row>
    <row r="1958" spans="8:17" x14ac:dyDescent="0.25">
      <c r="H1958" s="59">
        <v>110183</v>
      </c>
      <c r="I1958" s="59" t="s">
        <v>72</v>
      </c>
      <c r="J1958" s="59">
        <v>6080472</v>
      </c>
      <c r="K1958" s="59" t="s">
        <v>2178</v>
      </c>
      <c r="L1958" s="61" t="s">
        <v>114</v>
      </c>
      <c r="M1958" s="61">
        <f>VLOOKUP(H1958,zdroj!C:F,4,0)</f>
        <v>0</v>
      </c>
      <c r="N1958" s="61" t="str">
        <f t="shared" si="60"/>
        <v>katC</v>
      </c>
      <c r="P1958" s="73" t="str">
        <f t="shared" si="61"/>
        <v/>
      </c>
      <c r="Q1958" s="61" t="s">
        <v>31</v>
      </c>
    </row>
    <row r="1959" spans="8:17" x14ac:dyDescent="0.25">
      <c r="H1959" s="59">
        <v>110183</v>
      </c>
      <c r="I1959" s="59" t="s">
        <v>72</v>
      </c>
      <c r="J1959" s="59">
        <v>6080499</v>
      </c>
      <c r="K1959" s="59" t="s">
        <v>2179</v>
      </c>
      <c r="L1959" s="61" t="s">
        <v>81</v>
      </c>
      <c r="M1959" s="61">
        <f>VLOOKUP(H1959,zdroj!C:F,4,0)</f>
        <v>0</v>
      </c>
      <c r="N1959" s="61" t="str">
        <f t="shared" si="60"/>
        <v>-</v>
      </c>
      <c r="P1959" s="73" t="str">
        <f t="shared" si="61"/>
        <v/>
      </c>
      <c r="Q1959" s="61" t="s">
        <v>86</v>
      </c>
    </row>
    <row r="1960" spans="8:17" x14ac:dyDescent="0.25">
      <c r="H1960" s="59">
        <v>110183</v>
      </c>
      <c r="I1960" s="59" t="s">
        <v>72</v>
      </c>
      <c r="J1960" s="59">
        <v>25983555</v>
      </c>
      <c r="K1960" s="59" t="s">
        <v>2180</v>
      </c>
      <c r="L1960" s="61" t="s">
        <v>81</v>
      </c>
      <c r="M1960" s="61">
        <f>VLOOKUP(H1960,zdroj!C:F,4,0)</f>
        <v>0</v>
      </c>
      <c r="N1960" s="61" t="str">
        <f t="shared" si="60"/>
        <v>-</v>
      </c>
      <c r="P1960" s="73" t="str">
        <f t="shared" si="61"/>
        <v/>
      </c>
      <c r="Q1960" s="61" t="s">
        <v>86</v>
      </c>
    </row>
    <row r="1961" spans="8:17" x14ac:dyDescent="0.25">
      <c r="H1961" s="59">
        <v>110183</v>
      </c>
      <c r="I1961" s="59" t="s">
        <v>72</v>
      </c>
      <c r="J1961" s="59">
        <v>26796716</v>
      </c>
      <c r="K1961" s="59" t="s">
        <v>2181</v>
      </c>
      <c r="L1961" s="61" t="s">
        <v>81</v>
      </c>
      <c r="M1961" s="61">
        <f>VLOOKUP(H1961,zdroj!C:F,4,0)</f>
        <v>0</v>
      </c>
      <c r="N1961" s="61" t="str">
        <f t="shared" si="60"/>
        <v>-</v>
      </c>
      <c r="P1961" s="73" t="str">
        <f t="shared" si="61"/>
        <v/>
      </c>
      <c r="Q1961" s="61" t="s">
        <v>86</v>
      </c>
    </row>
    <row r="1962" spans="8:17" x14ac:dyDescent="0.25">
      <c r="H1962" s="59">
        <v>110183</v>
      </c>
      <c r="I1962" s="59" t="s">
        <v>72</v>
      </c>
      <c r="J1962" s="59">
        <v>27043134</v>
      </c>
      <c r="K1962" s="59" t="s">
        <v>2182</v>
      </c>
      <c r="L1962" s="61" t="s">
        <v>81</v>
      </c>
      <c r="M1962" s="61">
        <f>VLOOKUP(H1962,zdroj!C:F,4,0)</f>
        <v>0</v>
      </c>
      <c r="N1962" s="61" t="str">
        <f t="shared" si="60"/>
        <v>-</v>
      </c>
      <c r="P1962" s="73" t="str">
        <f t="shared" si="61"/>
        <v/>
      </c>
      <c r="Q1962" s="61" t="s">
        <v>86</v>
      </c>
    </row>
    <row r="1963" spans="8:17" x14ac:dyDescent="0.25">
      <c r="H1963" s="59">
        <v>110183</v>
      </c>
      <c r="I1963" s="59" t="s">
        <v>72</v>
      </c>
      <c r="J1963" s="59">
        <v>27154505</v>
      </c>
      <c r="K1963" s="59" t="s">
        <v>2183</v>
      </c>
      <c r="L1963" s="61" t="s">
        <v>81</v>
      </c>
      <c r="M1963" s="61">
        <f>VLOOKUP(H1963,zdroj!C:F,4,0)</f>
        <v>0</v>
      </c>
      <c r="N1963" s="61" t="str">
        <f t="shared" si="60"/>
        <v>-</v>
      </c>
      <c r="P1963" s="73" t="str">
        <f t="shared" si="61"/>
        <v/>
      </c>
      <c r="Q1963" s="61" t="s">
        <v>86</v>
      </c>
    </row>
    <row r="1964" spans="8:17" x14ac:dyDescent="0.25">
      <c r="H1964" s="59">
        <v>110183</v>
      </c>
      <c r="I1964" s="59" t="s">
        <v>72</v>
      </c>
      <c r="J1964" s="59">
        <v>27233103</v>
      </c>
      <c r="K1964" s="59" t="s">
        <v>2184</v>
      </c>
      <c r="L1964" s="61" t="s">
        <v>81</v>
      </c>
      <c r="M1964" s="61">
        <f>VLOOKUP(H1964,zdroj!C:F,4,0)</f>
        <v>0</v>
      </c>
      <c r="N1964" s="61" t="str">
        <f t="shared" si="60"/>
        <v>-</v>
      </c>
      <c r="P1964" s="73" t="str">
        <f t="shared" si="61"/>
        <v/>
      </c>
      <c r="Q1964" s="61" t="s">
        <v>86</v>
      </c>
    </row>
    <row r="1965" spans="8:17" x14ac:dyDescent="0.25">
      <c r="H1965" s="59">
        <v>110183</v>
      </c>
      <c r="I1965" s="59" t="s">
        <v>72</v>
      </c>
      <c r="J1965" s="59">
        <v>27380025</v>
      </c>
      <c r="K1965" s="59" t="s">
        <v>2185</v>
      </c>
      <c r="L1965" s="61" t="s">
        <v>81</v>
      </c>
      <c r="M1965" s="61">
        <f>VLOOKUP(H1965,zdroj!C:F,4,0)</f>
        <v>0</v>
      </c>
      <c r="N1965" s="61" t="str">
        <f t="shared" si="60"/>
        <v>-</v>
      </c>
      <c r="P1965" s="73" t="str">
        <f t="shared" si="61"/>
        <v/>
      </c>
      <c r="Q1965" s="61" t="s">
        <v>86</v>
      </c>
    </row>
    <row r="1966" spans="8:17" x14ac:dyDescent="0.25">
      <c r="H1966" s="59">
        <v>110183</v>
      </c>
      <c r="I1966" s="59" t="s">
        <v>72</v>
      </c>
      <c r="J1966" s="59">
        <v>27839800</v>
      </c>
      <c r="K1966" s="59" t="s">
        <v>2186</v>
      </c>
      <c r="L1966" s="61" t="s">
        <v>81</v>
      </c>
      <c r="M1966" s="61">
        <f>VLOOKUP(H1966,zdroj!C:F,4,0)</f>
        <v>0</v>
      </c>
      <c r="N1966" s="61" t="str">
        <f t="shared" si="60"/>
        <v>-</v>
      </c>
      <c r="P1966" s="73" t="str">
        <f t="shared" si="61"/>
        <v/>
      </c>
      <c r="Q1966" s="61" t="s">
        <v>86</v>
      </c>
    </row>
    <row r="1967" spans="8:17" x14ac:dyDescent="0.25">
      <c r="H1967" s="59">
        <v>110183</v>
      </c>
      <c r="I1967" s="59" t="s">
        <v>72</v>
      </c>
      <c r="J1967" s="59">
        <v>28122241</v>
      </c>
      <c r="K1967" s="59" t="s">
        <v>2187</v>
      </c>
      <c r="L1967" s="61" t="s">
        <v>81</v>
      </c>
      <c r="M1967" s="61">
        <f>VLOOKUP(H1967,zdroj!C:F,4,0)</f>
        <v>0</v>
      </c>
      <c r="N1967" s="61" t="str">
        <f t="shared" si="60"/>
        <v>-</v>
      </c>
      <c r="P1967" s="73" t="str">
        <f t="shared" si="61"/>
        <v/>
      </c>
      <c r="Q1967" s="61" t="s">
        <v>86</v>
      </c>
    </row>
    <row r="1968" spans="8:17" x14ac:dyDescent="0.25">
      <c r="H1968" s="59">
        <v>110183</v>
      </c>
      <c r="I1968" s="59" t="s">
        <v>72</v>
      </c>
      <c r="J1968" s="59">
        <v>28122259</v>
      </c>
      <c r="K1968" s="59" t="s">
        <v>2188</v>
      </c>
      <c r="L1968" s="61" t="s">
        <v>81</v>
      </c>
      <c r="M1968" s="61">
        <f>VLOOKUP(H1968,zdroj!C:F,4,0)</f>
        <v>0</v>
      </c>
      <c r="N1968" s="61" t="str">
        <f t="shared" si="60"/>
        <v>-</v>
      </c>
      <c r="P1968" s="73" t="str">
        <f t="shared" si="61"/>
        <v/>
      </c>
      <c r="Q1968" s="61" t="s">
        <v>86</v>
      </c>
    </row>
    <row r="1969" spans="8:17" x14ac:dyDescent="0.25">
      <c r="H1969" s="59">
        <v>110183</v>
      </c>
      <c r="I1969" s="59" t="s">
        <v>72</v>
      </c>
      <c r="J1969" s="59">
        <v>28164351</v>
      </c>
      <c r="K1969" s="59" t="s">
        <v>2189</v>
      </c>
      <c r="L1969" s="61" t="s">
        <v>81</v>
      </c>
      <c r="M1969" s="61">
        <f>VLOOKUP(H1969,zdroj!C:F,4,0)</f>
        <v>0</v>
      </c>
      <c r="N1969" s="61" t="str">
        <f t="shared" si="60"/>
        <v>-</v>
      </c>
      <c r="P1969" s="73" t="str">
        <f t="shared" si="61"/>
        <v/>
      </c>
      <c r="Q1969" s="61" t="s">
        <v>86</v>
      </c>
    </row>
    <row r="1970" spans="8:17" x14ac:dyDescent="0.25">
      <c r="H1970" s="59">
        <v>110183</v>
      </c>
      <c r="I1970" s="59" t="s">
        <v>72</v>
      </c>
      <c r="J1970" s="59">
        <v>30846056</v>
      </c>
      <c r="K1970" s="59" t="s">
        <v>2190</v>
      </c>
      <c r="L1970" s="61" t="s">
        <v>81</v>
      </c>
      <c r="M1970" s="61">
        <f>VLOOKUP(H1970,zdroj!C:F,4,0)</f>
        <v>0</v>
      </c>
      <c r="N1970" s="61" t="str">
        <f t="shared" si="60"/>
        <v>-</v>
      </c>
      <c r="P1970" s="73" t="str">
        <f t="shared" si="61"/>
        <v/>
      </c>
      <c r="Q1970" s="61" t="s">
        <v>86</v>
      </c>
    </row>
    <row r="1971" spans="8:17" x14ac:dyDescent="0.25">
      <c r="H1971" s="59">
        <v>110183</v>
      </c>
      <c r="I1971" s="59" t="s">
        <v>72</v>
      </c>
      <c r="J1971" s="59">
        <v>30846064</v>
      </c>
      <c r="K1971" s="59" t="s">
        <v>2191</v>
      </c>
      <c r="L1971" s="61" t="s">
        <v>81</v>
      </c>
      <c r="M1971" s="61">
        <f>VLOOKUP(H1971,zdroj!C:F,4,0)</f>
        <v>0</v>
      </c>
      <c r="N1971" s="61" t="str">
        <f t="shared" si="60"/>
        <v>-</v>
      </c>
      <c r="P1971" s="73" t="str">
        <f t="shared" si="61"/>
        <v/>
      </c>
      <c r="Q1971" s="61" t="s">
        <v>86</v>
      </c>
    </row>
    <row r="1972" spans="8:17" x14ac:dyDescent="0.25">
      <c r="H1972" s="59">
        <v>110183</v>
      </c>
      <c r="I1972" s="59" t="s">
        <v>72</v>
      </c>
      <c r="J1972" s="59">
        <v>30846072</v>
      </c>
      <c r="K1972" s="59" t="s">
        <v>2192</v>
      </c>
      <c r="L1972" s="61" t="s">
        <v>81</v>
      </c>
      <c r="M1972" s="61">
        <f>VLOOKUP(H1972,zdroj!C:F,4,0)</f>
        <v>0</v>
      </c>
      <c r="N1972" s="61" t="str">
        <f t="shared" si="60"/>
        <v>-</v>
      </c>
      <c r="P1972" s="73" t="str">
        <f t="shared" si="61"/>
        <v/>
      </c>
      <c r="Q1972" s="61" t="s">
        <v>86</v>
      </c>
    </row>
    <row r="1973" spans="8:17" x14ac:dyDescent="0.25">
      <c r="H1973" s="59">
        <v>110183</v>
      </c>
      <c r="I1973" s="59" t="s">
        <v>72</v>
      </c>
      <c r="J1973" s="59">
        <v>30846081</v>
      </c>
      <c r="K1973" s="59" t="s">
        <v>2193</v>
      </c>
      <c r="L1973" s="61" t="s">
        <v>81</v>
      </c>
      <c r="M1973" s="61">
        <f>VLOOKUP(H1973,zdroj!C:F,4,0)</f>
        <v>0</v>
      </c>
      <c r="N1973" s="61" t="str">
        <f t="shared" si="60"/>
        <v>-</v>
      </c>
      <c r="P1973" s="73" t="str">
        <f t="shared" si="61"/>
        <v/>
      </c>
      <c r="Q1973" s="61" t="s">
        <v>88</v>
      </c>
    </row>
    <row r="1974" spans="8:17" x14ac:dyDescent="0.25">
      <c r="H1974" s="59">
        <v>110183</v>
      </c>
      <c r="I1974" s="59" t="s">
        <v>72</v>
      </c>
      <c r="J1974" s="59">
        <v>40085015</v>
      </c>
      <c r="K1974" s="59" t="s">
        <v>2194</v>
      </c>
      <c r="L1974" s="61" t="s">
        <v>81</v>
      </c>
      <c r="M1974" s="61">
        <f>VLOOKUP(H1974,zdroj!C:F,4,0)</f>
        <v>0</v>
      </c>
      <c r="N1974" s="61" t="str">
        <f t="shared" si="60"/>
        <v>-</v>
      </c>
      <c r="P1974" s="73" t="str">
        <f t="shared" si="61"/>
        <v/>
      </c>
      <c r="Q1974" s="61" t="s">
        <v>86</v>
      </c>
    </row>
    <row r="1975" spans="8:17" x14ac:dyDescent="0.25">
      <c r="H1975" s="59">
        <v>110183</v>
      </c>
      <c r="I1975" s="59" t="s">
        <v>72</v>
      </c>
      <c r="J1975" s="59">
        <v>40085023</v>
      </c>
      <c r="K1975" s="59" t="s">
        <v>2195</v>
      </c>
      <c r="L1975" s="61" t="s">
        <v>81</v>
      </c>
      <c r="M1975" s="61">
        <f>VLOOKUP(H1975,zdroj!C:F,4,0)</f>
        <v>0</v>
      </c>
      <c r="N1975" s="61" t="str">
        <f t="shared" si="60"/>
        <v>-</v>
      </c>
      <c r="P1975" s="73" t="str">
        <f t="shared" si="61"/>
        <v/>
      </c>
      <c r="Q1975" s="61" t="s">
        <v>86</v>
      </c>
    </row>
    <row r="1976" spans="8:17" x14ac:dyDescent="0.25">
      <c r="H1976" s="59">
        <v>110183</v>
      </c>
      <c r="I1976" s="59" t="s">
        <v>72</v>
      </c>
      <c r="J1976" s="59">
        <v>40085031</v>
      </c>
      <c r="K1976" s="59" t="s">
        <v>2196</v>
      </c>
      <c r="L1976" s="61" t="s">
        <v>81</v>
      </c>
      <c r="M1976" s="61">
        <f>VLOOKUP(H1976,zdroj!C:F,4,0)</f>
        <v>0</v>
      </c>
      <c r="N1976" s="61" t="str">
        <f t="shared" si="60"/>
        <v>-</v>
      </c>
      <c r="P1976" s="73" t="str">
        <f t="shared" si="61"/>
        <v/>
      </c>
      <c r="Q1976" s="61" t="s">
        <v>86</v>
      </c>
    </row>
    <row r="1977" spans="8:17" x14ac:dyDescent="0.25">
      <c r="H1977" s="59">
        <v>110183</v>
      </c>
      <c r="I1977" s="59" t="s">
        <v>72</v>
      </c>
      <c r="J1977" s="59">
        <v>40085040</v>
      </c>
      <c r="K1977" s="59" t="s">
        <v>2197</v>
      </c>
      <c r="L1977" s="61" t="s">
        <v>81</v>
      </c>
      <c r="M1977" s="61">
        <f>VLOOKUP(H1977,zdroj!C:F,4,0)</f>
        <v>0</v>
      </c>
      <c r="N1977" s="61" t="str">
        <f t="shared" si="60"/>
        <v>-</v>
      </c>
      <c r="P1977" s="73" t="str">
        <f t="shared" si="61"/>
        <v/>
      </c>
      <c r="Q1977" s="61" t="s">
        <v>86</v>
      </c>
    </row>
    <row r="1978" spans="8:17" x14ac:dyDescent="0.25">
      <c r="H1978" s="59">
        <v>110183</v>
      </c>
      <c r="I1978" s="59" t="s">
        <v>72</v>
      </c>
      <c r="J1978" s="59">
        <v>41143655</v>
      </c>
      <c r="K1978" s="59" t="s">
        <v>2198</v>
      </c>
      <c r="L1978" s="61" t="s">
        <v>81</v>
      </c>
      <c r="M1978" s="61">
        <f>VLOOKUP(H1978,zdroj!C:F,4,0)</f>
        <v>0</v>
      </c>
      <c r="N1978" s="61" t="str">
        <f t="shared" si="60"/>
        <v>-</v>
      </c>
      <c r="P1978" s="73" t="str">
        <f t="shared" si="61"/>
        <v/>
      </c>
      <c r="Q1978" s="61" t="s">
        <v>86</v>
      </c>
    </row>
    <row r="1979" spans="8:17" x14ac:dyDescent="0.25">
      <c r="H1979" s="59">
        <v>110183</v>
      </c>
      <c r="I1979" s="59" t="s">
        <v>72</v>
      </c>
      <c r="J1979" s="59">
        <v>72951371</v>
      </c>
      <c r="K1979" s="59" t="s">
        <v>2199</v>
      </c>
      <c r="L1979" s="61" t="s">
        <v>81</v>
      </c>
      <c r="M1979" s="61">
        <f>VLOOKUP(H1979,zdroj!C:F,4,0)</f>
        <v>0</v>
      </c>
      <c r="N1979" s="61" t="str">
        <f t="shared" si="60"/>
        <v>-</v>
      </c>
      <c r="P1979" s="73" t="str">
        <f t="shared" si="61"/>
        <v/>
      </c>
      <c r="Q1979" s="61" t="s">
        <v>86</v>
      </c>
    </row>
    <row r="1980" spans="8:17" x14ac:dyDescent="0.25">
      <c r="H1980" s="59">
        <v>110183</v>
      </c>
      <c r="I1980" s="59" t="s">
        <v>72</v>
      </c>
      <c r="J1980" s="59">
        <v>73106577</v>
      </c>
      <c r="K1980" s="59" t="s">
        <v>2200</v>
      </c>
      <c r="L1980" s="61" t="s">
        <v>81</v>
      </c>
      <c r="M1980" s="61">
        <f>VLOOKUP(H1980,zdroj!C:F,4,0)</f>
        <v>0</v>
      </c>
      <c r="N1980" s="61" t="str">
        <f t="shared" si="60"/>
        <v>-</v>
      </c>
      <c r="P1980" s="73" t="str">
        <f t="shared" si="61"/>
        <v/>
      </c>
      <c r="Q1980" s="61" t="s">
        <v>86</v>
      </c>
    </row>
    <row r="1981" spans="8:17" x14ac:dyDescent="0.25">
      <c r="H1981" s="59">
        <v>110183</v>
      </c>
      <c r="I1981" s="59" t="s">
        <v>72</v>
      </c>
      <c r="J1981" s="59">
        <v>73806277</v>
      </c>
      <c r="K1981" s="59" t="s">
        <v>2201</v>
      </c>
      <c r="L1981" s="61" t="s">
        <v>81</v>
      </c>
      <c r="M1981" s="61">
        <f>VLOOKUP(H1981,zdroj!C:F,4,0)</f>
        <v>0</v>
      </c>
      <c r="N1981" s="61" t="str">
        <f t="shared" si="60"/>
        <v>-</v>
      </c>
      <c r="P1981" s="73" t="str">
        <f t="shared" si="61"/>
        <v/>
      </c>
      <c r="Q1981" s="61" t="s">
        <v>86</v>
      </c>
    </row>
    <row r="1982" spans="8:17" x14ac:dyDescent="0.25">
      <c r="H1982" s="59">
        <v>110183</v>
      </c>
      <c r="I1982" s="59" t="s">
        <v>72</v>
      </c>
      <c r="J1982" s="59">
        <v>77537530</v>
      </c>
      <c r="K1982" s="59" t="s">
        <v>2202</v>
      </c>
      <c r="L1982" s="61" t="s">
        <v>81</v>
      </c>
      <c r="M1982" s="61">
        <f>VLOOKUP(H1982,zdroj!C:F,4,0)</f>
        <v>0</v>
      </c>
      <c r="N1982" s="61" t="str">
        <f t="shared" si="60"/>
        <v>-</v>
      </c>
      <c r="P1982" s="73" t="str">
        <f t="shared" si="61"/>
        <v/>
      </c>
      <c r="Q1982" s="61" t="s">
        <v>86</v>
      </c>
    </row>
    <row r="1983" spans="8:17" x14ac:dyDescent="0.25">
      <c r="H1983" s="59">
        <v>110183</v>
      </c>
      <c r="I1983" s="59" t="s">
        <v>72</v>
      </c>
      <c r="J1983" s="59">
        <v>78238358</v>
      </c>
      <c r="K1983" s="59" t="s">
        <v>2203</v>
      </c>
      <c r="L1983" s="61" t="s">
        <v>81</v>
      </c>
      <c r="M1983" s="61">
        <f>VLOOKUP(H1983,zdroj!C:F,4,0)</f>
        <v>0</v>
      </c>
      <c r="N1983" s="61" t="str">
        <f t="shared" si="60"/>
        <v>-</v>
      </c>
      <c r="P1983" s="73" t="str">
        <f t="shared" si="61"/>
        <v/>
      </c>
      <c r="Q1983" s="61" t="s">
        <v>86</v>
      </c>
    </row>
    <row r="1984" spans="8:17" x14ac:dyDescent="0.25">
      <c r="H1984" s="59">
        <v>110183</v>
      </c>
      <c r="I1984" s="59" t="s">
        <v>72</v>
      </c>
      <c r="J1984" s="59">
        <v>78618932</v>
      </c>
      <c r="K1984" s="59" t="s">
        <v>2204</v>
      </c>
      <c r="L1984" s="61" t="s">
        <v>81</v>
      </c>
      <c r="M1984" s="61">
        <f>VLOOKUP(H1984,zdroj!C:F,4,0)</f>
        <v>0</v>
      </c>
      <c r="N1984" s="61" t="str">
        <f t="shared" si="60"/>
        <v>-</v>
      </c>
      <c r="P1984" s="73" t="str">
        <f t="shared" si="61"/>
        <v/>
      </c>
      <c r="Q1984" s="61" t="s">
        <v>86</v>
      </c>
    </row>
    <row r="1985" spans="8:17" x14ac:dyDescent="0.25">
      <c r="H1985" s="59">
        <v>110183</v>
      </c>
      <c r="I1985" s="59" t="s">
        <v>72</v>
      </c>
      <c r="J1985" s="59">
        <v>81315210</v>
      </c>
      <c r="K1985" s="59" t="s">
        <v>2205</v>
      </c>
      <c r="L1985" s="61" t="s">
        <v>81</v>
      </c>
      <c r="M1985" s="61">
        <f>VLOOKUP(H1985,zdroj!C:F,4,0)</f>
        <v>0</v>
      </c>
      <c r="N1985" s="61" t="str">
        <f t="shared" si="60"/>
        <v>-</v>
      </c>
      <c r="P1985" s="73" t="str">
        <f t="shared" si="61"/>
        <v/>
      </c>
      <c r="Q1985" s="61" t="s">
        <v>86</v>
      </c>
    </row>
    <row r="1986" spans="8:17" x14ac:dyDescent="0.25">
      <c r="H1986" s="59">
        <v>167860</v>
      </c>
      <c r="I1986" s="59" t="s">
        <v>71</v>
      </c>
      <c r="J1986" s="59">
        <v>21142271</v>
      </c>
      <c r="K1986" s="59" t="s">
        <v>2206</v>
      </c>
      <c r="L1986" s="61" t="s">
        <v>112</v>
      </c>
      <c r="M1986" s="61">
        <f>VLOOKUP(H1986,zdroj!C:F,4,0)</f>
        <v>0</v>
      </c>
      <c r="N1986" s="61" t="str">
        <f t="shared" si="60"/>
        <v>katA</v>
      </c>
      <c r="P1986" s="73" t="str">
        <f t="shared" si="61"/>
        <v/>
      </c>
      <c r="Q1986" s="61" t="s">
        <v>30</v>
      </c>
    </row>
    <row r="1987" spans="8:17" x14ac:dyDescent="0.25">
      <c r="H1987" s="59">
        <v>167860</v>
      </c>
      <c r="I1987" s="59" t="s">
        <v>71</v>
      </c>
      <c r="J1987" s="59">
        <v>21142289</v>
      </c>
      <c r="K1987" s="59" t="s">
        <v>2207</v>
      </c>
      <c r="L1987" s="61" t="s">
        <v>112</v>
      </c>
      <c r="M1987" s="61">
        <f>VLOOKUP(H1987,zdroj!C:F,4,0)</f>
        <v>0</v>
      </c>
      <c r="N1987" s="61" t="str">
        <f t="shared" si="60"/>
        <v>katA</v>
      </c>
      <c r="P1987" s="73" t="str">
        <f t="shared" si="61"/>
        <v/>
      </c>
      <c r="Q1987" s="61" t="s">
        <v>30</v>
      </c>
    </row>
    <row r="1988" spans="8:17" x14ac:dyDescent="0.25">
      <c r="H1988" s="59">
        <v>167860</v>
      </c>
      <c r="I1988" s="59" t="s">
        <v>71</v>
      </c>
      <c r="J1988" s="59">
        <v>21142297</v>
      </c>
      <c r="K1988" s="59" t="s">
        <v>2208</v>
      </c>
      <c r="L1988" s="61" t="s">
        <v>112</v>
      </c>
      <c r="M1988" s="61">
        <f>VLOOKUP(H1988,zdroj!C:F,4,0)</f>
        <v>0</v>
      </c>
      <c r="N1988" s="61" t="str">
        <f t="shared" si="60"/>
        <v>katA</v>
      </c>
      <c r="P1988" s="73" t="str">
        <f t="shared" si="61"/>
        <v/>
      </c>
      <c r="Q1988" s="61" t="s">
        <v>30</v>
      </c>
    </row>
    <row r="1989" spans="8:17" x14ac:dyDescent="0.25">
      <c r="H1989" s="59">
        <v>167860</v>
      </c>
      <c r="I1989" s="59" t="s">
        <v>71</v>
      </c>
      <c r="J1989" s="59">
        <v>21142301</v>
      </c>
      <c r="K1989" s="59" t="s">
        <v>2209</v>
      </c>
      <c r="L1989" s="61" t="s">
        <v>112</v>
      </c>
      <c r="M1989" s="61">
        <f>VLOOKUP(H1989,zdroj!C:F,4,0)</f>
        <v>0</v>
      </c>
      <c r="N1989" s="61" t="str">
        <f t="shared" si="60"/>
        <v>katA</v>
      </c>
      <c r="P1989" s="73" t="str">
        <f t="shared" si="61"/>
        <v/>
      </c>
      <c r="Q1989" s="61" t="s">
        <v>30</v>
      </c>
    </row>
    <row r="1990" spans="8:17" x14ac:dyDescent="0.25">
      <c r="H1990" s="59">
        <v>167860</v>
      </c>
      <c r="I1990" s="59" t="s">
        <v>71</v>
      </c>
      <c r="J1990" s="59">
        <v>21142319</v>
      </c>
      <c r="K1990" s="59" t="s">
        <v>2210</v>
      </c>
      <c r="L1990" s="61" t="s">
        <v>112</v>
      </c>
      <c r="M1990" s="61">
        <f>VLOOKUP(H1990,zdroj!C:F,4,0)</f>
        <v>0</v>
      </c>
      <c r="N1990" s="61" t="str">
        <f t="shared" si="60"/>
        <v>katA</v>
      </c>
      <c r="P1990" s="73" t="str">
        <f t="shared" si="61"/>
        <v/>
      </c>
      <c r="Q1990" s="61" t="s">
        <v>30</v>
      </c>
    </row>
    <row r="1991" spans="8:17" x14ac:dyDescent="0.25">
      <c r="H1991" s="59">
        <v>167860</v>
      </c>
      <c r="I1991" s="59" t="s">
        <v>71</v>
      </c>
      <c r="J1991" s="59">
        <v>21142327</v>
      </c>
      <c r="K1991" s="59" t="s">
        <v>2211</v>
      </c>
      <c r="L1991" s="61" t="s">
        <v>112</v>
      </c>
      <c r="M1991" s="61">
        <f>VLOOKUP(H1991,zdroj!C:F,4,0)</f>
        <v>0</v>
      </c>
      <c r="N1991" s="61" t="str">
        <f t="shared" ref="N1991:N2054" si="62">IF(M1991="A",IF(L1991="katA","katB",L1991),L1991)</f>
        <v>katA</v>
      </c>
      <c r="P1991" s="73" t="str">
        <f t="shared" ref="P1991:P2054" si="63">IF(O1991="A",1,"")</f>
        <v/>
      </c>
      <c r="Q1991" s="61" t="s">
        <v>30</v>
      </c>
    </row>
    <row r="1992" spans="8:17" x14ac:dyDescent="0.25">
      <c r="H1992" s="59">
        <v>167860</v>
      </c>
      <c r="I1992" s="59" t="s">
        <v>71</v>
      </c>
      <c r="J1992" s="59">
        <v>21142335</v>
      </c>
      <c r="K1992" s="59" t="s">
        <v>2212</v>
      </c>
      <c r="L1992" s="61" t="s">
        <v>112</v>
      </c>
      <c r="M1992" s="61">
        <f>VLOOKUP(H1992,zdroj!C:F,4,0)</f>
        <v>0</v>
      </c>
      <c r="N1992" s="61" t="str">
        <f t="shared" si="62"/>
        <v>katA</v>
      </c>
      <c r="P1992" s="73" t="str">
        <f t="shared" si="63"/>
        <v/>
      </c>
      <c r="Q1992" s="61" t="s">
        <v>30</v>
      </c>
    </row>
    <row r="1993" spans="8:17" x14ac:dyDescent="0.25">
      <c r="H1993" s="59">
        <v>167860</v>
      </c>
      <c r="I1993" s="59" t="s">
        <v>71</v>
      </c>
      <c r="J1993" s="59">
        <v>21142343</v>
      </c>
      <c r="K1993" s="59" t="s">
        <v>2213</v>
      </c>
      <c r="L1993" s="61" t="s">
        <v>112</v>
      </c>
      <c r="M1993" s="61">
        <f>VLOOKUP(H1993,zdroj!C:F,4,0)</f>
        <v>0</v>
      </c>
      <c r="N1993" s="61" t="str">
        <f t="shared" si="62"/>
        <v>katA</v>
      </c>
      <c r="P1993" s="73" t="str">
        <f t="shared" si="63"/>
        <v/>
      </c>
      <c r="Q1993" s="61" t="s">
        <v>30</v>
      </c>
    </row>
    <row r="1994" spans="8:17" x14ac:dyDescent="0.25">
      <c r="H1994" s="59">
        <v>167860</v>
      </c>
      <c r="I1994" s="59" t="s">
        <v>71</v>
      </c>
      <c r="J1994" s="59">
        <v>21142351</v>
      </c>
      <c r="K1994" s="59" t="s">
        <v>2214</v>
      </c>
      <c r="L1994" s="61" t="s">
        <v>112</v>
      </c>
      <c r="M1994" s="61">
        <f>VLOOKUP(H1994,zdroj!C:F,4,0)</f>
        <v>0</v>
      </c>
      <c r="N1994" s="61" t="str">
        <f t="shared" si="62"/>
        <v>katA</v>
      </c>
      <c r="P1994" s="73" t="str">
        <f t="shared" si="63"/>
        <v/>
      </c>
      <c r="Q1994" s="61" t="s">
        <v>30</v>
      </c>
    </row>
    <row r="1995" spans="8:17" x14ac:dyDescent="0.25">
      <c r="H1995" s="59">
        <v>167860</v>
      </c>
      <c r="I1995" s="59" t="s">
        <v>71</v>
      </c>
      <c r="J1995" s="59">
        <v>21142378</v>
      </c>
      <c r="K1995" s="59" t="s">
        <v>2215</v>
      </c>
      <c r="L1995" s="61" t="s">
        <v>112</v>
      </c>
      <c r="M1995" s="61">
        <f>VLOOKUP(H1995,zdroj!C:F,4,0)</f>
        <v>0</v>
      </c>
      <c r="N1995" s="61" t="str">
        <f t="shared" si="62"/>
        <v>katA</v>
      </c>
      <c r="P1995" s="73" t="str">
        <f t="shared" si="63"/>
        <v/>
      </c>
      <c r="Q1995" s="61" t="s">
        <v>30</v>
      </c>
    </row>
    <row r="1996" spans="8:17" x14ac:dyDescent="0.25">
      <c r="H1996" s="59">
        <v>167860</v>
      </c>
      <c r="I1996" s="59" t="s">
        <v>71</v>
      </c>
      <c r="J1996" s="59">
        <v>21142386</v>
      </c>
      <c r="K1996" s="59" t="s">
        <v>2216</v>
      </c>
      <c r="L1996" s="61" t="s">
        <v>112</v>
      </c>
      <c r="M1996" s="61">
        <f>VLOOKUP(H1996,zdroj!C:F,4,0)</f>
        <v>0</v>
      </c>
      <c r="N1996" s="61" t="str">
        <f t="shared" si="62"/>
        <v>katA</v>
      </c>
      <c r="P1996" s="73" t="str">
        <f t="shared" si="63"/>
        <v/>
      </c>
      <c r="Q1996" s="61" t="s">
        <v>30</v>
      </c>
    </row>
    <row r="1997" spans="8:17" x14ac:dyDescent="0.25">
      <c r="H1997" s="59">
        <v>167860</v>
      </c>
      <c r="I1997" s="59" t="s">
        <v>71</v>
      </c>
      <c r="J1997" s="59">
        <v>21142394</v>
      </c>
      <c r="K1997" s="59" t="s">
        <v>2217</v>
      </c>
      <c r="L1997" s="61" t="s">
        <v>112</v>
      </c>
      <c r="M1997" s="61">
        <f>VLOOKUP(H1997,zdroj!C:F,4,0)</f>
        <v>0</v>
      </c>
      <c r="N1997" s="61" t="str">
        <f t="shared" si="62"/>
        <v>katA</v>
      </c>
      <c r="P1997" s="73" t="str">
        <f t="shared" si="63"/>
        <v/>
      </c>
      <c r="Q1997" s="61" t="s">
        <v>30</v>
      </c>
    </row>
    <row r="1998" spans="8:17" x14ac:dyDescent="0.25">
      <c r="H1998" s="59">
        <v>167860</v>
      </c>
      <c r="I1998" s="59" t="s">
        <v>71</v>
      </c>
      <c r="J1998" s="59">
        <v>21142408</v>
      </c>
      <c r="K1998" s="59" t="s">
        <v>2218</v>
      </c>
      <c r="L1998" s="61" t="s">
        <v>112</v>
      </c>
      <c r="M1998" s="61">
        <f>VLOOKUP(H1998,zdroj!C:F,4,0)</f>
        <v>0</v>
      </c>
      <c r="N1998" s="61" t="str">
        <f t="shared" si="62"/>
        <v>katA</v>
      </c>
      <c r="P1998" s="73" t="str">
        <f t="shared" si="63"/>
        <v/>
      </c>
      <c r="Q1998" s="61" t="s">
        <v>30</v>
      </c>
    </row>
    <row r="1999" spans="8:17" x14ac:dyDescent="0.25">
      <c r="H1999" s="59">
        <v>167860</v>
      </c>
      <c r="I1999" s="59" t="s">
        <v>71</v>
      </c>
      <c r="J1999" s="59">
        <v>21142416</v>
      </c>
      <c r="K1999" s="59" t="s">
        <v>2219</v>
      </c>
      <c r="L1999" s="61" t="s">
        <v>112</v>
      </c>
      <c r="M1999" s="61">
        <f>VLOOKUP(H1999,zdroj!C:F,4,0)</f>
        <v>0</v>
      </c>
      <c r="N1999" s="61" t="str">
        <f t="shared" si="62"/>
        <v>katA</v>
      </c>
      <c r="P1999" s="73" t="str">
        <f t="shared" si="63"/>
        <v/>
      </c>
      <c r="Q1999" s="61" t="s">
        <v>30</v>
      </c>
    </row>
    <row r="2000" spans="8:17" x14ac:dyDescent="0.25">
      <c r="H2000" s="59">
        <v>167860</v>
      </c>
      <c r="I2000" s="59" t="s">
        <v>71</v>
      </c>
      <c r="J2000" s="59">
        <v>21142424</v>
      </c>
      <c r="K2000" s="59" t="s">
        <v>2220</v>
      </c>
      <c r="L2000" s="61" t="s">
        <v>112</v>
      </c>
      <c r="M2000" s="61">
        <f>VLOOKUP(H2000,zdroj!C:F,4,0)</f>
        <v>0</v>
      </c>
      <c r="N2000" s="61" t="str">
        <f t="shared" si="62"/>
        <v>katA</v>
      </c>
      <c r="P2000" s="73" t="str">
        <f t="shared" si="63"/>
        <v/>
      </c>
      <c r="Q2000" s="61" t="s">
        <v>30</v>
      </c>
    </row>
    <row r="2001" spans="8:18" x14ac:dyDescent="0.25">
      <c r="H2001" s="59">
        <v>167860</v>
      </c>
      <c r="I2001" s="59" t="s">
        <v>71</v>
      </c>
      <c r="J2001" s="59">
        <v>21142432</v>
      </c>
      <c r="K2001" s="59" t="s">
        <v>2221</v>
      </c>
      <c r="L2001" s="61" t="s">
        <v>112</v>
      </c>
      <c r="M2001" s="61">
        <f>VLOOKUP(H2001,zdroj!C:F,4,0)</f>
        <v>0</v>
      </c>
      <c r="N2001" s="61" t="str">
        <f t="shared" si="62"/>
        <v>katA</v>
      </c>
      <c r="P2001" s="73" t="str">
        <f t="shared" si="63"/>
        <v/>
      </c>
      <c r="Q2001" s="61" t="s">
        <v>30</v>
      </c>
    </row>
    <row r="2002" spans="8:18" x14ac:dyDescent="0.25">
      <c r="H2002" s="59">
        <v>167860</v>
      </c>
      <c r="I2002" s="59" t="s">
        <v>71</v>
      </c>
      <c r="J2002" s="59">
        <v>21142441</v>
      </c>
      <c r="K2002" s="59" t="s">
        <v>2222</v>
      </c>
      <c r="L2002" s="61" t="s">
        <v>112</v>
      </c>
      <c r="M2002" s="61">
        <f>VLOOKUP(H2002,zdroj!C:F,4,0)</f>
        <v>0</v>
      </c>
      <c r="N2002" s="61" t="str">
        <f t="shared" si="62"/>
        <v>katA</v>
      </c>
      <c r="P2002" s="73" t="str">
        <f t="shared" si="63"/>
        <v/>
      </c>
      <c r="Q2002" s="61" t="s">
        <v>30</v>
      </c>
    </row>
    <row r="2003" spans="8:18" x14ac:dyDescent="0.25">
      <c r="H2003" s="59">
        <v>167860</v>
      </c>
      <c r="I2003" s="59" t="s">
        <v>71</v>
      </c>
      <c r="J2003" s="59">
        <v>21142475</v>
      </c>
      <c r="K2003" s="59" t="s">
        <v>2223</v>
      </c>
      <c r="L2003" s="61" t="s">
        <v>112</v>
      </c>
      <c r="M2003" s="61">
        <f>VLOOKUP(H2003,zdroj!C:F,4,0)</f>
        <v>0</v>
      </c>
      <c r="N2003" s="61" t="str">
        <f t="shared" si="62"/>
        <v>katA</v>
      </c>
      <c r="P2003" s="73" t="str">
        <f t="shared" si="63"/>
        <v/>
      </c>
      <c r="Q2003" s="61" t="s">
        <v>30</v>
      </c>
    </row>
    <row r="2004" spans="8:18" x14ac:dyDescent="0.25">
      <c r="H2004" s="59">
        <v>167860</v>
      </c>
      <c r="I2004" s="59" t="s">
        <v>71</v>
      </c>
      <c r="J2004" s="59">
        <v>21142483</v>
      </c>
      <c r="K2004" s="59" t="s">
        <v>2224</v>
      </c>
      <c r="L2004" s="61" t="s">
        <v>112</v>
      </c>
      <c r="M2004" s="61">
        <f>VLOOKUP(H2004,zdroj!C:F,4,0)</f>
        <v>0</v>
      </c>
      <c r="N2004" s="61" t="str">
        <f t="shared" si="62"/>
        <v>katA</v>
      </c>
      <c r="P2004" s="73" t="str">
        <f t="shared" si="63"/>
        <v/>
      </c>
      <c r="Q2004" s="61" t="s">
        <v>30</v>
      </c>
    </row>
    <row r="2005" spans="8:18" x14ac:dyDescent="0.25">
      <c r="H2005" s="59">
        <v>167860</v>
      </c>
      <c r="I2005" s="59" t="s">
        <v>71</v>
      </c>
      <c r="J2005" s="59">
        <v>21142491</v>
      </c>
      <c r="K2005" s="59" t="s">
        <v>2225</v>
      </c>
      <c r="L2005" s="61" t="s">
        <v>112</v>
      </c>
      <c r="M2005" s="61">
        <f>VLOOKUP(H2005,zdroj!C:F,4,0)</f>
        <v>0</v>
      </c>
      <c r="N2005" s="61" t="str">
        <f t="shared" si="62"/>
        <v>katA</v>
      </c>
      <c r="P2005" s="73" t="str">
        <f t="shared" si="63"/>
        <v/>
      </c>
      <c r="Q2005" s="61" t="s">
        <v>30</v>
      </c>
    </row>
    <row r="2006" spans="8:18" x14ac:dyDescent="0.25">
      <c r="H2006" s="59">
        <v>167860</v>
      </c>
      <c r="I2006" s="59" t="s">
        <v>71</v>
      </c>
      <c r="J2006" s="59">
        <v>21142505</v>
      </c>
      <c r="K2006" s="59" t="s">
        <v>2226</v>
      </c>
      <c r="L2006" s="61" t="s">
        <v>112</v>
      </c>
      <c r="M2006" s="61">
        <f>VLOOKUP(H2006,zdroj!C:F,4,0)</f>
        <v>0</v>
      </c>
      <c r="N2006" s="61" t="str">
        <f t="shared" si="62"/>
        <v>katA</v>
      </c>
      <c r="P2006" s="73" t="str">
        <f t="shared" si="63"/>
        <v/>
      </c>
      <c r="Q2006" s="61" t="s">
        <v>30</v>
      </c>
    </row>
    <row r="2007" spans="8:18" x14ac:dyDescent="0.25">
      <c r="H2007" s="59">
        <v>167860</v>
      </c>
      <c r="I2007" s="59" t="s">
        <v>71</v>
      </c>
      <c r="J2007" s="59">
        <v>21142513</v>
      </c>
      <c r="K2007" s="59" t="s">
        <v>2227</v>
      </c>
      <c r="L2007" s="61" t="s">
        <v>112</v>
      </c>
      <c r="M2007" s="61">
        <f>VLOOKUP(H2007,zdroj!C:F,4,0)</f>
        <v>0</v>
      </c>
      <c r="N2007" s="61" t="str">
        <f t="shared" si="62"/>
        <v>katA</v>
      </c>
      <c r="P2007" s="73" t="str">
        <f t="shared" si="63"/>
        <v/>
      </c>
      <c r="Q2007" s="61" t="s">
        <v>30</v>
      </c>
    </row>
    <row r="2008" spans="8:18" x14ac:dyDescent="0.25">
      <c r="H2008" s="59">
        <v>167860</v>
      </c>
      <c r="I2008" s="59" t="s">
        <v>71</v>
      </c>
      <c r="J2008" s="59">
        <v>21142521</v>
      </c>
      <c r="K2008" s="59" t="s">
        <v>2228</v>
      </c>
      <c r="L2008" s="61" t="s">
        <v>113</v>
      </c>
      <c r="M2008" s="61">
        <f>VLOOKUP(H2008,zdroj!C:F,4,0)</f>
        <v>0</v>
      </c>
      <c r="N2008" s="61" t="str">
        <f t="shared" si="62"/>
        <v>katB</v>
      </c>
      <c r="P2008" s="73" t="str">
        <f t="shared" si="63"/>
        <v/>
      </c>
      <c r="Q2008" s="61" t="s">
        <v>30</v>
      </c>
      <c r="R2008" s="61" t="s">
        <v>91</v>
      </c>
    </row>
    <row r="2009" spans="8:18" x14ac:dyDescent="0.25">
      <c r="H2009" s="59">
        <v>167860</v>
      </c>
      <c r="I2009" s="59" t="s">
        <v>71</v>
      </c>
      <c r="J2009" s="59">
        <v>21142530</v>
      </c>
      <c r="K2009" s="59" t="s">
        <v>2229</v>
      </c>
      <c r="L2009" s="61" t="s">
        <v>112</v>
      </c>
      <c r="M2009" s="61">
        <f>VLOOKUP(H2009,zdroj!C:F,4,0)</f>
        <v>0</v>
      </c>
      <c r="N2009" s="61" t="str">
        <f t="shared" si="62"/>
        <v>katA</v>
      </c>
      <c r="P2009" s="73" t="str">
        <f t="shared" si="63"/>
        <v/>
      </c>
      <c r="Q2009" s="61" t="s">
        <v>30</v>
      </c>
    </row>
    <row r="2010" spans="8:18" x14ac:dyDescent="0.25">
      <c r="H2010" s="59">
        <v>167860</v>
      </c>
      <c r="I2010" s="59" t="s">
        <v>71</v>
      </c>
      <c r="J2010" s="59">
        <v>21142548</v>
      </c>
      <c r="K2010" s="59" t="s">
        <v>2230</v>
      </c>
      <c r="L2010" s="61" t="s">
        <v>81</v>
      </c>
      <c r="M2010" s="61">
        <f>VLOOKUP(H2010,zdroj!C:F,4,0)</f>
        <v>0</v>
      </c>
      <c r="N2010" s="61" t="str">
        <f t="shared" si="62"/>
        <v>-</v>
      </c>
      <c r="P2010" s="73" t="str">
        <f t="shared" si="63"/>
        <v/>
      </c>
      <c r="Q2010" s="61" t="s">
        <v>88</v>
      </c>
    </row>
    <row r="2011" spans="8:18" x14ac:dyDescent="0.25">
      <c r="H2011" s="59">
        <v>167860</v>
      </c>
      <c r="I2011" s="59" t="s">
        <v>71</v>
      </c>
      <c r="J2011" s="59">
        <v>21142556</v>
      </c>
      <c r="K2011" s="59" t="s">
        <v>2231</v>
      </c>
      <c r="L2011" s="61" t="s">
        <v>112</v>
      </c>
      <c r="M2011" s="61">
        <f>VLOOKUP(H2011,zdroj!C:F,4,0)</f>
        <v>0</v>
      </c>
      <c r="N2011" s="61" t="str">
        <f t="shared" si="62"/>
        <v>katA</v>
      </c>
      <c r="P2011" s="73" t="str">
        <f t="shared" si="63"/>
        <v/>
      </c>
      <c r="Q2011" s="61" t="s">
        <v>30</v>
      </c>
    </row>
    <row r="2012" spans="8:18" x14ac:dyDescent="0.25">
      <c r="H2012" s="59">
        <v>167860</v>
      </c>
      <c r="I2012" s="59" t="s">
        <v>71</v>
      </c>
      <c r="J2012" s="59">
        <v>21142564</v>
      </c>
      <c r="K2012" s="59" t="s">
        <v>2232</v>
      </c>
      <c r="L2012" s="61" t="s">
        <v>112</v>
      </c>
      <c r="M2012" s="61">
        <f>VLOOKUP(H2012,zdroj!C:F,4,0)</f>
        <v>0</v>
      </c>
      <c r="N2012" s="61" t="str">
        <f t="shared" si="62"/>
        <v>katA</v>
      </c>
      <c r="P2012" s="73" t="str">
        <f t="shared" si="63"/>
        <v/>
      </c>
      <c r="Q2012" s="61" t="s">
        <v>30</v>
      </c>
    </row>
    <row r="2013" spans="8:18" x14ac:dyDescent="0.25">
      <c r="H2013" s="59">
        <v>167860</v>
      </c>
      <c r="I2013" s="59" t="s">
        <v>71</v>
      </c>
      <c r="J2013" s="59">
        <v>21142572</v>
      </c>
      <c r="K2013" s="59" t="s">
        <v>2233</v>
      </c>
      <c r="L2013" s="61" t="s">
        <v>112</v>
      </c>
      <c r="M2013" s="61">
        <f>VLOOKUP(H2013,zdroj!C:F,4,0)</f>
        <v>0</v>
      </c>
      <c r="N2013" s="61" t="str">
        <f t="shared" si="62"/>
        <v>katA</v>
      </c>
      <c r="P2013" s="73" t="str">
        <f t="shared" si="63"/>
        <v/>
      </c>
      <c r="Q2013" s="61" t="s">
        <v>30</v>
      </c>
    </row>
    <row r="2014" spans="8:18" x14ac:dyDescent="0.25">
      <c r="H2014" s="59">
        <v>167860</v>
      </c>
      <c r="I2014" s="59" t="s">
        <v>71</v>
      </c>
      <c r="J2014" s="59">
        <v>21142581</v>
      </c>
      <c r="K2014" s="59" t="s">
        <v>2234</v>
      </c>
      <c r="L2014" s="61" t="s">
        <v>112</v>
      </c>
      <c r="M2014" s="61">
        <f>VLOOKUP(H2014,zdroj!C:F,4,0)</f>
        <v>0</v>
      </c>
      <c r="N2014" s="61" t="str">
        <f t="shared" si="62"/>
        <v>katA</v>
      </c>
      <c r="P2014" s="73" t="str">
        <f t="shared" si="63"/>
        <v/>
      </c>
      <c r="Q2014" s="61" t="s">
        <v>30</v>
      </c>
    </row>
    <row r="2015" spans="8:18" x14ac:dyDescent="0.25">
      <c r="H2015" s="59">
        <v>167860</v>
      </c>
      <c r="I2015" s="59" t="s">
        <v>71</v>
      </c>
      <c r="J2015" s="59">
        <v>21142599</v>
      </c>
      <c r="K2015" s="59" t="s">
        <v>2235</v>
      </c>
      <c r="L2015" s="61" t="s">
        <v>112</v>
      </c>
      <c r="M2015" s="61">
        <f>VLOOKUP(H2015,zdroj!C:F,4,0)</f>
        <v>0</v>
      </c>
      <c r="N2015" s="61" t="str">
        <f t="shared" si="62"/>
        <v>katA</v>
      </c>
      <c r="P2015" s="73" t="str">
        <f t="shared" si="63"/>
        <v/>
      </c>
      <c r="Q2015" s="61" t="s">
        <v>30</v>
      </c>
    </row>
    <row r="2016" spans="8:18" x14ac:dyDescent="0.25">
      <c r="H2016" s="59">
        <v>167860</v>
      </c>
      <c r="I2016" s="59" t="s">
        <v>71</v>
      </c>
      <c r="J2016" s="59">
        <v>21142602</v>
      </c>
      <c r="K2016" s="59" t="s">
        <v>2236</v>
      </c>
      <c r="L2016" s="61" t="s">
        <v>112</v>
      </c>
      <c r="M2016" s="61">
        <f>VLOOKUP(H2016,zdroj!C:F,4,0)</f>
        <v>0</v>
      </c>
      <c r="N2016" s="61" t="str">
        <f t="shared" si="62"/>
        <v>katA</v>
      </c>
      <c r="P2016" s="73" t="str">
        <f t="shared" si="63"/>
        <v/>
      </c>
      <c r="Q2016" s="61" t="s">
        <v>30</v>
      </c>
    </row>
    <row r="2017" spans="8:18" x14ac:dyDescent="0.25">
      <c r="H2017" s="59">
        <v>167860</v>
      </c>
      <c r="I2017" s="59" t="s">
        <v>71</v>
      </c>
      <c r="J2017" s="59">
        <v>21142611</v>
      </c>
      <c r="K2017" s="59" t="s">
        <v>2237</v>
      </c>
      <c r="L2017" s="61" t="s">
        <v>112</v>
      </c>
      <c r="M2017" s="61">
        <f>VLOOKUP(H2017,zdroj!C:F,4,0)</f>
        <v>0</v>
      </c>
      <c r="N2017" s="61" t="str">
        <f t="shared" si="62"/>
        <v>katA</v>
      </c>
      <c r="P2017" s="73" t="str">
        <f t="shared" si="63"/>
        <v/>
      </c>
      <c r="Q2017" s="61" t="s">
        <v>30</v>
      </c>
    </row>
    <row r="2018" spans="8:18" x14ac:dyDescent="0.25">
      <c r="H2018" s="59">
        <v>167860</v>
      </c>
      <c r="I2018" s="59" t="s">
        <v>71</v>
      </c>
      <c r="J2018" s="59">
        <v>21142629</v>
      </c>
      <c r="K2018" s="59" t="s">
        <v>2238</v>
      </c>
      <c r="L2018" s="61" t="s">
        <v>112</v>
      </c>
      <c r="M2018" s="61">
        <f>VLOOKUP(H2018,zdroj!C:F,4,0)</f>
        <v>0</v>
      </c>
      <c r="N2018" s="61" t="str">
        <f t="shared" si="62"/>
        <v>katA</v>
      </c>
      <c r="P2018" s="73" t="str">
        <f t="shared" si="63"/>
        <v/>
      </c>
      <c r="Q2018" s="61" t="s">
        <v>30</v>
      </c>
    </row>
    <row r="2019" spans="8:18" x14ac:dyDescent="0.25">
      <c r="H2019" s="59">
        <v>167860</v>
      </c>
      <c r="I2019" s="59" t="s">
        <v>71</v>
      </c>
      <c r="J2019" s="59">
        <v>21142637</v>
      </c>
      <c r="K2019" s="59" t="s">
        <v>2239</v>
      </c>
      <c r="L2019" s="61" t="s">
        <v>112</v>
      </c>
      <c r="M2019" s="61">
        <f>VLOOKUP(H2019,zdroj!C:F,4,0)</f>
        <v>0</v>
      </c>
      <c r="N2019" s="61" t="str">
        <f t="shared" si="62"/>
        <v>katA</v>
      </c>
      <c r="P2019" s="73" t="str">
        <f t="shared" si="63"/>
        <v/>
      </c>
      <c r="Q2019" s="61" t="s">
        <v>30</v>
      </c>
    </row>
    <row r="2020" spans="8:18" x14ac:dyDescent="0.25">
      <c r="H2020" s="59">
        <v>167860</v>
      </c>
      <c r="I2020" s="59" t="s">
        <v>71</v>
      </c>
      <c r="J2020" s="59">
        <v>21142645</v>
      </c>
      <c r="K2020" s="59" t="s">
        <v>2240</v>
      </c>
      <c r="L2020" s="61" t="s">
        <v>112</v>
      </c>
      <c r="M2020" s="61">
        <f>VLOOKUP(H2020,zdroj!C:F,4,0)</f>
        <v>0</v>
      </c>
      <c r="N2020" s="61" t="str">
        <f t="shared" si="62"/>
        <v>katA</v>
      </c>
      <c r="P2020" s="73" t="str">
        <f t="shared" si="63"/>
        <v/>
      </c>
      <c r="Q2020" s="61" t="s">
        <v>30</v>
      </c>
    </row>
    <row r="2021" spans="8:18" x14ac:dyDescent="0.25">
      <c r="H2021" s="59">
        <v>167860</v>
      </c>
      <c r="I2021" s="59" t="s">
        <v>71</v>
      </c>
      <c r="J2021" s="59">
        <v>21142653</v>
      </c>
      <c r="K2021" s="59" t="s">
        <v>2241</v>
      </c>
      <c r="L2021" s="61" t="s">
        <v>112</v>
      </c>
      <c r="M2021" s="61">
        <f>VLOOKUP(H2021,zdroj!C:F,4,0)</f>
        <v>0</v>
      </c>
      <c r="N2021" s="61" t="str">
        <f t="shared" si="62"/>
        <v>katA</v>
      </c>
      <c r="P2021" s="73" t="str">
        <f t="shared" si="63"/>
        <v/>
      </c>
      <c r="Q2021" s="61" t="s">
        <v>30</v>
      </c>
    </row>
    <row r="2022" spans="8:18" x14ac:dyDescent="0.25">
      <c r="H2022" s="59">
        <v>167860</v>
      </c>
      <c r="I2022" s="59" t="s">
        <v>71</v>
      </c>
      <c r="J2022" s="59">
        <v>21142661</v>
      </c>
      <c r="K2022" s="59" t="s">
        <v>2242</v>
      </c>
      <c r="L2022" s="61" t="s">
        <v>113</v>
      </c>
      <c r="M2022" s="61">
        <f>VLOOKUP(H2022,zdroj!C:F,4,0)</f>
        <v>0</v>
      </c>
      <c r="N2022" s="61" t="str">
        <f t="shared" si="62"/>
        <v>katB</v>
      </c>
      <c r="P2022" s="73" t="str">
        <f t="shared" si="63"/>
        <v/>
      </c>
      <c r="Q2022" s="61" t="s">
        <v>30</v>
      </c>
      <c r="R2022" s="61" t="s">
        <v>91</v>
      </c>
    </row>
    <row r="2023" spans="8:18" x14ac:dyDescent="0.25">
      <c r="H2023" s="59">
        <v>167860</v>
      </c>
      <c r="I2023" s="59" t="s">
        <v>71</v>
      </c>
      <c r="J2023" s="59">
        <v>21142670</v>
      </c>
      <c r="K2023" s="59" t="s">
        <v>2243</v>
      </c>
      <c r="L2023" s="61" t="s">
        <v>112</v>
      </c>
      <c r="M2023" s="61">
        <f>VLOOKUP(H2023,zdroj!C:F,4,0)</f>
        <v>0</v>
      </c>
      <c r="N2023" s="61" t="str">
        <f t="shared" si="62"/>
        <v>katA</v>
      </c>
      <c r="P2023" s="73" t="str">
        <f t="shared" si="63"/>
        <v/>
      </c>
      <c r="Q2023" s="61" t="s">
        <v>30</v>
      </c>
    </row>
    <row r="2024" spans="8:18" x14ac:dyDescent="0.25">
      <c r="H2024" s="59">
        <v>167860</v>
      </c>
      <c r="I2024" s="59" t="s">
        <v>71</v>
      </c>
      <c r="J2024" s="59">
        <v>21142688</v>
      </c>
      <c r="K2024" s="59" t="s">
        <v>2244</v>
      </c>
      <c r="L2024" s="61" t="s">
        <v>112</v>
      </c>
      <c r="M2024" s="61">
        <f>VLOOKUP(H2024,zdroj!C:F,4,0)</f>
        <v>0</v>
      </c>
      <c r="N2024" s="61" t="str">
        <f t="shared" si="62"/>
        <v>katA</v>
      </c>
      <c r="P2024" s="73" t="str">
        <f t="shared" si="63"/>
        <v/>
      </c>
      <c r="Q2024" s="61" t="s">
        <v>30</v>
      </c>
    </row>
    <row r="2025" spans="8:18" x14ac:dyDescent="0.25">
      <c r="H2025" s="59">
        <v>167860</v>
      </c>
      <c r="I2025" s="59" t="s">
        <v>71</v>
      </c>
      <c r="J2025" s="59">
        <v>21142696</v>
      </c>
      <c r="K2025" s="59" t="s">
        <v>2245</v>
      </c>
      <c r="L2025" s="61" t="s">
        <v>112</v>
      </c>
      <c r="M2025" s="61">
        <f>VLOOKUP(H2025,zdroj!C:F,4,0)</f>
        <v>0</v>
      </c>
      <c r="N2025" s="61" t="str">
        <f t="shared" si="62"/>
        <v>katA</v>
      </c>
      <c r="P2025" s="73" t="str">
        <f t="shared" si="63"/>
        <v/>
      </c>
      <c r="Q2025" s="61" t="s">
        <v>30</v>
      </c>
    </row>
    <row r="2026" spans="8:18" x14ac:dyDescent="0.25">
      <c r="H2026" s="59">
        <v>167860</v>
      </c>
      <c r="I2026" s="59" t="s">
        <v>71</v>
      </c>
      <c r="J2026" s="59">
        <v>21142700</v>
      </c>
      <c r="K2026" s="59" t="s">
        <v>2246</v>
      </c>
      <c r="L2026" s="61" t="s">
        <v>112</v>
      </c>
      <c r="M2026" s="61">
        <f>VLOOKUP(H2026,zdroj!C:F,4,0)</f>
        <v>0</v>
      </c>
      <c r="N2026" s="61" t="str">
        <f t="shared" si="62"/>
        <v>katA</v>
      </c>
      <c r="P2026" s="73" t="str">
        <f t="shared" si="63"/>
        <v/>
      </c>
      <c r="Q2026" s="61" t="s">
        <v>30</v>
      </c>
    </row>
    <row r="2027" spans="8:18" x14ac:dyDescent="0.25">
      <c r="H2027" s="59">
        <v>167860</v>
      </c>
      <c r="I2027" s="59" t="s">
        <v>71</v>
      </c>
      <c r="J2027" s="59">
        <v>21142718</v>
      </c>
      <c r="K2027" s="59" t="s">
        <v>2247</v>
      </c>
      <c r="L2027" s="61" t="s">
        <v>112</v>
      </c>
      <c r="M2027" s="61">
        <f>VLOOKUP(H2027,zdroj!C:F,4,0)</f>
        <v>0</v>
      </c>
      <c r="N2027" s="61" t="str">
        <f t="shared" si="62"/>
        <v>katA</v>
      </c>
      <c r="P2027" s="73" t="str">
        <f t="shared" si="63"/>
        <v/>
      </c>
      <c r="Q2027" s="61" t="s">
        <v>30</v>
      </c>
    </row>
    <row r="2028" spans="8:18" x14ac:dyDescent="0.25">
      <c r="H2028" s="59">
        <v>167860</v>
      </c>
      <c r="I2028" s="59" t="s">
        <v>71</v>
      </c>
      <c r="J2028" s="59">
        <v>21142726</v>
      </c>
      <c r="K2028" s="59" t="s">
        <v>2248</v>
      </c>
      <c r="L2028" s="61" t="s">
        <v>112</v>
      </c>
      <c r="M2028" s="61">
        <f>VLOOKUP(H2028,zdroj!C:F,4,0)</f>
        <v>0</v>
      </c>
      <c r="N2028" s="61" t="str">
        <f t="shared" si="62"/>
        <v>katA</v>
      </c>
      <c r="P2028" s="73" t="str">
        <f t="shared" si="63"/>
        <v/>
      </c>
      <c r="Q2028" s="61" t="s">
        <v>30</v>
      </c>
    </row>
    <row r="2029" spans="8:18" x14ac:dyDescent="0.25">
      <c r="H2029" s="59">
        <v>167860</v>
      </c>
      <c r="I2029" s="59" t="s">
        <v>71</v>
      </c>
      <c r="J2029" s="59">
        <v>21142734</v>
      </c>
      <c r="K2029" s="59" t="s">
        <v>2249</v>
      </c>
      <c r="L2029" s="61" t="s">
        <v>112</v>
      </c>
      <c r="M2029" s="61">
        <f>VLOOKUP(H2029,zdroj!C:F,4,0)</f>
        <v>0</v>
      </c>
      <c r="N2029" s="61" t="str">
        <f t="shared" si="62"/>
        <v>katA</v>
      </c>
      <c r="P2029" s="73" t="str">
        <f t="shared" si="63"/>
        <v/>
      </c>
      <c r="Q2029" s="61" t="s">
        <v>30</v>
      </c>
    </row>
    <row r="2030" spans="8:18" x14ac:dyDescent="0.25">
      <c r="H2030" s="59">
        <v>167860</v>
      </c>
      <c r="I2030" s="59" t="s">
        <v>71</v>
      </c>
      <c r="J2030" s="59">
        <v>21142742</v>
      </c>
      <c r="K2030" s="59" t="s">
        <v>2250</v>
      </c>
      <c r="L2030" s="61" t="s">
        <v>112</v>
      </c>
      <c r="M2030" s="61">
        <f>VLOOKUP(H2030,zdroj!C:F,4,0)</f>
        <v>0</v>
      </c>
      <c r="N2030" s="61" t="str">
        <f t="shared" si="62"/>
        <v>katA</v>
      </c>
      <c r="P2030" s="73" t="str">
        <f t="shared" si="63"/>
        <v/>
      </c>
      <c r="Q2030" s="61" t="s">
        <v>30</v>
      </c>
    </row>
    <row r="2031" spans="8:18" x14ac:dyDescent="0.25">
      <c r="H2031" s="59">
        <v>167860</v>
      </c>
      <c r="I2031" s="59" t="s">
        <v>71</v>
      </c>
      <c r="J2031" s="59">
        <v>21142751</v>
      </c>
      <c r="K2031" s="59" t="s">
        <v>2251</v>
      </c>
      <c r="L2031" s="61" t="s">
        <v>112</v>
      </c>
      <c r="M2031" s="61">
        <f>VLOOKUP(H2031,zdroj!C:F,4,0)</f>
        <v>0</v>
      </c>
      <c r="N2031" s="61" t="str">
        <f t="shared" si="62"/>
        <v>katA</v>
      </c>
      <c r="P2031" s="73" t="str">
        <f t="shared" si="63"/>
        <v/>
      </c>
      <c r="Q2031" s="61" t="s">
        <v>30</v>
      </c>
    </row>
    <row r="2032" spans="8:18" x14ac:dyDescent="0.25">
      <c r="H2032" s="59">
        <v>167860</v>
      </c>
      <c r="I2032" s="59" t="s">
        <v>71</v>
      </c>
      <c r="J2032" s="59">
        <v>21142769</v>
      </c>
      <c r="K2032" s="59" t="s">
        <v>2252</v>
      </c>
      <c r="L2032" s="61" t="s">
        <v>112</v>
      </c>
      <c r="M2032" s="61">
        <f>VLOOKUP(H2032,zdroj!C:F,4,0)</f>
        <v>0</v>
      </c>
      <c r="N2032" s="61" t="str">
        <f t="shared" si="62"/>
        <v>katA</v>
      </c>
      <c r="P2032" s="73" t="str">
        <f t="shared" si="63"/>
        <v/>
      </c>
      <c r="Q2032" s="61" t="s">
        <v>30</v>
      </c>
    </row>
    <row r="2033" spans="8:18" x14ac:dyDescent="0.25">
      <c r="H2033" s="59">
        <v>167860</v>
      </c>
      <c r="I2033" s="59" t="s">
        <v>71</v>
      </c>
      <c r="J2033" s="59">
        <v>21142777</v>
      </c>
      <c r="K2033" s="59" t="s">
        <v>2253</v>
      </c>
      <c r="L2033" s="61" t="s">
        <v>112</v>
      </c>
      <c r="M2033" s="61">
        <f>VLOOKUP(H2033,zdroj!C:F,4,0)</f>
        <v>0</v>
      </c>
      <c r="N2033" s="61" t="str">
        <f t="shared" si="62"/>
        <v>katA</v>
      </c>
      <c r="P2033" s="73" t="str">
        <f t="shared" si="63"/>
        <v/>
      </c>
      <c r="Q2033" s="61" t="s">
        <v>30</v>
      </c>
    </row>
    <row r="2034" spans="8:18" x14ac:dyDescent="0.25">
      <c r="H2034" s="59">
        <v>167860</v>
      </c>
      <c r="I2034" s="59" t="s">
        <v>71</v>
      </c>
      <c r="J2034" s="59">
        <v>21142785</v>
      </c>
      <c r="K2034" s="59" t="s">
        <v>2254</v>
      </c>
      <c r="L2034" s="61" t="s">
        <v>112</v>
      </c>
      <c r="M2034" s="61">
        <f>VLOOKUP(H2034,zdroj!C:F,4,0)</f>
        <v>0</v>
      </c>
      <c r="N2034" s="61" t="str">
        <f t="shared" si="62"/>
        <v>katA</v>
      </c>
      <c r="P2034" s="73" t="str">
        <f t="shared" si="63"/>
        <v/>
      </c>
      <c r="Q2034" s="61" t="s">
        <v>30</v>
      </c>
    </row>
    <row r="2035" spans="8:18" x14ac:dyDescent="0.25">
      <c r="H2035" s="59">
        <v>167860</v>
      </c>
      <c r="I2035" s="59" t="s">
        <v>71</v>
      </c>
      <c r="J2035" s="59">
        <v>21142807</v>
      </c>
      <c r="K2035" s="59" t="s">
        <v>2255</v>
      </c>
      <c r="L2035" s="61" t="s">
        <v>112</v>
      </c>
      <c r="M2035" s="61">
        <f>VLOOKUP(H2035,zdroj!C:F,4,0)</f>
        <v>0</v>
      </c>
      <c r="N2035" s="61" t="str">
        <f t="shared" si="62"/>
        <v>katA</v>
      </c>
      <c r="P2035" s="73" t="str">
        <f t="shared" si="63"/>
        <v/>
      </c>
      <c r="Q2035" s="61" t="s">
        <v>30</v>
      </c>
    </row>
    <row r="2036" spans="8:18" x14ac:dyDescent="0.25">
      <c r="H2036" s="59">
        <v>167860</v>
      </c>
      <c r="I2036" s="59" t="s">
        <v>71</v>
      </c>
      <c r="J2036" s="59">
        <v>21142815</v>
      </c>
      <c r="K2036" s="59" t="s">
        <v>2256</v>
      </c>
      <c r="L2036" s="61" t="s">
        <v>81</v>
      </c>
      <c r="M2036" s="61">
        <f>VLOOKUP(H2036,zdroj!C:F,4,0)</f>
        <v>0</v>
      </c>
      <c r="N2036" s="61" t="str">
        <f t="shared" si="62"/>
        <v>-</v>
      </c>
      <c r="P2036" s="73" t="str">
        <f t="shared" si="63"/>
        <v/>
      </c>
      <c r="Q2036" s="61" t="s">
        <v>86</v>
      </c>
    </row>
    <row r="2037" spans="8:18" x14ac:dyDescent="0.25">
      <c r="H2037" s="59">
        <v>167860</v>
      </c>
      <c r="I2037" s="59" t="s">
        <v>71</v>
      </c>
      <c r="J2037" s="59">
        <v>21142823</v>
      </c>
      <c r="K2037" s="59" t="s">
        <v>2257</v>
      </c>
      <c r="L2037" s="61" t="s">
        <v>112</v>
      </c>
      <c r="M2037" s="61">
        <f>VLOOKUP(H2037,zdroj!C:F,4,0)</f>
        <v>0</v>
      </c>
      <c r="N2037" s="61" t="str">
        <f t="shared" si="62"/>
        <v>katA</v>
      </c>
      <c r="P2037" s="73" t="str">
        <f t="shared" si="63"/>
        <v/>
      </c>
      <c r="Q2037" s="61" t="s">
        <v>30</v>
      </c>
    </row>
    <row r="2038" spans="8:18" x14ac:dyDescent="0.25">
      <c r="H2038" s="59">
        <v>167860</v>
      </c>
      <c r="I2038" s="59" t="s">
        <v>71</v>
      </c>
      <c r="J2038" s="59">
        <v>21142831</v>
      </c>
      <c r="K2038" s="59" t="s">
        <v>2258</v>
      </c>
      <c r="L2038" s="61" t="s">
        <v>112</v>
      </c>
      <c r="M2038" s="61">
        <f>VLOOKUP(H2038,zdroj!C:F,4,0)</f>
        <v>0</v>
      </c>
      <c r="N2038" s="61" t="str">
        <f t="shared" si="62"/>
        <v>katA</v>
      </c>
      <c r="P2038" s="73" t="str">
        <f t="shared" si="63"/>
        <v/>
      </c>
      <c r="Q2038" s="61" t="s">
        <v>30</v>
      </c>
    </row>
    <row r="2039" spans="8:18" x14ac:dyDescent="0.25">
      <c r="H2039" s="59">
        <v>167860</v>
      </c>
      <c r="I2039" s="59" t="s">
        <v>71</v>
      </c>
      <c r="J2039" s="59">
        <v>21142840</v>
      </c>
      <c r="K2039" s="59" t="s">
        <v>2259</v>
      </c>
      <c r="L2039" s="61" t="s">
        <v>112</v>
      </c>
      <c r="M2039" s="61">
        <f>VLOOKUP(H2039,zdroj!C:F,4,0)</f>
        <v>0</v>
      </c>
      <c r="N2039" s="61" t="str">
        <f t="shared" si="62"/>
        <v>katA</v>
      </c>
      <c r="P2039" s="73" t="str">
        <f t="shared" si="63"/>
        <v/>
      </c>
      <c r="Q2039" s="61" t="s">
        <v>30</v>
      </c>
    </row>
    <row r="2040" spans="8:18" x14ac:dyDescent="0.25">
      <c r="H2040" s="59">
        <v>167860</v>
      </c>
      <c r="I2040" s="59" t="s">
        <v>71</v>
      </c>
      <c r="J2040" s="59">
        <v>21142858</v>
      </c>
      <c r="K2040" s="59" t="s">
        <v>2260</v>
      </c>
      <c r="L2040" s="61" t="s">
        <v>112</v>
      </c>
      <c r="M2040" s="61">
        <f>VLOOKUP(H2040,zdroj!C:F,4,0)</f>
        <v>0</v>
      </c>
      <c r="N2040" s="61" t="str">
        <f t="shared" si="62"/>
        <v>katA</v>
      </c>
      <c r="P2040" s="73" t="str">
        <f t="shared" si="63"/>
        <v/>
      </c>
      <c r="Q2040" s="61" t="s">
        <v>30</v>
      </c>
    </row>
    <row r="2041" spans="8:18" x14ac:dyDescent="0.25">
      <c r="H2041" s="59">
        <v>167860</v>
      </c>
      <c r="I2041" s="59" t="s">
        <v>71</v>
      </c>
      <c r="J2041" s="59">
        <v>21142866</v>
      </c>
      <c r="K2041" s="59" t="s">
        <v>2261</v>
      </c>
      <c r="L2041" s="61" t="s">
        <v>112</v>
      </c>
      <c r="M2041" s="61">
        <f>VLOOKUP(H2041,zdroj!C:F,4,0)</f>
        <v>0</v>
      </c>
      <c r="N2041" s="61" t="str">
        <f t="shared" si="62"/>
        <v>katA</v>
      </c>
      <c r="P2041" s="73" t="str">
        <f t="shared" si="63"/>
        <v/>
      </c>
      <c r="Q2041" s="61" t="s">
        <v>30</v>
      </c>
    </row>
    <row r="2042" spans="8:18" x14ac:dyDescent="0.25">
      <c r="H2042" s="59">
        <v>167860</v>
      </c>
      <c r="I2042" s="59" t="s">
        <v>71</v>
      </c>
      <c r="J2042" s="59">
        <v>21142874</v>
      </c>
      <c r="K2042" s="59" t="s">
        <v>2262</v>
      </c>
      <c r="L2042" s="61" t="s">
        <v>112</v>
      </c>
      <c r="M2042" s="61">
        <f>VLOOKUP(H2042,zdroj!C:F,4,0)</f>
        <v>0</v>
      </c>
      <c r="N2042" s="61" t="str">
        <f t="shared" si="62"/>
        <v>katA</v>
      </c>
      <c r="P2042" s="73" t="str">
        <f t="shared" si="63"/>
        <v/>
      </c>
      <c r="Q2042" s="61" t="s">
        <v>30</v>
      </c>
    </row>
    <row r="2043" spans="8:18" x14ac:dyDescent="0.25">
      <c r="H2043" s="59">
        <v>167860</v>
      </c>
      <c r="I2043" s="59" t="s">
        <v>71</v>
      </c>
      <c r="J2043" s="59">
        <v>21142882</v>
      </c>
      <c r="K2043" s="59" t="s">
        <v>2263</v>
      </c>
      <c r="L2043" s="61" t="s">
        <v>112</v>
      </c>
      <c r="M2043" s="61">
        <f>VLOOKUP(H2043,zdroj!C:F,4,0)</f>
        <v>0</v>
      </c>
      <c r="N2043" s="61" t="str">
        <f t="shared" si="62"/>
        <v>katA</v>
      </c>
      <c r="P2043" s="73" t="str">
        <f t="shared" si="63"/>
        <v/>
      </c>
      <c r="Q2043" s="61" t="s">
        <v>30</v>
      </c>
    </row>
    <row r="2044" spans="8:18" x14ac:dyDescent="0.25">
      <c r="H2044" s="59">
        <v>167860</v>
      </c>
      <c r="I2044" s="59" t="s">
        <v>71</v>
      </c>
      <c r="J2044" s="59">
        <v>21142891</v>
      </c>
      <c r="K2044" s="59" t="s">
        <v>2264</v>
      </c>
      <c r="L2044" s="61" t="s">
        <v>112</v>
      </c>
      <c r="M2044" s="61">
        <f>VLOOKUP(H2044,zdroj!C:F,4,0)</f>
        <v>0</v>
      </c>
      <c r="N2044" s="61" t="str">
        <f t="shared" si="62"/>
        <v>katA</v>
      </c>
      <c r="P2044" s="73" t="str">
        <f t="shared" si="63"/>
        <v/>
      </c>
      <c r="Q2044" s="61" t="s">
        <v>30</v>
      </c>
    </row>
    <row r="2045" spans="8:18" x14ac:dyDescent="0.25">
      <c r="H2045" s="59">
        <v>167860</v>
      </c>
      <c r="I2045" s="59" t="s">
        <v>71</v>
      </c>
      <c r="J2045" s="59">
        <v>21142904</v>
      </c>
      <c r="K2045" s="59" t="s">
        <v>2265</v>
      </c>
      <c r="L2045" s="61" t="s">
        <v>112</v>
      </c>
      <c r="M2045" s="61">
        <f>VLOOKUP(H2045,zdroj!C:F,4,0)</f>
        <v>0</v>
      </c>
      <c r="N2045" s="61" t="str">
        <f t="shared" si="62"/>
        <v>katA</v>
      </c>
      <c r="P2045" s="73" t="str">
        <f t="shared" si="63"/>
        <v/>
      </c>
      <c r="Q2045" s="61" t="s">
        <v>30</v>
      </c>
    </row>
    <row r="2046" spans="8:18" x14ac:dyDescent="0.25">
      <c r="H2046" s="59">
        <v>167860</v>
      </c>
      <c r="I2046" s="59" t="s">
        <v>71</v>
      </c>
      <c r="J2046" s="59">
        <v>21142912</v>
      </c>
      <c r="K2046" s="59" t="s">
        <v>2266</v>
      </c>
      <c r="L2046" s="61" t="s">
        <v>112</v>
      </c>
      <c r="M2046" s="61">
        <f>VLOOKUP(H2046,zdroj!C:F,4,0)</f>
        <v>0</v>
      </c>
      <c r="N2046" s="61" t="str">
        <f t="shared" si="62"/>
        <v>katA</v>
      </c>
      <c r="P2046" s="73" t="str">
        <f t="shared" si="63"/>
        <v/>
      </c>
      <c r="Q2046" s="61" t="s">
        <v>30</v>
      </c>
    </row>
    <row r="2047" spans="8:18" x14ac:dyDescent="0.25">
      <c r="H2047" s="59">
        <v>167860</v>
      </c>
      <c r="I2047" s="59" t="s">
        <v>71</v>
      </c>
      <c r="J2047" s="59">
        <v>25259032</v>
      </c>
      <c r="K2047" s="59" t="s">
        <v>2267</v>
      </c>
      <c r="L2047" s="61" t="s">
        <v>112</v>
      </c>
      <c r="M2047" s="61">
        <f>VLOOKUP(H2047,zdroj!C:F,4,0)</f>
        <v>0</v>
      </c>
      <c r="N2047" s="61" t="str">
        <f t="shared" si="62"/>
        <v>katA</v>
      </c>
      <c r="P2047" s="73" t="str">
        <f t="shared" si="63"/>
        <v/>
      </c>
      <c r="Q2047" s="61" t="s">
        <v>30</v>
      </c>
    </row>
    <row r="2048" spans="8:18" x14ac:dyDescent="0.25">
      <c r="H2048" s="59">
        <v>167860</v>
      </c>
      <c r="I2048" s="59" t="s">
        <v>71</v>
      </c>
      <c r="J2048" s="59">
        <v>25620029</v>
      </c>
      <c r="K2048" s="59" t="s">
        <v>2268</v>
      </c>
      <c r="L2048" s="61" t="s">
        <v>113</v>
      </c>
      <c r="M2048" s="61">
        <f>VLOOKUP(H2048,zdroj!C:F,4,0)</f>
        <v>0</v>
      </c>
      <c r="N2048" s="61" t="str">
        <f t="shared" si="62"/>
        <v>katB</v>
      </c>
      <c r="P2048" s="73" t="str">
        <f t="shared" si="63"/>
        <v/>
      </c>
      <c r="Q2048" s="61" t="s">
        <v>30</v>
      </c>
      <c r="R2048" s="61" t="s">
        <v>91</v>
      </c>
    </row>
    <row r="2049" spans="8:18" x14ac:dyDescent="0.25">
      <c r="H2049" s="59">
        <v>167860</v>
      </c>
      <c r="I2049" s="59" t="s">
        <v>71</v>
      </c>
      <c r="J2049" s="59">
        <v>28379705</v>
      </c>
      <c r="K2049" s="59" t="s">
        <v>2269</v>
      </c>
      <c r="L2049" s="61" t="s">
        <v>113</v>
      </c>
      <c r="M2049" s="61">
        <f>VLOOKUP(H2049,zdroj!C:F,4,0)</f>
        <v>0</v>
      </c>
      <c r="N2049" s="61" t="str">
        <f t="shared" si="62"/>
        <v>katB</v>
      </c>
      <c r="P2049" s="73" t="str">
        <f t="shared" si="63"/>
        <v/>
      </c>
      <c r="Q2049" s="61" t="s">
        <v>30</v>
      </c>
      <c r="R2049" s="61" t="s">
        <v>91</v>
      </c>
    </row>
    <row r="2050" spans="8:18" x14ac:dyDescent="0.25">
      <c r="H2050" s="59">
        <v>167860</v>
      </c>
      <c r="I2050" s="59" t="s">
        <v>71</v>
      </c>
      <c r="J2050" s="59">
        <v>28491319</v>
      </c>
      <c r="K2050" s="59" t="s">
        <v>2270</v>
      </c>
      <c r="L2050" s="61" t="s">
        <v>113</v>
      </c>
      <c r="M2050" s="61">
        <f>VLOOKUP(H2050,zdroj!C:F,4,0)</f>
        <v>0</v>
      </c>
      <c r="N2050" s="61" t="str">
        <f t="shared" si="62"/>
        <v>katB</v>
      </c>
      <c r="P2050" s="73" t="str">
        <f t="shared" si="63"/>
        <v/>
      </c>
      <c r="Q2050" s="61" t="s">
        <v>30</v>
      </c>
      <c r="R2050" s="61" t="s">
        <v>91</v>
      </c>
    </row>
    <row r="2051" spans="8:18" x14ac:dyDescent="0.25">
      <c r="H2051" s="59">
        <v>167860</v>
      </c>
      <c r="I2051" s="59" t="s">
        <v>71</v>
      </c>
      <c r="J2051" s="59">
        <v>30921171</v>
      </c>
      <c r="K2051" s="59" t="s">
        <v>2271</v>
      </c>
      <c r="L2051" s="61" t="s">
        <v>81</v>
      </c>
      <c r="M2051" s="61">
        <f>VLOOKUP(H2051,zdroj!C:F,4,0)</f>
        <v>0</v>
      </c>
      <c r="N2051" s="61" t="str">
        <f t="shared" si="62"/>
        <v>-</v>
      </c>
      <c r="P2051" s="73" t="str">
        <f t="shared" si="63"/>
        <v/>
      </c>
      <c r="Q2051" s="61" t="s">
        <v>88</v>
      </c>
    </row>
    <row r="2052" spans="8:18" x14ac:dyDescent="0.25">
      <c r="H2052" s="59">
        <v>167860</v>
      </c>
      <c r="I2052" s="59" t="s">
        <v>71</v>
      </c>
      <c r="J2052" s="59">
        <v>72557541</v>
      </c>
      <c r="K2052" s="59" t="s">
        <v>2272</v>
      </c>
      <c r="L2052" s="61" t="s">
        <v>112</v>
      </c>
      <c r="M2052" s="61">
        <f>VLOOKUP(H2052,zdroj!C:F,4,0)</f>
        <v>0</v>
      </c>
      <c r="N2052" s="61" t="str">
        <f t="shared" si="62"/>
        <v>katA</v>
      </c>
      <c r="P2052" s="73" t="str">
        <f t="shared" si="63"/>
        <v/>
      </c>
      <c r="Q2052" s="61" t="s">
        <v>30</v>
      </c>
    </row>
    <row r="2053" spans="8:18" x14ac:dyDescent="0.25">
      <c r="H2053" s="59">
        <v>167860</v>
      </c>
      <c r="I2053" s="59" t="s">
        <v>71</v>
      </c>
      <c r="J2053" s="59">
        <v>78362717</v>
      </c>
      <c r="K2053" s="59" t="s">
        <v>2273</v>
      </c>
      <c r="L2053" s="61" t="s">
        <v>112</v>
      </c>
      <c r="M2053" s="61">
        <f>VLOOKUP(H2053,zdroj!C:F,4,0)</f>
        <v>0</v>
      </c>
      <c r="N2053" s="61" t="str">
        <f t="shared" si="62"/>
        <v>katA</v>
      </c>
      <c r="P2053" s="73" t="str">
        <f t="shared" si="63"/>
        <v/>
      </c>
      <c r="Q2053" s="61" t="s">
        <v>30</v>
      </c>
    </row>
    <row r="2054" spans="8:18" x14ac:dyDescent="0.25">
      <c r="H2054" s="59">
        <v>167860</v>
      </c>
      <c r="I2054" s="59" t="s">
        <v>71</v>
      </c>
      <c r="J2054" s="59">
        <v>80509380</v>
      </c>
      <c r="K2054" s="59" t="s">
        <v>2274</v>
      </c>
      <c r="L2054" s="61" t="s">
        <v>81</v>
      </c>
      <c r="M2054" s="61">
        <f>VLOOKUP(H2054,zdroj!C:F,4,0)</f>
        <v>0</v>
      </c>
      <c r="N2054" s="61" t="str">
        <f t="shared" si="62"/>
        <v>-</v>
      </c>
      <c r="P2054" s="73" t="str">
        <f t="shared" si="63"/>
        <v/>
      </c>
      <c r="Q2054" s="61" t="s">
        <v>88</v>
      </c>
    </row>
    <row r="2055" spans="8:18" x14ac:dyDescent="0.25">
      <c r="H2055" s="59">
        <v>177920</v>
      </c>
      <c r="I2055" s="59" t="s">
        <v>71</v>
      </c>
      <c r="J2055" s="59">
        <v>2476720</v>
      </c>
      <c r="K2055" s="59" t="s">
        <v>2275</v>
      </c>
      <c r="L2055" s="61" t="s">
        <v>112</v>
      </c>
      <c r="M2055" s="61">
        <f>VLOOKUP(H2055,zdroj!C:F,4,0)</f>
        <v>0</v>
      </c>
      <c r="N2055" s="61" t="str">
        <f t="shared" ref="N2055:N2118" si="64">IF(M2055="A",IF(L2055="katA","katB",L2055),L2055)</f>
        <v>katA</v>
      </c>
      <c r="P2055" s="73" t="str">
        <f t="shared" ref="P2055:P2118" si="65">IF(O2055="A",1,"")</f>
        <v/>
      </c>
      <c r="Q2055" s="61" t="s">
        <v>30</v>
      </c>
    </row>
    <row r="2056" spans="8:18" x14ac:dyDescent="0.25">
      <c r="H2056" s="59">
        <v>177920</v>
      </c>
      <c r="I2056" s="59" t="s">
        <v>71</v>
      </c>
      <c r="J2056" s="59">
        <v>2476738</v>
      </c>
      <c r="K2056" s="59" t="s">
        <v>2276</v>
      </c>
      <c r="L2056" s="61" t="s">
        <v>113</v>
      </c>
      <c r="M2056" s="61">
        <f>VLOOKUP(H2056,zdroj!C:F,4,0)</f>
        <v>0</v>
      </c>
      <c r="N2056" s="61" t="str">
        <f t="shared" si="64"/>
        <v>katB</v>
      </c>
      <c r="P2056" s="73" t="str">
        <f t="shared" si="65"/>
        <v/>
      </c>
      <c r="Q2056" s="61" t="s">
        <v>30</v>
      </c>
      <c r="R2056" s="61" t="s">
        <v>91</v>
      </c>
    </row>
    <row r="2057" spans="8:18" x14ac:dyDescent="0.25">
      <c r="H2057" s="59">
        <v>177920</v>
      </c>
      <c r="I2057" s="59" t="s">
        <v>71</v>
      </c>
      <c r="J2057" s="59">
        <v>2476746</v>
      </c>
      <c r="K2057" s="59" t="s">
        <v>2277</v>
      </c>
      <c r="L2057" s="61" t="s">
        <v>112</v>
      </c>
      <c r="M2057" s="61">
        <f>VLOOKUP(H2057,zdroj!C:F,4,0)</f>
        <v>0</v>
      </c>
      <c r="N2057" s="61" t="str">
        <f t="shared" si="64"/>
        <v>katA</v>
      </c>
      <c r="P2057" s="73" t="str">
        <f t="shared" si="65"/>
        <v/>
      </c>
      <c r="Q2057" s="61" t="s">
        <v>30</v>
      </c>
    </row>
    <row r="2058" spans="8:18" x14ac:dyDescent="0.25">
      <c r="H2058" s="59">
        <v>177920</v>
      </c>
      <c r="I2058" s="59" t="s">
        <v>71</v>
      </c>
      <c r="J2058" s="59">
        <v>2476754</v>
      </c>
      <c r="K2058" s="59" t="s">
        <v>2278</v>
      </c>
      <c r="L2058" s="61" t="s">
        <v>112</v>
      </c>
      <c r="M2058" s="61">
        <f>VLOOKUP(H2058,zdroj!C:F,4,0)</f>
        <v>0</v>
      </c>
      <c r="N2058" s="61" t="str">
        <f t="shared" si="64"/>
        <v>katA</v>
      </c>
      <c r="P2058" s="73" t="str">
        <f t="shared" si="65"/>
        <v/>
      </c>
      <c r="Q2058" s="61" t="s">
        <v>30</v>
      </c>
    </row>
    <row r="2059" spans="8:18" x14ac:dyDescent="0.25">
      <c r="H2059" s="59">
        <v>177920</v>
      </c>
      <c r="I2059" s="59" t="s">
        <v>71</v>
      </c>
      <c r="J2059" s="59">
        <v>2476762</v>
      </c>
      <c r="K2059" s="59" t="s">
        <v>2279</v>
      </c>
      <c r="L2059" s="61" t="s">
        <v>112</v>
      </c>
      <c r="M2059" s="61">
        <f>VLOOKUP(H2059,zdroj!C:F,4,0)</f>
        <v>0</v>
      </c>
      <c r="N2059" s="61" t="str">
        <f t="shared" si="64"/>
        <v>katA</v>
      </c>
      <c r="P2059" s="73" t="str">
        <f t="shared" si="65"/>
        <v/>
      </c>
      <c r="Q2059" s="61" t="s">
        <v>33</v>
      </c>
    </row>
    <row r="2060" spans="8:18" x14ac:dyDescent="0.25">
      <c r="H2060" s="59">
        <v>177920</v>
      </c>
      <c r="I2060" s="59" t="s">
        <v>71</v>
      </c>
      <c r="J2060" s="59">
        <v>2476771</v>
      </c>
      <c r="K2060" s="59" t="s">
        <v>2280</v>
      </c>
      <c r="L2060" s="61" t="s">
        <v>113</v>
      </c>
      <c r="M2060" s="61">
        <f>VLOOKUP(H2060,zdroj!C:F,4,0)</f>
        <v>0</v>
      </c>
      <c r="N2060" s="61" t="str">
        <f t="shared" si="64"/>
        <v>katB</v>
      </c>
      <c r="P2060" s="73" t="str">
        <f t="shared" si="65"/>
        <v/>
      </c>
      <c r="Q2060" s="61" t="s">
        <v>30</v>
      </c>
      <c r="R2060" s="61" t="s">
        <v>91</v>
      </c>
    </row>
    <row r="2061" spans="8:18" x14ac:dyDescent="0.25">
      <c r="H2061" s="59">
        <v>177920</v>
      </c>
      <c r="I2061" s="59" t="s">
        <v>71</v>
      </c>
      <c r="J2061" s="59">
        <v>2476797</v>
      </c>
      <c r="K2061" s="59" t="s">
        <v>2281</v>
      </c>
      <c r="L2061" s="61" t="s">
        <v>112</v>
      </c>
      <c r="M2061" s="61">
        <f>VLOOKUP(H2061,zdroj!C:F,4,0)</f>
        <v>0</v>
      </c>
      <c r="N2061" s="61" t="str">
        <f t="shared" si="64"/>
        <v>katA</v>
      </c>
      <c r="P2061" s="73" t="str">
        <f t="shared" si="65"/>
        <v/>
      </c>
      <c r="Q2061" s="61" t="s">
        <v>30</v>
      </c>
    </row>
    <row r="2062" spans="8:18" x14ac:dyDescent="0.25">
      <c r="H2062" s="59">
        <v>177920</v>
      </c>
      <c r="I2062" s="59" t="s">
        <v>71</v>
      </c>
      <c r="J2062" s="59">
        <v>2476801</v>
      </c>
      <c r="K2062" s="59" t="s">
        <v>2282</v>
      </c>
      <c r="L2062" s="61" t="s">
        <v>113</v>
      </c>
      <c r="M2062" s="61">
        <f>VLOOKUP(H2062,zdroj!C:F,4,0)</f>
        <v>0</v>
      </c>
      <c r="N2062" s="61" t="str">
        <f t="shared" si="64"/>
        <v>katB</v>
      </c>
      <c r="P2062" s="73" t="str">
        <f t="shared" si="65"/>
        <v/>
      </c>
      <c r="Q2062" s="61" t="s">
        <v>30</v>
      </c>
      <c r="R2062" s="61" t="s">
        <v>91</v>
      </c>
    </row>
    <row r="2063" spans="8:18" x14ac:dyDescent="0.25">
      <c r="H2063" s="59">
        <v>177920</v>
      </c>
      <c r="I2063" s="59" t="s">
        <v>71</v>
      </c>
      <c r="J2063" s="59">
        <v>2476819</v>
      </c>
      <c r="K2063" s="59" t="s">
        <v>2283</v>
      </c>
      <c r="L2063" s="61" t="s">
        <v>113</v>
      </c>
      <c r="M2063" s="61">
        <f>VLOOKUP(H2063,zdroj!C:F,4,0)</f>
        <v>0</v>
      </c>
      <c r="N2063" s="61" t="str">
        <f t="shared" si="64"/>
        <v>katB</v>
      </c>
      <c r="P2063" s="73" t="str">
        <f t="shared" si="65"/>
        <v/>
      </c>
      <c r="Q2063" s="61" t="s">
        <v>30</v>
      </c>
      <c r="R2063" s="61" t="s">
        <v>91</v>
      </c>
    </row>
    <row r="2064" spans="8:18" x14ac:dyDescent="0.25">
      <c r="H2064" s="59">
        <v>177920</v>
      </c>
      <c r="I2064" s="59" t="s">
        <v>71</v>
      </c>
      <c r="J2064" s="59">
        <v>2476827</v>
      </c>
      <c r="K2064" s="59" t="s">
        <v>2284</v>
      </c>
      <c r="L2064" s="61" t="s">
        <v>113</v>
      </c>
      <c r="M2064" s="61">
        <f>VLOOKUP(H2064,zdroj!C:F,4,0)</f>
        <v>0</v>
      </c>
      <c r="N2064" s="61" t="str">
        <f t="shared" si="64"/>
        <v>katB</v>
      </c>
      <c r="P2064" s="73" t="str">
        <f t="shared" si="65"/>
        <v/>
      </c>
      <c r="Q2064" s="61" t="s">
        <v>30</v>
      </c>
      <c r="R2064" s="61" t="s">
        <v>91</v>
      </c>
    </row>
    <row r="2065" spans="8:18" x14ac:dyDescent="0.25">
      <c r="H2065" s="59">
        <v>177920</v>
      </c>
      <c r="I2065" s="59" t="s">
        <v>71</v>
      </c>
      <c r="J2065" s="59">
        <v>2476835</v>
      </c>
      <c r="K2065" s="59" t="s">
        <v>2285</v>
      </c>
      <c r="L2065" s="61" t="s">
        <v>112</v>
      </c>
      <c r="M2065" s="61">
        <f>VLOOKUP(H2065,zdroj!C:F,4,0)</f>
        <v>0</v>
      </c>
      <c r="N2065" s="61" t="str">
        <f t="shared" si="64"/>
        <v>katA</v>
      </c>
      <c r="P2065" s="73" t="str">
        <f t="shared" si="65"/>
        <v/>
      </c>
      <c r="Q2065" s="61" t="s">
        <v>30</v>
      </c>
    </row>
    <row r="2066" spans="8:18" x14ac:dyDescent="0.25">
      <c r="H2066" s="59">
        <v>177920</v>
      </c>
      <c r="I2066" s="59" t="s">
        <v>71</v>
      </c>
      <c r="J2066" s="59">
        <v>2476843</v>
      </c>
      <c r="K2066" s="59" t="s">
        <v>2286</v>
      </c>
      <c r="L2066" s="61" t="s">
        <v>112</v>
      </c>
      <c r="M2066" s="61">
        <f>VLOOKUP(H2066,zdroj!C:F,4,0)</f>
        <v>0</v>
      </c>
      <c r="N2066" s="61" t="str">
        <f t="shared" si="64"/>
        <v>katA</v>
      </c>
      <c r="P2066" s="73" t="str">
        <f t="shared" si="65"/>
        <v/>
      </c>
      <c r="Q2066" s="61" t="s">
        <v>30</v>
      </c>
    </row>
    <row r="2067" spans="8:18" x14ac:dyDescent="0.25">
      <c r="H2067" s="59">
        <v>177920</v>
      </c>
      <c r="I2067" s="59" t="s">
        <v>71</v>
      </c>
      <c r="J2067" s="59">
        <v>2476851</v>
      </c>
      <c r="K2067" s="59" t="s">
        <v>2287</v>
      </c>
      <c r="L2067" s="61" t="s">
        <v>112</v>
      </c>
      <c r="M2067" s="61">
        <f>VLOOKUP(H2067,zdroj!C:F,4,0)</f>
        <v>0</v>
      </c>
      <c r="N2067" s="61" t="str">
        <f t="shared" si="64"/>
        <v>katA</v>
      </c>
      <c r="P2067" s="73" t="str">
        <f t="shared" si="65"/>
        <v/>
      </c>
      <c r="Q2067" s="61" t="s">
        <v>30</v>
      </c>
    </row>
    <row r="2068" spans="8:18" x14ac:dyDescent="0.25">
      <c r="H2068" s="59">
        <v>177920</v>
      </c>
      <c r="I2068" s="59" t="s">
        <v>71</v>
      </c>
      <c r="J2068" s="59">
        <v>2476860</v>
      </c>
      <c r="K2068" s="59" t="s">
        <v>2288</v>
      </c>
      <c r="L2068" s="61" t="s">
        <v>112</v>
      </c>
      <c r="M2068" s="61">
        <f>VLOOKUP(H2068,zdroj!C:F,4,0)</f>
        <v>0</v>
      </c>
      <c r="N2068" s="61" t="str">
        <f t="shared" si="64"/>
        <v>katA</v>
      </c>
      <c r="P2068" s="73" t="str">
        <f t="shared" si="65"/>
        <v/>
      </c>
      <c r="Q2068" s="61" t="s">
        <v>30</v>
      </c>
    </row>
    <row r="2069" spans="8:18" x14ac:dyDescent="0.25">
      <c r="H2069" s="59">
        <v>177920</v>
      </c>
      <c r="I2069" s="59" t="s">
        <v>71</v>
      </c>
      <c r="J2069" s="59">
        <v>2476878</v>
      </c>
      <c r="K2069" s="59" t="s">
        <v>2289</v>
      </c>
      <c r="L2069" s="61" t="s">
        <v>113</v>
      </c>
      <c r="M2069" s="61">
        <f>VLOOKUP(H2069,zdroj!C:F,4,0)</f>
        <v>0</v>
      </c>
      <c r="N2069" s="61" t="str">
        <f t="shared" si="64"/>
        <v>katB</v>
      </c>
      <c r="P2069" s="73" t="str">
        <f t="shared" si="65"/>
        <v/>
      </c>
      <c r="Q2069" s="61" t="s">
        <v>30</v>
      </c>
      <c r="R2069" s="61" t="s">
        <v>91</v>
      </c>
    </row>
    <row r="2070" spans="8:18" x14ac:dyDescent="0.25">
      <c r="H2070" s="59">
        <v>177920</v>
      </c>
      <c r="I2070" s="59" t="s">
        <v>71</v>
      </c>
      <c r="J2070" s="59">
        <v>2476886</v>
      </c>
      <c r="K2070" s="59" t="s">
        <v>2290</v>
      </c>
      <c r="L2070" s="61" t="s">
        <v>112</v>
      </c>
      <c r="M2070" s="61">
        <f>VLOOKUP(H2070,zdroj!C:F,4,0)</f>
        <v>0</v>
      </c>
      <c r="N2070" s="61" t="str">
        <f t="shared" si="64"/>
        <v>katA</v>
      </c>
      <c r="P2070" s="73" t="str">
        <f t="shared" si="65"/>
        <v/>
      </c>
      <c r="Q2070" s="61" t="s">
        <v>30</v>
      </c>
    </row>
    <row r="2071" spans="8:18" x14ac:dyDescent="0.25">
      <c r="H2071" s="59">
        <v>177920</v>
      </c>
      <c r="I2071" s="59" t="s">
        <v>71</v>
      </c>
      <c r="J2071" s="59">
        <v>2476894</v>
      </c>
      <c r="K2071" s="59" t="s">
        <v>2291</v>
      </c>
      <c r="L2071" s="61" t="s">
        <v>112</v>
      </c>
      <c r="M2071" s="61">
        <f>VLOOKUP(H2071,zdroj!C:F,4,0)</f>
        <v>0</v>
      </c>
      <c r="N2071" s="61" t="str">
        <f t="shared" si="64"/>
        <v>katA</v>
      </c>
      <c r="P2071" s="73" t="str">
        <f t="shared" si="65"/>
        <v/>
      </c>
      <c r="Q2071" s="61" t="s">
        <v>30</v>
      </c>
    </row>
    <row r="2072" spans="8:18" x14ac:dyDescent="0.25">
      <c r="H2072" s="59">
        <v>177920</v>
      </c>
      <c r="I2072" s="59" t="s">
        <v>71</v>
      </c>
      <c r="J2072" s="59">
        <v>2476908</v>
      </c>
      <c r="K2072" s="59" t="s">
        <v>2292</v>
      </c>
      <c r="L2072" s="61" t="s">
        <v>81</v>
      </c>
      <c r="M2072" s="61">
        <f>VLOOKUP(H2072,zdroj!C:F,4,0)</f>
        <v>0</v>
      </c>
      <c r="N2072" s="61" t="str">
        <f t="shared" si="64"/>
        <v>-</v>
      </c>
      <c r="P2072" s="73" t="str">
        <f t="shared" si="65"/>
        <v/>
      </c>
      <c r="Q2072" s="61" t="s">
        <v>88</v>
      </c>
    </row>
    <row r="2073" spans="8:18" x14ac:dyDescent="0.25">
      <c r="H2073" s="59">
        <v>177920</v>
      </c>
      <c r="I2073" s="59" t="s">
        <v>71</v>
      </c>
      <c r="J2073" s="59">
        <v>2476916</v>
      </c>
      <c r="K2073" s="59" t="s">
        <v>2293</v>
      </c>
      <c r="L2073" s="61" t="s">
        <v>113</v>
      </c>
      <c r="M2073" s="61">
        <f>VLOOKUP(H2073,zdroj!C:F,4,0)</f>
        <v>0</v>
      </c>
      <c r="N2073" s="61" t="str">
        <f t="shared" si="64"/>
        <v>katB</v>
      </c>
      <c r="P2073" s="73" t="str">
        <f t="shared" si="65"/>
        <v/>
      </c>
      <c r="Q2073" s="61" t="s">
        <v>30</v>
      </c>
      <c r="R2073" s="61" t="s">
        <v>91</v>
      </c>
    </row>
    <row r="2074" spans="8:18" x14ac:dyDescent="0.25">
      <c r="H2074" s="59">
        <v>177920</v>
      </c>
      <c r="I2074" s="59" t="s">
        <v>71</v>
      </c>
      <c r="J2074" s="59">
        <v>2476924</v>
      </c>
      <c r="K2074" s="59" t="s">
        <v>2294</v>
      </c>
      <c r="L2074" s="61" t="s">
        <v>113</v>
      </c>
      <c r="M2074" s="61">
        <f>VLOOKUP(H2074,zdroj!C:F,4,0)</f>
        <v>0</v>
      </c>
      <c r="N2074" s="61" t="str">
        <f t="shared" si="64"/>
        <v>katB</v>
      </c>
      <c r="P2074" s="73" t="str">
        <f t="shared" si="65"/>
        <v/>
      </c>
      <c r="Q2074" s="61" t="s">
        <v>30</v>
      </c>
      <c r="R2074" s="61" t="s">
        <v>91</v>
      </c>
    </row>
    <row r="2075" spans="8:18" x14ac:dyDescent="0.25">
      <c r="H2075" s="59">
        <v>177920</v>
      </c>
      <c r="I2075" s="59" t="s">
        <v>71</v>
      </c>
      <c r="J2075" s="59">
        <v>2476932</v>
      </c>
      <c r="K2075" s="59" t="s">
        <v>2295</v>
      </c>
      <c r="L2075" s="61" t="s">
        <v>112</v>
      </c>
      <c r="M2075" s="61">
        <f>VLOOKUP(H2075,zdroj!C:F,4,0)</f>
        <v>0</v>
      </c>
      <c r="N2075" s="61" t="str">
        <f t="shared" si="64"/>
        <v>katA</v>
      </c>
      <c r="P2075" s="73" t="str">
        <f t="shared" si="65"/>
        <v/>
      </c>
      <c r="Q2075" s="61" t="s">
        <v>30</v>
      </c>
    </row>
    <row r="2076" spans="8:18" x14ac:dyDescent="0.25">
      <c r="H2076" s="59">
        <v>177920</v>
      </c>
      <c r="I2076" s="59" t="s">
        <v>71</v>
      </c>
      <c r="J2076" s="59">
        <v>2476941</v>
      </c>
      <c r="K2076" s="59" t="s">
        <v>2296</v>
      </c>
      <c r="L2076" s="61" t="s">
        <v>113</v>
      </c>
      <c r="M2076" s="61">
        <f>VLOOKUP(H2076,zdroj!C:F,4,0)</f>
        <v>0</v>
      </c>
      <c r="N2076" s="61" t="str">
        <f t="shared" si="64"/>
        <v>katB</v>
      </c>
      <c r="P2076" s="73" t="str">
        <f t="shared" si="65"/>
        <v/>
      </c>
      <c r="Q2076" s="61" t="s">
        <v>30</v>
      </c>
      <c r="R2076" s="61" t="s">
        <v>91</v>
      </c>
    </row>
    <row r="2077" spans="8:18" x14ac:dyDescent="0.25">
      <c r="H2077" s="59">
        <v>177920</v>
      </c>
      <c r="I2077" s="59" t="s">
        <v>71</v>
      </c>
      <c r="J2077" s="59">
        <v>2476959</v>
      </c>
      <c r="K2077" s="59" t="s">
        <v>2297</v>
      </c>
      <c r="L2077" s="61" t="s">
        <v>112</v>
      </c>
      <c r="M2077" s="61">
        <f>VLOOKUP(H2077,zdroj!C:F,4,0)</f>
        <v>0</v>
      </c>
      <c r="N2077" s="61" t="str">
        <f t="shared" si="64"/>
        <v>katA</v>
      </c>
      <c r="P2077" s="73" t="str">
        <f t="shared" si="65"/>
        <v/>
      </c>
      <c r="Q2077" s="61" t="s">
        <v>30</v>
      </c>
    </row>
    <row r="2078" spans="8:18" x14ac:dyDescent="0.25">
      <c r="H2078" s="59">
        <v>177920</v>
      </c>
      <c r="I2078" s="59" t="s">
        <v>71</v>
      </c>
      <c r="J2078" s="59">
        <v>2476967</v>
      </c>
      <c r="K2078" s="59" t="s">
        <v>2298</v>
      </c>
      <c r="L2078" s="61" t="s">
        <v>113</v>
      </c>
      <c r="M2078" s="61">
        <f>VLOOKUP(H2078,zdroj!C:F,4,0)</f>
        <v>0</v>
      </c>
      <c r="N2078" s="61" t="str">
        <f t="shared" si="64"/>
        <v>katB</v>
      </c>
      <c r="P2078" s="73" t="str">
        <f t="shared" si="65"/>
        <v/>
      </c>
      <c r="Q2078" s="61" t="s">
        <v>30</v>
      </c>
      <c r="R2078" s="61" t="s">
        <v>91</v>
      </c>
    </row>
    <row r="2079" spans="8:18" x14ac:dyDescent="0.25">
      <c r="H2079" s="59">
        <v>177920</v>
      </c>
      <c r="I2079" s="59" t="s">
        <v>71</v>
      </c>
      <c r="J2079" s="59">
        <v>2476975</v>
      </c>
      <c r="K2079" s="59" t="s">
        <v>2299</v>
      </c>
      <c r="L2079" s="61" t="s">
        <v>113</v>
      </c>
      <c r="M2079" s="61">
        <f>VLOOKUP(H2079,zdroj!C:F,4,0)</f>
        <v>0</v>
      </c>
      <c r="N2079" s="61" t="str">
        <f t="shared" si="64"/>
        <v>katB</v>
      </c>
      <c r="P2079" s="73" t="str">
        <f t="shared" si="65"/>
        <v/>
      </c>
      <c r="Q2079" s="61" t="s">
        <v>30</v>
      </c>
      <c r="R2079" s="61" t="s">
        <v>91</v>
      </c>
    </row>
    <row r="2080" spans="8:18" x14ac:dyDescent="0.25">
      <c r="H2080" s="59">
        <v>177920</v>
      </c>
      <c r="I2080" s="59" t="s">
        <v>71</v>
      </c>
      <c r="J2080" s="59">
        <v>2476983</v>
      </c>
      <c r="K2080" s="59" t="s">
        <v>2300</v>
      </c>
      <c r="L2080" s="61" t="s">
        <v>81</v>
      </c>
      <c r="M2080" s="61">
        <f>VLOOKUP(H2080,zdroj!C:F,4,0)</f>
        <v>0</v>
      </c>
      <c r="N2080" s="61" t="str">
        <f t="shared" si="64"/>
        <v>-</v>
      </c>
      <c r="P2080" s="73" t="str">
        <f t="shared" si="65"/>
        <v/>
      </c>
      <c r="Q2080" s="61" t="s">
        <v>86</v>
      </c>
    </row>
    <row r="2081" spans="8:18" x14ac:dyDescent="0.25">
      <c r="H2081" s="59">
        <v>177920</v>
      </c>
      <c r="I2081" s="59" t="s">
        <v>71</v>
      </c>
      <c r="J2081" s="59">
        <v>2476991</v>
      </c>
      <c r="K2081" s="59" t="s">
        <v>2301</v>
      </c>
      <c r="L2081" s="61" t="s">
        <v>113</v>
      </c>
      <c r="M2081" s="61">
        <f>VLOOKUP(H2081,zdroj!C:F,4,0)</f>
        <v>0</v>
      </c>
      <c r="N2081" s="61" t="str">
        <f t="shared" si="64"/>
        <v>katB</v>
      </c>
      <c r="P2081" s="73" t="str">
        <f t="shared" si="65"/>
        <v/>
      </c>
      <c r="Q2081" s="61" t="s">
        <v>30</v>
      </c>
      <c r="R2081" s="61" t="s">
        <v>91</v>
      </c>
    </row>
    <row r="2082" spans="8:18" x14ac:dyDescent="0.25">
      <c r="H2082" s="59">
        <v>177920</v>
      </c>
      <c r="I2082" s="59" t="s">
        <v>71</v>
      </c>
      <c r="J2082" s="59">
        <v>2477009</v>
      </c>
      <c r="K2082" s="59" t="s">
        <v>2302</v>
      </c>
      <c r="L2082" s="61" t="s">
        <v>112</v>
      </c>
      <c r="M2082" s="61">
        <f>VLOOKUP(H2082,zdroj!C:F,4,0)</f>
        <v>0</v>
      </c>
      <c r="N2082" s="61" t="str">
        <f t="shared" si="64"/>
        <v>katA</v>
      </c>
      <c r="P2082" s="73" t="str">
        <f t="shared" si="65"/>
        <v/>
      </c>
      <c r="Q2082" s="61" t="s">
        <v>30</v>
      </c>
    </row>
    <row r="2083" spans="8:18" x14ac:dyDescent="0.25">
      <c r="H2083" s="59">
        <v>177920</v>
      </c>
      <c r="I2083" s="59" t="s">
        <v>71</v>
      </c>
      <c r="J2083" s="59">
        <v>2477017</v>
      </c>
      <c r="K2083" s="59" t="s">
        <v>2303</v>
      </c>
      <c r="L2083" s="61" t="s">
        <v>81</v>
      </c>
      <c r="M2083" s="61">
        <f>VLOOKUP(H2083,zdroj!C:F,4,0)</f>
        <v>0</v>
      </c>
      <c r="N2083" s="61" t="str">
        <f t="shared" si="64"/>
        <v>-</v>
      </c>
      <c r="P2083" s="73" t="str">
        <f t="shared" si="65"/>
        <v/>
      </c>
      <c r="Q2083" s="61" t="s">
        <v>86</v>
      </c>
    </row>
    <row r="2084" spans="8:18" x14ac:dyDescent="0.25">
      <c r="H2084" s="59">
        <v>177920</v>
      </c>
      <c r="I2084" s="59" t="s">
        <v>71</v>
      </c>
      <c r="J2084" s="59">
        <v>2477025</v>
      </c>
      <c r="K2084" s="59" t="s">
        <v>2304</v>
      </c>
      <c r="L2084" s="61" t="s">
        <v>113</v>
      </c>
      <c r="M2084" s="61">
        <f>VLOOKUP(H2084,zdroj!C:F,4,0)</f>
        <v>0</v>
      </c>
      <c r="N2084" s="61" t="str">
        <f t="shared" si="64"/>
        <v>katB</v>
      </c>
      <c r="P2084" s="73" t="str">
        <f t="shared" si="65"/>
        <v/>
      </c>
      <c r="Q2084" s="61" t="s">
        <v>30</v>
      </c>
      <c r="R2084" s="61" t="s">
        <v>91</v>
      </c>
    </row>
    <row r="2085" spans="8:18" x14ac:dyDescent="0.25">
      <c r="H2085" s="59">
        <v>177920</v>
      </c>
      <c r="I2085" s="59" t="s">
        <v>71</v>
      </c>
      <c r="J2085" s="59">
        <v>2477033</v>
      </c>
      <c r="K2085" s="59" t="s">
        <v>2305</v>
      </c>
      <c r="L2085" s="61" t="s">
        <v>113</v>
      </c>
      <c r="M2085" s="61">
        <f>VLOOKUP(H2085,zdroj!C:F,4,0)</f>
        <v>0</v>
      </c>
      <c r="N2085" s="61" t="str">
        <f t="shared" si="64"/>
        <v>katB</v>
      </c>
      <c r="P2085" s="73" t="str">
        <f t="shared" si="65"/>
        <v/>
      </c>
      <c r="Q2085" s="61" t="s">
        <v>30</v>
      </c>
      <c r="R2085" s="61" t="s">
        <v>91</v>
      </c>
    </row>
    <row r="2086" spans="8:18" x14ac:dyDescent="0.25">
      <c r="H2086" s="59">
        <v>177920</v>
      </c>
      <c r="I2086" s="59" t="s">
        <v>71</v>
      </c>
      <c r="J2086" s="59">
        <v>2477041</v>
      </c>
      <c r="K2086" s="59" t="s">
        <v>2306</v>
      </c>
      <c r="L2086" s="61" t="s">
        <v>81</v>
      </c>
      <c r="M2086" s="61">
        <f>VLOOKUP(H2086,zdroj!C:F,4,0)</f>
        <v>0</v>
      </c>
      <c r="N2086" s="61" t="str">
        <f t="shared" si="64"/>
        <v>-</v>
      </c>
      <c r="P2086" s="73" t="str">
        <f t="shared" si="65"/>
        <v/>
      </c>
      <c r="Q2086" s="61" t="s">
        <v>84</v>
      </c>
    </row>
    <row r="2087" spans="8:18" x14ac:dyDescent="0.25">
      <c r="H2087" s="59">
        <v>177920</v>
      </c>
      <c r="I2087" s="59" t="s">
        <v>71</v>
      </c>
      <c r="J2087" s="59">
        <v>2477050</v>
      </c>
      <c r="K2087" s="59" t="s">
        <v>2307</v>
      </c>
      <c r="L2087" s="61" t="s">
        <v>113</v>
      </c>
      <c r="M2087" s="61">
        <f>VLOOKUP(H2087,zdroj!C:F,4,0)</f>
        <v>0</v>
      </c>
      <c r="N2087" s="61" t="str">
        <f t="shared" si="64"/>
        <v>katB</v>
      </c>
      <c r="P2087" s="73" t="str">
        <f t="shared" si="65"/>
        <v/>
      </c>
      <c r="Q2087" s="61" t="s">
        <v>30</v>
      </c>
      <c r="R2087" s="61" t="s">
        <v>91</v>
      </c>
    </row>
    <row r="2088" spans="8:18" x14ac:dyDescent="0.25">
      <c r="H2088" s="59">
        <v>177920</v>
      </c>
      <c r="I2088" s="59" t="s">
        <v>71</v>
      </c>
      <c r="J2088" s="59">
        <v>2477068</v>
      </c>
      <c r="K2088" s="59" t="s">
        <v>2308</v>
      </c>
      <c r="L2088" s="61" t="s">
        <v>112</v>
      </c>
      <c r="M2088" s="61">
        <f>VLOOKUP(H2088,zdroj!C:F,4,0)</f>
        <v>0</v>
      </c>
      <c r="N2088" s="61" t="str">
        <f t="shared" si="64"/>
        <v>katA</v>
      </c>
      <c r="P2088" s="73" t="str">
        <f t="shared" si="65"/>
        <v/>
      </c>
      <c r="Q2088" s="61" t="s">
        <v>30</v>
      </c>
    </row>
    <row r="2089" spans="8:18" x14ac:dyDescent="0.25">
      <c r="H2089" s="59">
        <v>177920</v>
      </c>
      <c r="I2089" s="59" t="s">
        <v>71</v>
      </c>
      <c r="J2089" s="59">
        <v>2477076</v>
      </c>
      <c r="K2089" s="59" t="s">
        <v>2309</v>
      </c>
      <c r="L2089" s="61" t="s">
        <v>113</v>
      </c>
      <c r="M2089" s="61">
        <f>VLOOKUP(H2089,zdroj!C:F,4,0)</f>
        <v>0</v>
      </c>
      <c r="N2089" s="61" t="str">
        <f t="shared" si="64"/>
        <v>katB</v>
      </c>
      <c r="P2089" s="73" t="str">
        <f t="shared" si="65"/>
        <v/>
      </c>
      <c r="Q2089" s="61" t="s">
        <v>30</v>
      </c>
      <c r="R2089" s="61" t="s">
        <v>91</v>
      </c>
    </row>
    <row r="2090" spans="8:18" x14ac:dyDescent="0.25">
      <c r="H2090" s="59">
        <v>177920</v>
      </c>
      <c r="I2090" s="59" t="s">
        <v>71</v>
      </c>
      <c r="J2090" s="59">
        <v>2477084</v>
      </c>
      <c r="K2090" s="59" t="s">
        <v>2310</v>
      </c>
      <c r="L2090" s="61" t="s">
        <v>112</v>
      </c>
      <c r="M2090" s="61">
        <f>VLOOKUP(H2090,zdroj!C:F,4,0)</f>
        <v>0</v>
      </c>
      <c r="N2090" s="61" t="str">
        <f t="shared" si="64"/>
        <v>katA</v>
      </c>
      <c r="P2090" s="73" t="str">
        <f t="shared" si="65"/>
        <v/>
      </c>
      <c r="Q2090" s="61" t="s">
        <v>30</v>
      </c>
    </row>
    <row r="2091" spans="8:18" x14ac:dyDescent="0.25">
      <c r="H2091" s="59">
        <v>177920</v>
      </c>
      <c r="I2091" s="59" t="s">
        <v>71</v>
      </c>
      <c r="J2091" s="59">
        <v>2477092</v>
      </c>
      <c r="K2091" s="59" t="s">
        <v>2311</v>
      </c>
      <c r="L2091" s="61" t="s">
        <v>112</v>
      </c>
      <c r="M2091" s="61">
        <f>VLOOKUP(H2091,zdroj!C:F,4,0)</f>
        <v>0</v>
      </c>
      <c r="N2091" s="61" t="str">
        <f t="shared" si="64"/>
        <v>katA</v>
      </c>
      <c r="P2091" s="73" t="str">
        <f t="shared" si="65"/>
        <v/>
      </c>
      <c r="Q2091" s="61" t="s">
        <v>30</v>
      </c>
    </row>
    <row r="2092" spans="8:18" x14ac:dyDescent="0.25">
      <c r="H2092" s="59">
        <v>177920</v>
      </c>
      <c r="I2092" s="59" t="s">
        <v>71</v>
      </c>
      <c r="J2092" s="59">
        <v>2477106</v>
      </c>
      <c r="K2092" s="59" t="s">
        <v>2312</v>
      </c>
      <c r="L2092" s="61" t="s">
        <v>113</v>
      </c>
      <c r="M2092" s="61">
        <f>VLOOKUP(H2092,zdroj!C:F,4,0)</f>
        <v>0</v>
      </c>
      <c r="N2092" s="61" t="str">
        <f t="shared" si="64"/>
        <v>katB</v>
      </c>
      <c r="P2092" s="73" t="str">
        <f t="shared" si="65"/>
        <v/>
      </c>
      <c r="Q2092" s="61" t="s">
        <v>30</v>
      </c>
      <c r="R2092" s="61" t="s">
        <v>91</v>
      </c>
    </row>
    <row r="2093" spans="8:18" x14ac:dyDescent="0.25">
      <c r="H2093" s="59">
        <v>177920</v>
      </c>
      <c r="I2093" s="59" t="s">
        <v>71</v>
      </c>
      <c r="J2093" s="59">
        <v>2477114</v>
      </c>
      <c r="K2093" s="59" t="s">
        <v>2313</v>
      </c>
      <c r="L2093" s="61" t="s">
        <v>112</v>
      </c>
      <c r="M2093" s="61">
        <f>VLOOKUP(H2093,zdroj!C:F,4,0)</f>
        <v>0</v>
      </c>
      <c r="N2093" s="61" t="str">
        <f t="shared" si="64"/>
        <v>katA</v>
      </c>
      <c r="P2093" s="73" t="str">
        <f t="shared" si="65"/>
        <v/>
      </c>
      <c r="Q2093" s="61" t="s">
        <v>30</v>
      </c>
    </row>
    <row r="2094" spans="8:18" x14ac:dyDescent="0.25">
      <c r="H2094" s="59">
        <v>177920</v>
      </c>
      <c r="I2094" s="59" t="s">
        <v>71</v>
      </c>
      <c r="J2094" s="59">
        <v>2477122</v>
      </c>
      <c r="K2094" s="59" t="s">
        <v>2314</v>
      </c>
      <c r="L2094" s="61" t="s">
        <v>112</v>
      </c>
      <c r="M2094" s="61">
        <f>VLOOKUP(H2094,zdroj!C:F,4,0)</f>
        <v>0</v>
      </c>
      <c r="N2094" s="61" t="str">
        <f t="shared" si="64"/>
        <v>katA</v>
      </c>
      <c r="P2094" s="73" t="str">
        <f t="shared" si="65"/>
        <v/>
      </c>
      <c r="Q2094" s="61" t="s">
        <v>30</v>
      </c>
    </row>
    <row r="2095" spans="8:18" x14ac:dyDescent="0.25">
      <c r="H2095" s="59">
        <v>177920</v>
      </c>
      <c r="I2095" s="59" t="s">
        <v>71</v>
      </c>
      <c r="J2095" s="59">
        <v>2477131</v>
      </c>
      <c r="K2095" s="59" t="s">
        <v>2315</v>
      </c>
      <c r="L2095" s="61" t="s">
        <v>113</v>
      </c>
      <c r="M2095" s="61">
        <f>VLOOKUP(H2095,zdroj!C:F,4,0)</f>
        <v>0</v>
      </c>
      <c r="N2095" s="61" t="str">
        <f t="shared" si="64"/>
        <v>katB</v>
      </c>
      <c r="P2095" s="73" t="str">
        <f t="shared" si="65"/>
        <v/>
      </c>
      <c r="Q2095" s="61" t="s">
        <v>30</v>
      </c>
      <c r="R2095" s="61" t="s">
        <v>91</v>
      </c>
    </row>
    <row r="2096" spans="8:18" x14ac:dyDescent="0.25">
      <c r="H2096" s="59">
        <v>177920</v>
      </c>
      <c r="I2096" s="59" t="s">
        <v>71</v>
      </c>
      <c r="J2096" s="59">
        <v>2477149</v>
      </c>
      <c r="K2096" s="59" t="s">
        <v>2316</v>
      </c>
      <c r="L2096" s="61" t="s">
        <v>112</v>
      </c>
      <c r="M2096" s="61">
        <f>VLOOKUP(H2096,zdroj!C:F,4,0)</f>
        <v>0</v>
      </c>
      <c r="N2096" s="61" t="str">
        <f t="shared" si="64"/>
        <v>katA</v>
      </c>
      <c r="P2096" s="73" t="str">
        <f t="shared" si="65"/>
        <v/>
      </c>
      <c r="Q2096" s="61" t="s">
        <v>30</v>
      </c>
    </row>
    <row r="2097" spans="8:18" x14ac:dyDescent="0.25">
      <c r="H2097" s="59">
        <v>177920</v>
      </c>
      <c r="I2097" s="59" t="s">
        <v>71</v>
      </c>
      <c r="J2097" s="59">
        <v>2477157</v>
      </c>
      <c r="K2097" s="59" t="s">
        <v>2317</v>
      </c>
      <c r="L2097" s="61" t="s">
        <v>112</v>
      </c>
      <c r="M2097" s="61">
        <f>VLOOKUP(H2097,zdroj!C:F,4,0)</f>
        <v>0</v>
      </c>
      <c r="N2097" s="61" t="str">
        <f t="shared" si="64"/>
        <v>katA</v>
      </c>
      <c r="P2097" s="73" t="str">
        <f t="shared" si="65"/>
        <v/>
      </c>
      <c r="Q2097" s="61" t="s">
        <v>30</v>
      </c>
    </row>
    <row r="2098" spans="8:18" x14ac:dyDescent="0.25">
      <c r="H2098" s="59">
        <v>177920</v>
      </c>
      <c r="I2098" s="59" t="s">
        <v>71</v>
      </c>
      <c r="J2098" s="59">
        <v>2477165</v>
      </c>
      <c r="K2098" s="59" t="s">
        <v>2318</v>
      </c>
      <c r="L2098" s="61" t="s">
        <v>112</v>
      </c>
      <c r="M2098" s="61">
        <f>VLOOKUP(H2098,zdroj!C:F,4,0)</f>
        <v>0</v>
      </c>
      <c r="N2098" s="61" t="str">
        <f t="shared" si="64"/>
        <v>katA</v>
      </c>
      <c r="P2098" s="73" t="str">
        <f t="shared" si="65"/>
        <v/>
      </c>
      <c r="Q2098" s="61" t="s">
        <v>30</v>
      </c>
    </row>
    <row r="2099" spans="8:18" x14ac:dyDescent="0.25">
      <c r="H2099" s="59">
        <v>177920</v>
      </c>
      <c r="I2099" s="59" t="s">
        <v>71</v>
      </c>
      <c r="J2099" s="59">
        <v>2477173</v>
      </c>
      <c r="K2099" s="59" t="s">
        <v>2319</v>
      </c>
      <c r="L2099" s="61" t="s">
        <v>113</v>
      </c>
      <c r="M2099" s="61">
        <f>VLOOKUP(H2099,zdroj!C:F,4,0)</f>
        <v>0</v>
      </c>
      <c r="N2099" s="61" t="str">
        <f t="shared" si="64"/>
        <v>katB</v>
      </c>
      <c r="P2099" s="73" t="str">
        <f t="shared" si="65"/>
        <v/>
      </c>
      <c r="Q2099" s="61" t="s">
        <v>30</v>
      </c>
      <c r="R2099" s="61" t="s">
        <v>91</v>
      </c>
    </row>
    <row r="2100" spans="8:18" x14ac:dyDescent="0.25">
      <c r="H2100" s="59">
        <v>177920</v>
      </c>
      <c r="I2100" s="59" t="s">
        <v>71</v>
      </c>
      <c r="J2100" s="59">
        <v>2477190</v>
      </c>
      <c r="K2100" s="59" t="s">
        <v>2320</v>
      </c>
      <c r="L2100" s="61" t="s">
        <v>112</v>
      </c>
      <c r="M2100" s="61">
        <f>VLOOKUP(H2100,zdroj!C:F,4,0)</f>
        <v>0</v>
      </c>
      <c r="N2100" s="61" t="str">
        <f t="shared" si="64"/>
        <v>katA</v>
      </c>
      <c r="P2100" s="73" t="str">
        <f t="shared" si="65"/>
        <v/>
      </c>
      <c r="Q2100" s="61" t="s">
        <v>30</v>
      </c>
    </row>
    <row r="2101" spans="8:18" x14ac:dyDescent="0.25">
      <c r="H2101" s="59">
        <v>177920</v>
      </c>
      <c r="I2101" s="59" t="s">
        <v>71</v>
      </c>
      <c r="J2101" s="59">
        <v>2477203</v>
      </c>
      <c r="K2101" s="59" t="s">
        <v>2321</v>
      </c>
      <c r="L2101" s="61" t="s">
        <v>113</v>
      </c>
      <c r="M2101" s="61">
        <f>VLOOKUP(H2101,zdroj!C:F,4,0)</f>
        <v>0</v>
      </c>
      <c r="N2101" s="61" t="str">
        <f t="shared" si="64"/>
        <v>katB</v>
      </c>
      <c r="P2101" s="73" t="str">
        <f t="shared" si="65"/>
        <v/>
      </c>
      <c r="Q2101" s="61" t="s">
        <v>30</v>
      </c>
      <c r="R2101" s="61" t="s">
        <v>91</v>
      </c>
    </row>
    <row r="2102" spans="8:18" x14ac:dyDescent="0.25">
      <c r="H2102" s="59">
        <v>177920</v>
      </c>
      <c r="I2102" s="59" t="s">
        <v>71</v>
      </c>
      <c r="J2102" s="59">
        <v>2477211</v>
      </c>
      <c r="K2102" s="59" t="s">
        <v>2322</v>
      </c>
      <c r="L2102" s="61" t="s">
        <v>112</v>
      </c>
      <c r="M2102" s="61">
        <f>VLOOKUP(H2102,zdroj!C:F,4,0)</f>
        <v>0</v>
      </c>
      <c r="N2102" s="61" t="str">
        <f t="shared" si="64"/>
        <v>katA</v>
      </c>
      <c r="P2102" s="73" t="str">
        <f t="shared" si="65"/>
        <v/>
      </c>
      <c r="Q2102" s="61" t="s">
        <v>30</v>
      </c>
    </row>
    <row r="2103" spans="8:18" x14ac:dyDescent="0.25">
      <c r="H2103" s="59">
        <v>177920</v>
      </c>
      <c r="I2103" s="59" t="s">
        <v>71</v>
      </c>
      <c r="J2103" s="59">
        <v>2477220</v>
      </c>
      <c r="K2103" s="59" t="s">
        <v>2323</v>
      </c>
      <c r="L2103" s="61" t="s">
        <v>112</v>
      </c>
      <c r="M2103" s="61">
        <f>VLOOKUP(H2103,zdroj!C:F,4,0)</f>
        <v>0</v>
      </c>
      <c r="N2103" s="61" t="str">
        <f t="shared" si="64"/>
        <v>katA</v>
      </c>
      <c r="P2103" s="73" t="str">
        <f t="shared" si="65"/>
        <v/>
      </c>
      <c r="Q2103" s="61" t="s">
        <v>30</v>
      </c>
    </row>
    <row r="2104" spans="8:18" x14ac:dyDescent="0.25">
      <c r="H2104" s="59">
        <v>177920</v>
      </c>
      <c r="I2104" s="59" t="s">
        <v>71</v>
      </c>
      <c r="J2104" s="59">
        <v>2477238</v>
      </c>
      <c r="K2104" s="59" t="s">
        <v>2324</v>
      </c>
      <c r="L2104" s="61" t="s">
        <v>112</v>
      </c>
      <c r="M2104" s="61">
        <f>VLOOKUP(H2104,zdroj!C:F,4,0)</f>
        <v>0</v>
      </c>
      <c r="N2104" s="61" t="str">
        <f t="shared" si="64"/>
        <v>katA</v>
      </c>
      <c r="P2104" s="73" t="str">
        <f t="shared" si="65"/>
        <v/>
      </c>
      <c r="Q2104" s="61" t="s">
        <v>30</v>
      </c>
    </row>
    <row r="2105" spans="8:18" x14ac:dyDescent="0.25">
      <c r="H2105" s="59">
        <v>177920</v>
      </c>
      <c r="I2105" s="59" t="s">
        <v>71</v>
      </c>
      <c r="J2105" s="59">
        <v>2477246</v>
      </c>
      <c r="K2105" s="59" t="s">
        <v>2325</v>
      </c>
      <c r="L2105" s="61" t="s">
        <v>112</v>
      </c>
      <c r="M2105" s="61">
        <f>VLOOKUP(H2105,zdroj!C:F,4,0)</f>
        <v>0</v>
      </c>
      <c r="N2105" s="61" t="str">
        <f t="shared" si="64"/>
        <v>katA</v>
      </c>
      <c r="P2105" s="73" t="str">
        <f t="shared" si="65"/>
        <v/>
      </c>
      <c r="Q2105" s="61" t="s">
        <v>30</v>
      </c>
    </row>
    <row r="2106" spans="8:18" x14ac:dyDescent="0.25">
      <c r="H2106" s="59">
        <v>177920</v>
      </c>
      <c r="I2106" s="59" t="s">
        <v>71</v>
      </c>
      <c r="J2106" s="59">
        <v>2477254</v>
      </c>
      <c r="K2106" s="59" t="s">
        <v>2326</v>
      </c>
      <c r="L2106" s="61" t="s">
        <v>113</v>
      </c>
      <c r="M2106" s="61">
        <f>VLOOKUP(H2106,zdroj!C:F,4,0)</f>
        <v>0</v>
      </c>
      <c r="N2106" s="61" t="str">
        <f t="shared" si="64"/>
        <v>katB</v>
      </c>
      <c r="P2106" s="73" t="str">
        <f t="shared" si="65"/>
        <v/>
      </c>
      <c r="Q2106" s="61" t="s">
        <v>30</v>
      </c>
      <c r="R2106" s="61" t="s">
        <v>91</v>
      </c>
    </row>
    <row r="2107" spans="8:18" x14ac:dyDescent="0.25">
      <c r="H2107" s="59">
        <v>177920</v>
      </c>
      <c r="I2107" s="59" t="s">
        <v>71</v>
      </c>
      <c r="J2107" s="59">
        <v>2477262</v>
      </c>
      <c r="K2107" s="59" t="s">
        <v>2327</v>
      </c>
      <c r="L2107" s="61" t="s">
        <v>112</v>
      </c>
      <c r="M2107" s="61">
        <f>VLOOKUP(H2107,zdroj!C:F,4,0)</f>
        <v>0</v>
      </c>
      <c r="N2107" s="61" t="str">
        <f t="shared" si="64"/>
        <v>katA</v>
      </c>
      <c r="P2107" s="73" t="str">
        <f t="shared" si="65"/>
        <v/>
      </c>
      <c r="Q2107" s="61" t="s">
        <v>30</v>
      </c>
    </row>
    <row r="2108" spans="8:18" x14ac:dyDescent="0.25">
      <c r="H2108" s="59">
        <v>177920</v>
      </c>
      <c r="I2108" s="59" t="s">
        <v>71</v>
      </c>
      <c r="J2108" s="59">
        <v>2477271</v>
      </c>
      <c r="K2108" s="59" t="s">
        <v>2328</v>
      </c>
      <c r="L2108" s="61" t="s">
        <v>112</v>
      </c>
      <c r="M2108" s="61">
        <f>VLOOKUP(H2108,zdroj!C:F,4,0)</f>
        <v>0</v>
      </c>
      <c r="N2108" s="61" t="str">
        <f t="shared" si="64"/>
        <v>katA</v>
      </c>
      <c r="P2108" s="73" t="str">
        <f t="shared" si="65"/>
        <v/>
      </c>
      <c r="Q2108" s="61" t="s">
        <v>30</v>
      </c>
    </row>
    <row r="2109" spans="8:18" x14ac:dyDescent="0.25">
      <c r="H2109" s="59">
        <v>177920</v>
      </c>
      <c r="I2109" s="59" t="s">
        <v>71</v>
      </c>
      <c r="J2109" s="59">
        <v>2477289</v>
      </c>
      <c r="K2109" s="59" t="s">
        <v>2329</v>
      </c>
      <c r="L2109" s="61" t="s">
        <v>112</v>
      </c>
      <c r="M2109" s="61">
        <f>VLOOKUP(H2109,zdroj!C:F,4,0)</f>
        <v>0</v>
      </c>
      <c r="N2109" s="61" t="str">
        <f t="shared" si="64"/>
        <v>katA</v>
      </c>
      <c r="P2109" s="73" t="str">
        <f t="shared" si="65"/>
        <v/>
      </c>
      <c r="Q2109" s="61" t="s">
        <v>30</v>
      </c>
    </row>
    <row r="2110" spans="8:18" x14ac:dyDescent="0.25">
      <c r="H2110" s="59">
        <v>177920</v>
      </c>
      <c r="I2110" s="59" t="s">
        <v>71</v>
      </c>
      <c r="J2110" s="59">
        <v>2477297</v>
      </c>
      <c r="K2110" s="59" t="s">
        <v>2330</v>
      </c>
      <c r="L2110" s="61" t="s">
        <v>112</v>
      </c>
      <c r="M2110" s="61">
        <f>VLOOKUP(H2110,zdroj!C:F,4,0)</f>
        <v>0</v>
      </c>
      <c r="N2110" s="61" t="str">
        <f t="shared" si="64"/>
        <v>katA</v>
      </c>
      <c r="P2110" s="73" t="str">
        <f t="shared" si="65"/>
        <v/>
      </c>
      <c r="Q2110" s="61" t="s">
        <v>30</v>
      </c>
    </row>
    <row r="2111" spans="8:18" x14ac:dyDescent="0.25">
      <c r="H2111" s="59">
        <v>177920</v>
      </c>
      <c r="I2111" s="59" t="s">
        <v>71</v>
      </c>
      <c r="J2111" s="59">
        <v>2477301</v>
      </c>
      <c r="K2111" s="59" t="s">
        <v>2331</v>
      </c>
      <c r="L2111" s="61" t="s">
        <v>113</v>
      </c>
      <c r="M2111" s="61">
        <f>VLOOKUP(H2111,zdroj!C:F,4,0)</f>
        <v>0</v>
      </c>
      <c r="N2111" s="61" t="str">
        <f t="shared" si="64"/>
        <v>katB</v>
      </c>
      <c r="P2111" s="73" t="str">
        <f t="shared" si="65"/>
        <v/>
      </c>
      <c r="Q2111" s="61" t="s">
        <v>30</v>
      </c>
      <c r="R2111" s="61" t="s">
        <v>91</v>
      </c>
    </row>
    <row r="2112" spans="8:18" x14ac:dyDescent="0.25">
      <c r="H2112" s="59">
        <v>177920</v>
      </c>
      <c r="I2112" s="59" t="s">
        <v>71</v>
      </c>
      <c r="J2112" s="59">
        <v>2477319</v>
      </c>
      <c r="K2112" s="59" t="s">
        <v>2332</v>
      </c>
      <c r="L2112" s="61" t="s">
        <v>112</v>
      </c>
      <c r="M2112" s="61">
        <f>VLOOKUP(H2112,zdroj!C:F,4,0)</f>
        <v>0</v>
      </c>
      <c r="N2112" s="61" t="str">
        <f t="shared" si="64"/>
        <v>katA</v>
      </c>
      <c r="P2112" s="73" t="str">
        <f t="shared" si="65"/>
        <v/>
      </c>
      <c r="Q2112" s="61" t="s">
        <v>30</v>
      </c>
    </row>
    <row r="2113" spans="8:18" x14ac:dyDescent="0.25">
      <c r="H2113" s="59">
        <v>177920</v>
      </c>
      <c r="I2113" s="59" t="s">
        <v>71</v>
      </c>
      <c r="J2113" s="59">
        <v>2477327</v>
      </c>
      <c r="K2113" s="59" t="s">
        <v>2333</v>
      </c>
      <c r="L2113" s="61" t="s">
        <v>112</v>
      </c>
      <c r="M2113" s="61">
        <f>VLOOKUP(H2113,zdroj!C:F,4,0)</f>
        <v>0</v>
      </c>
      <c r="N2113" s="61" t="str">
        <f t="shared" si="64"/>
        <v>katA</v>
      </c>
      <c r="P2113" s="73" t="str">
        <f t="shared" si="65"/>
        <v/>
      </c>
      <c r="Q2113" s="61" t="s">
        <v>30</v>
      </c>
    </row>
    <row r="2114" spans="8:18" x14ac:dyDescent="0.25">
      <c r="H2114" s="59">
        <v>177920</v>
      </c>
      <c r="I2114" s="59" t="s">
        <v>71</v>
      </c>
      <c r="J2114" s="59">
        <v>2477335</v>
      </c>
      <c r="K2114" s="59" t="s">
        <v>2334</v>
      </c>
      <c r="L2114" s="61" t="s">
        <v>112</v>
      </c>
      <c r="M2114" s="61">
        <f>VLOOKUP(H2114,zdroj!C:F,4,0)</f>
        <v>0</v>
      </c>
      <c r="N2114" s="61" t="str">
        <f t="shared" si="64"/>
        <v>katA</v>
      </c>
      <c r="P2114" s="73" t="str">
        <f t="shared" si="65"/>
        <v/>
      </c>
      <c r="Q2114" s="61" t="s">
        <v>30</v>
      </c>
    </row>
    <row r="2115" spans="8:18" x14ac:dyDescent="0.25">
      <c r="H2115" s="59">
        <v>177920</v>
      </c>
      <c r="I2115" s="59" t="s">
        <v>71</v>
      </c>
      <c r="J2115" s="59">
        <v>2477343</v>
      </c>
      <c r="K2115" s="59" t="s">
        <v>2335</v>
      </c>
      <c r="L2115" s="61" t="s">
        <v>112</v>
      </c>
      <c r="M2115" s="61">
        <f>VLOOKUP(H2115,zdroj!C:F,4,0)</f>
        <v>0</v>
      </c>
      <c r="N2115" s="61" t="str">
        <f t="shared" si="64"/>
        <v>katA</v>
      </c>
      <c r="P2115" s="73" t="str">
        <f t="shared" si="65"/>
        <v/>
      </c>
      <c r="Q2115" s="61" t="s">
        <v>30</v>
      </c>
    </row>
    <row r="2116" spans="8:18" x14ac:dyDescent="0.25">
      <c r="H2116" s="59">
        <v>177920</v>
      </c>
      <c r="I2116" s="59" t="s">
        <v>71</v>
      </c>
      <c r="J2116" s="59">
        <v>2477360</v>
      </c>
      <c r="K2116" s="59" t="s">
        <v>2336</v>
      </c>
      <c r="L2116" s="61" t="s">
        <v>113</v>
      </c>
      <c r="M2116" s="61">
        <f>VLOOKUP(H2116,zdroj!C:F,4,0)</f>
        <v>0</v>
      </c>
      <c r="N2116" s="61" t="str">
        <f t="shared" si="64"/>
        <v>katB</v>
      </c>
      <c r="P2116" s="73" t="str">
        <f t="shared" si="65"/>
        <v/>
      </c>
      <c r="Q2116" s="61" t="s">
        <v>30</v>
      </c>
      <c r="R2116" s="61" t="s">
        <v>91</v>
      </c>
    </row>
    <row r="2117" spans="8:18" x14ac:dyDescent="0.25">
      <c r="H2117" s="59">
        <v>177920</v>
      </c>
      <c r="I2117" s="59" t="s">
        <v>71</v>
      </c>
      <c r="J2117" s="59">
        <v>2477378</v>
      </c>
      <c r="K2117" s="59" t="s">
        <v>2337</v>
      </c>
      <c r="L2117" s="61" t="s">
        <v>112</v>
      </c>
      <c r="M2117" s="61">
        <f>VLOOKUP(H2117,zdroj!C:F,4,0)</f>
        <v>0</v>
      </c>
      <c r="N2117" s="61" t="str">
        <f t="shared" si="64"/>
        <v>katA</v>
      </c>
      <c r="P2117" s="73" t="str">
        <f t="shared" si="65"/>
        <v/>
      </c>
      <c r="Q2117" s="61" t="s">
        <v>30</v>
      </c>
    </row>
    <row r="2118" spans="8:18" x14ac:dyDescent="0.25">
      <c r="H2118" s="59">
        <v>177920</v>
      </c>
      <c r="I2118" s="59" t="s">
        <v>71</v>
      </c>
      <c r="J2118" s="59">
        <v>2477386</v>
      </c>
      <c r="K2118" s="59" t="s">
        <v>2338</v>
      </c>
      <c r="L2118" s="61" t="s">
        <v>112</v>
      </c>
      <c r="M2118" s="61">
        <f>VLOOKUP(H2118,zdroj!C:F,4,0)</f>
        <v>0</v>
      </c>
      <c r="N2118" s="61" t="str">
        <f t="shared" si="64"/>
        <v>katA</v>
      </c>
      <c r="P2118" s="73" t="str">
        <f t="shared" si="65"/>
        <v/>
      </c>
      <c r="Q2118" s="61" t="s">
        <v>30</v>
      </c>
    </row>
    <row r="2119" spans="8:18" x14ac:dyDescent="0.25">
      <c r="H2119" s="59">
        <v>177920</v>
      </c>
      <c r="I2119" s="59" t="s">
        <v>71</v>
      </c>
      <c r="J2119" s="59">
        <v>2477394</v>
      </c>
      <c r="K2119" s="59" t="s">
        <v>2339</v>
      </c>
      <c r="L2119" s="61" t="s">
        <v>112</v>
      </c>
      <c r="M2119" s="61">
        <f>VLOOKUP(H2119,zdroj!C:F,4,0)</f>
        <v>0</v>
      </c>
      <c r="N2119" s="61" t="str">
        <f t="shared" ref="N2119:N2182" si="66">IF(M2119="A",IF(L2119="katA","katB",L2119),L2119)</f>
        <v>katA</v>
      </c>
      <c r="P2119" s="73" t="str">
        <f t="shared" ref="P2119:P2182" si="67">IF(O2119="A",1,"")</f>
        <v/>
      </c>
      <c r="Q2119" s="61" t="s">
        <v>30</v>
      </c>
    </row>
    <row r="2120" spans="8:18" x14ac:dyDescent="0.25">
      <c r="H2120" s="59">
        <v>177920</v>
      </c>
      <c r="I2120" s="59" t="s">
        <v>71</v>
      </c>
      <c r="J2120" s="59">
        <v>2477408</v>
      </c>
      <c r="K2120" s="59" t="s">
        <v>2340</v>
      </c>
      <c r="L2120" s="61" t="s">
        <v>113</v>
      </c>
      <c r="M2120" s="61">
        <f>VLOOKUP(H2120,zdroj!C:F,4,0)</f>
        <v>0</v>
      </c>
      <c r="N2120" s="61" t="str">
        <f t="shared" si="66"/>
        <v>katB</v>
      </c>
      <c r="P2120" s="73" t="str">
        <f t="shared" si="67"/>
        <v/>
      </c>
      <c r="Q2120" s="61" t="s">
        <v>30</v>
      </c>
      <c r="R2120" s="61" t="s">
        <v>91</v>
      </c>
    </row>
    <row r="2121" spans="8:18" x14ac:dyDescent="0.25">
      <c r="H2121" s="59">
        <v>177920</v>
      </c>
      <c r="I2121" s="59" t="s">
        <v>71</v>
      </c>
      <c r="J2121" s="59">
        <v>2477416</v>
      </c>
      <c r="K2121" s="59" t="s">
        <v>2341</v>
      </c>
      <c r="L2121" s="61" t="s">
        <v>113</v>
      </c>
      <c r="M2121" s="61">
        <f>VLOOKUP(H2121,zdroj!C:F,4,0)</f>
        <v>0</v>
      </c>
      <c r="N2121" s="61" t="str">
        <f t="shared" si="66"/>
        <v>katB</v>
      </c>
      <c r="P2121" s="73" t="str">
        <f t="shared" si="67"/>
        <v/>
      </c>
      <c r="Q2121" s="61" t="s">
        <v>30</v>
      </c>
      <c r="R2121" s="61" t="s">
        <v>91</v>
      </c>
    </row>
    <row r="2122" spans="8:18" x14ac:dyDescent="0.25">
      <c r="H2122" s="59">
        <v>177920</v>
      </c>
      <c r="I2122" s="59" t="s">
        <v>71</v>
      </c>
      <c r="J2122" s="59">
        <v>2477424</v>
      </c>
      <c r="K2122" s="59" t="s">
        <v>2342</v>
      </c>
      <c r="L2122" s="61" t="s">
        <v>113</v>
      </c>
      <c r="M2122" s="61">
        <f>VLOOKUP(H2122,zdroj!C:F,4,0)</f>
        <v>0</v>
      </c>
      <c r="N2122" s="61" t="str">
        <f t="shared" si="66"/>
        <v>katB</v>
      </c>
      <c r="P2122" s="73" t="str">
        <f t="shared" si="67"/>
        <v/>
      </c>
      <c r="Q2122" s="61" t="s">
        <v>30</v>
      </c>
      <c r="R2122" s="61" t="s">
        <v>91</v>
      </c>
    </row>
    <row r="2123" spans="8:18" x14ac:dyDescent="0.25">
      <c r="H2123" s="59">
        <v>177920</v>
      </c>
      <c r="I2123" s="59" t="s">
        <v>71</v>
      </c>
      <c r="J2123" s="59">
        <v>2477432</v>
      </c>
      <c r="K2123" s="59" t="s">
        <v>2343</v>
      </c>
      <c r="L2123" s="61" t="s">
        <v>112</v>
      </c>
      <c r="M2123" s="61">
        <f>VLOOKUP(H2123,zdroj!C:F,4,0)</f>
        <v>0</v>
      </c>
      <c r="N2123" s="61" t="str">
        <f t="shared" si="66"/>
        <v>katA</v>
      </c>
      <c r="P2123" s="73" t="str">
        <f t="shared" si="67"/>
        <v/>
      </c>
      <c r="Q2123" s="61" t="s">
        <v>30</v>
      </c>
    </row>
    <row r="2124" spans="8:18" x14ac:dyDescent="0.25">
      <c r="H2124" s="59">
        <v>177920</v>
      </c>
      <c r="I2124" s="59" t="s">
        <v>71</v>
      </c>
      <c r="J2124" s="59">
        <v>2477441</v>
      </c>
      <c r="K2124" s="59" t="s">
        <v>2344</v>
      </c>
      <c r="L2124" s="61" t="s">
        <v>113</v>
      </c>
      <c r="M2124" s="61">
        <f>VLOOKUP(H2124,zdroj!C:F,4,0)</f>
        <v>0</v>
      </c>
      <c r="N2124" s="61" t="str">
        <f t="shared" si="66"/>
        <v>katB</v>
      </c>
      <c r="P2124" s="73" t="str">
        <f t="shared" si="67"/>
        <v/>
      </c>
      <c r="Q2124" s="61" t="s">
        <v>30</v>
      </c>
      <c r="R2124" s="61" t="s">
        <v>91</v>
      </c>
    </row>
    <row r="2125" spans="8:18" x14ac:dyDescent="0.25">
      <c r="H2125" s="59">
        <v>177920</v>
      </c>
      <c r="I2125" s="59" t="s">
        <v>71</v>
      </c>
      <c r="J2125" s="59">
        <v>2477459</v>
      </c>
      <c r="K2125" s="59" t="s">
        <v>2345</v>
      </c>
      <c r="L2125" s="61" t="s">
        <v>112</v>
      </c>
      <c r="M2125" s="61">
        <f>VLOOKUP(H2125,zdroj!C:F,4,0)</f>
        <v>0</v>
      </c>
      <c r="N2125" s="61" t="str">
        <f t="shared" si="66"/>
        <v>katA</v>
      </c>
      <c r="P2125" s="73" t="str">
        <f t="shared" si="67"/>
        <v/>
      </c>
      <c r="Q2125" s="61" t="s">
        <v>30</v>
      </c>
    </row>
    <row r="2126" spans="8:18" x14ac:dyDescent="0.25">
      <c r="H2126" s="59">
        <v>177920</v>
      </c>
      <c r="I2126" s="59" t="s">
        <v>71</v>
      </c>
      <c r="J2126" s="59">
        <v>2477467</v>
      </c>
      <c r="K2126" s="59" t="s">
        <v>2346</v>
      </c>
      <c r="L2126" s="61" t="s">
        <v>112</v>
      </c>
      <c r="M2126" s="61">
        <f>VLOOKUP(H2126,zdroj!C:F,4,0)</f>
        <v>0</v>
      </c>
      <c r="N2126" s="61" t="str">
        <f t="shared" si="66"/>
        <v>katA</v>
      </c>
      <c r="P2126" s="73" t="str">
        <f t="shared" si="67"/>
        <v/>
      </c>
      <c r="Q2126" s="61" t="s">
        <v>30</v>
      </c>
    </row>
    <row r="2127" spans="8:18" x14ac:dyDescent="0.25">
      <c r="H2127" s="59">
        <v>177920</v>
      </c>
      <c r="I2127" s="59" t="s">
        <v>71</v>
      </c>
      <c r="J2127" s="59">
        <v>2477475</v>
      </c>
      <c r="K2127" s="59" t="s">
        <v>2347</v>
      </c>
      <c r="L2127" s="61" t="s">
        <v>112</v>
      </c>
      <c r="M2127" s="61">
        <f>VLOOKUP(H2127,zdroj!C:F,4,0)</f>
        <v>0</v>
      </c>
      <c r="N2127" s="61" t="str">
        <f t="shared" si="66"/>
        <v>katA</v>
      </c>
      <c r="P2127" s="73" t="str">
        <f t="shared" si="67"/>
        <v/>
      </c>
      <c r="Q2127" s="61" t="s">
        <v>30</v>
      </c>
    </row>
    <row r="2128" spans="8:18" x14ac:dyDescent="0.25">
      <c r="H2128" s="59">
        <v>177920</v>
      </c>
      <c r="I2128" s="59" t="s">
        <v>71</v>
      </c>
      <c r="J2128" s="59">
        <v>2477483</v>
      </c>
      <c r="K2128" s="59" t="s">
        <v>2348</v>
      </c>
      <c r="L2128" s="61" t="s">
        <v>112</v>
      </c>
      <c r="M2128" s="61">
        <f>VLOOKUP(H2128,zdroj!C:F,4,0)</f>
        <v>0</v>
      </c>
      <c r="N2128" s="61" t="str">
        <f t="shared" si="66"/>
        <v>katA</v>
      </c>
      <c r="P2128" s="73" t="str">
        <f t="shared" si="67"/>
        <v/>
      </c>
      <c r="Q2128" s="61" t="s">
        <v>30</v>
      </c>
    </row>
    <row r="2129" spans="8:18" x14ac:dyDescent="0.25">
      <c r="H2129" s="59">
        <v>177920</v>
      </c>
      <c r="I2129" s="59" t="s">
        <v>71</v>
      </c>
      <c r="J2129" s="59">
        <v>2477491</v>
      </c>
      <c r="K2129" s="59" t="s">
        <v>2349</v>
      </c>
      <c r="L2129" s="61" t="s">
        <v>112</v>
      </c>
      <c r="M2129" s="61">
        <f>VLOOKUP(H2129,zdroj!C:F,4,0)</f>
        <v>0</v>
      </c>
      <c r="N2129" s="61" t="str">
        <f t="shared" si="66"/>
        <v>katA</v>
      </c>
      <c r="P2129" s="73" t="str">
        <f t="shared" si="67"/>
        <v/>
      </c>
      <c r="Q2129" s="61" t="s">
        <v>30</v>
      </c>
    </row>
    <row r="2130" spans="8:18" x14ac:dyDescent="0.25">
      <c r="H2130" s="59">
        <v>177920</v>
      </c>
      <c r="I2130" s="59" t="s">
        <v>71</v>
      </c>
      <c r="J2130" s="59">
        <v>2477505</v>
      </c>
      <c r="K2130" s="59" t="s">
        <v>2350</v>
      </c>
      <c r="L2130" s="61" t="s">
        <v>113</v>
      </c>
      <c r="M2130" s="61">
        <f>VLOOKUP(H2130,zdroj!C:F,4,0)</f>
        <v>0</v>
      </c>
      <c r="N2130" s="61" t="str">
        <f t="shared" si="66"/>
        <v>katB</v>
      </c>
      <c r="P2130" s="73" t="str">
        <f t="shared" si="67"/>
        <v/>
      </c>
      <c r="Q2130" s="61" t="s">
        <v>30</v>
      </c>
      <c r="R2130" s="61" t="s">
        <v>91</v>
      </c>
    </row>
    <row r="2131" spans="8:18" x14ac:dyDescent="0.25">
      <c r="H2131" s="59">
        <v>177920</v>
      </c>
      <c r="I2131" s="59" t="s">
        <v>71</v>
      </c>
      <c r="J2131" s="59">
        <v>2477513</v>
      </c>
      <c r="K2131" s="59" t="s">
        <v>2351</v>
      </c>
      <c r="L2131" s="61" t="s">
        <v>113</v>
      </c>
      <c r="M2131" s="61">
        <f>VLOOKUP(H2131,zdroj!C:F,4,0)</f>
        <v>0</v>
      </c>
      <c r="N2131" s="61" t="str">
        <f t="shared" si="66"/>
        <v>katB</v>
      </c>
      <c r="P2131" s="73" t="str">
        <f t="shared" si="67"/>
        <v/>
      </c>
      <c r="Q2131" s="61" t="s">
        <v>30</v>
      </c>
      <c r="R2131" s="61" t="s">
        <v>91</v>
      </c>
    </row>
    <row r="2132" spans="8:18" x14ac:dyDescent="0.25">
      <c r="H2132" s="59">
        <v>177920</v>
      </c>
      <c r="I2132" s="59" t="s">
        <v>71</v>
      </c>
      <c r="J2132" s="59">
        <v>2477521</v>
      </c>
      <c r="K2132" s="59" t="s">
        <v>2352</v>
      </c>
      <c r="L2132" s="61" t="s">
        <v>81</v>
      </c>
      <c r="M2132" s="61">
        <f>VLOOKUP(H2132,zdroj!C:F,4,0)</f>
        <v>0</v>
      </c>
      <c r="N2132" s="61" t="str">
        <f t="shared" si="66"/>
        <v>-</v>
      </c>
      <c r="P2132" s="73" t="str">
        <f t="shared" si="67"/>
        <v/>
      </c>
      <c r="Q2132" s="61" t="s">
        <v>88</v>
      </c>
    </row>
    <row r="2133" spans="8:18" x14ac:dyDescent="0.25">
      <c r="H2133" s="59">
        <v>177920</v>
      </c>
      <c r="I2133" s="59" t="s">
        <v>71</v>
      </c>
      <c r="J2133" s="59">
        <v>2477530</v>
      </c>
      <c r="K2133" s="59" t="s">
        <v>2353</v>
      </c>
      <c r="L2133" s="61" t="s">
        <v>112</v>
      </c>
      <c r="M2133" s="61">
        <f>VLOOKUP(H2133,zdroj!C:F,4,0)</f>
        <v>0</v>
      </c>
      <c r="N2133" s="61" t="str">
        <f t="shared" si="66"/>
        <v>katA</v>
      </c>
      <c r="P2133" s="73" t="str">
        <f t="shared" si="67"/>
        <v/>
      </c>
      <c r="Q2133" s="61" t="s">
        <v>30</v>
      </c>
    </row>
    <row r="2134" spans="8:18" x14ac:dyDescent="0.25">
      <c r="H2134" s="59">
        <v>177920</v>
      </c>
      <c r="I2134" s="59" t="s">
        <v>71</v>
      </c>
      <c r="J2134" s="59">
        <v>2477548</v>
      </c>
      <c r="K2134" s="59" t="s">
        <v>2354</v>
      </c>
      <c r="L2134" s="61" t="s">
        <v>113</v>
      </c>
      <c r="M2134" s="61">
        <f>VLOOKUP(H2134,zdroj!C:F,4,0)</f>
        <v>0</v>
      </c>
      <c r="N2134" s="61" t="str">
        <f t="shared" si="66"/>
        <v>katB</v>
      </c>
      <c r="P2134" s="73" t="str">
        <f t="shared" si="67"/>
        <v/>
      </c>
      <c r="Q2134" s="61" t="s">
        <v>30</v>
      </c>
      <c r="R2134" s="61" t="s">
        <v>91</v>
      </c>
    </row>
    <row r="2135" spans="8:18" x14ac:dyDescent="0.25">
      <c r="H2135" s="59">
        <v>177920</v>
      </c>
      <c r="I2135" s="59" t="s">
        <v>71</v>
      </c>
      <c r="J2135" s="59">
        <v>2477556</v>
      </c>
      <c r="K2135" s="59" t="s">
        <v>2355</v>
      </c>
      <c r="L2135" s="61" t="s">
        <v>113</v>
      </c>
      <c r="M2135" s="61">
        <f>VLOOKUP(H2135,zdroj!C:F,4,0)</f>
        <v>0</v>
      </c>
      <c r="N2135" s="61" t="str">
        <f t="shared" si="66"/>
        <v>katB</v>
      </c>
      <c r="P2135" s="73" t="str">
        <f t="shared" si="67"/>
        <v/>
      </c>
      <c r="Q2135" s="61" t="s">
        <v>30</v>
      </c>
      <c r="R2135" s="61" t="s">
        <v>91</v>
      </c>
    </row>
    <row r="2136" spans="8:18" x14ac:dyDescent="0.25">
      <c r="H2136" s="59">
        <v>177920</v>
      </c>
      <c r="I2136" s="59" t="s">
        <v>71</v>
      </c>
      <c r="J2136" s="59">
        <v>2477572</v>
      </c>
      <c r="K2136" s="59" t="s">
        <v>2356</v>
      </c>
      <c r="L2136" s="61" t="s">
        <v>113</v>
      </c>
      <c r="M2136" s="61">
        <f>VLOOKUP(H2136,zdroj!C:F,4,0)</f>
        <v>0</v>
      </c>
      <c r="N2136" s="61" t="str">
        <f t="shared" si="66"/>
        <v>katB</v>
      </c>
      <c r="P2136" s="73" t="str">
        <f t="shared" si="67"/>
        <v/>
      </c>
      <c r="Q2136" s="61" t="s">
        <v>30</v>
      </c>
      <c r="R2136" s="61" t="s">
        <v>91</v>
      </c>
    </row>
    <row r="2137" spans="8:18" x14ac:dyDescent="0.25">
      <c r="H2137" s="59">
        <v>177920</v>
      </c>
      <c r="I2137" s="59" t="s">
        <v>71</v>
      </c>
      <c r="J2137" s="59">
        <v>2477581</v>
      </c>
      <c r="K2137" s="59" t="s">
        <v>2357</v>
      </c>
      <c r="L2137" s="61" t="s">
        <v>113</v>
      </c>
      <c r="M2137" s="61">
        <f>VLOOKUP(H2137,zdroj!C:F,4,0)</f>
        <v>0</v>
      </c>
      <c r="N2137" s="61" t="str">
        <f t="shared" si="66"/>
        <v>katB</v>
      </c>
      <c r="P2137" s="73" t="str">
        <f t="shared" si="67"/>
        <v/>
      </c>
      <c r="Q2137" s="61" t="s">
        <v>30</v>
      </c>
      <c r="R2137" s="61" t="s">
        <v>91</v>
      </c>
    </row>
    <row r="2138" spans="8:18" x14ac:dyDescent="0.25">
      <c r="H2138" s="59">
        <v>177920</v>
      </c>
      <c r="I2138" s="59" t="s">
        <v>71</v>
      </c>
      <c r="J2138" s="59">
        <v>2477599</v>
      </c>
      <c r="K2138" s="59" t="s">
        <v>2358</v>
      </c>
      <c r="L2138" s="61" t="s">
        <v>113</v>
      </c>
      <c r="M2138" s="61">
        <f>VLOOKUP(H2138,zdroj!C:F,4,0)</f>
        <v>0</v>
      </c>
      <c r="N2138" s="61" t="str">
        <f t="shared" si="66"/>
        <v>katB</v>
      </c>
      <c r="P2138" s="73" t="str">
        <f t="shared" si="67"/>
        <v/>
      </c>
      <c r="Q2138" s="61" t="s">
        <v>30</v>
      </c>
      <c r="R2138" s="61" t="s">
        <v>91</v>
      </c>
    </row>
    <row r="2139" spans="8:18" x14ac:dyDescent="0.25">
      <c r="H2139" s="59">
        <v>177920</v>
      </c>
      <c r="I2139" s="59" t="s">
        <v>71</v>
      </c>
      <c r="J2139" s="59">
        <v>2477611</v>
      </c>
      <c r="K2139" s="59" t="s">
        <v>2359</v>
      </c>
      <c r="L2139" s="61" t="s">
        <v>112</v>
      </c>
      <c r="M2139" s="61">
        <f>VLOOKUP(H2139,zdroj!C:F,4,0)</f>
        <v>0</v>
      </c>
      <c r="N2139" s="61" t="str">
        <f t="shared" si="66"/>
        <v>katA</v>
      </c>
      <c r="P2139" s="73" t="str">
        <f t="shared" si="67"/>
        <v/>
      </c>
      <c r="Q2139" s="61" t="s">
        <v>30</v>
      </c>
    </row>
    <row r="2140" spans="8:18" x14ac:dyDescent="0.25">
      <c r="H2140" s="59">
        <v>177920</v>
      </c>
      <c r="I2140" s="59" t="s">
        <v>71</v>
      </c>
      <c r="J2140" s="59">
        <v>2477637</v>
      </c>
      <c r="K2140" s="59" t="s">
        <v>2360</v>
      </c>
      <c r="L2140" s="61" t="s">
        <v>112</v>
      </c>
      <c r="M2140" s="61">
        <f>VLOOKUP(H2140,zdroj!C:F,4,0)</f>
        <v>0</v>
      </c>
      <c r="N2140" s="61" t="str">
        <f t="shared" si="66"/>
        <v>katA</v>
      </c>
      <c r="P2140" s="73" t="str">
        <f t="shared" si="67"/>
        <v/>
      </c>
      <c r="Q2140" s="61" t="s">
        <v>30</v>
      </c>
    </row>
    <row r="2141" spans="8:18" x14ac:dyDescent="0.25">
      <c r="H2141" s="59">
        <v>177920</v>
      </c>
      <c r="I2141" s="59" t="s">
        <v>71</v>
      </c>
      <c r="J2141" s="59">
        <v>2477645</v>
      </c>
      <c r="K2141" s="59" t="s">
        <v>2361</v>
      </c>
      <c r="L2141" s="61" t="s">
        <v>112</v>
      </c>
      <c r="M2141" s="61">
        <f>VLOOKUP(H2141,zdroj!C:F,4,0)</f>
        <v>0</v>
      </c>
      <c r="N2141" s="61" t="str">
        <f t="shared" si="66"/>
        <v>katA</v>
      </c>
      <c r="P2141" s="73" t="str">
        <f t="shared" si="67"/>
        <v/>
      </c>
      <c r="Q2141" s="61" t="s">
        <v>30</v>
      </c>
    </row>
    <row r="2142" spans="8:18" x14ac:dyDescent="0.25">
      <c r="H2142" s="59">
        <v>177920</v>
      </c>
      <c r="I2142" s="59" t="s">
        <v>71</v>
      </c>
      <c r="J2142" s="59">
        <v>2477653</v>
      </c>
      <c r="K2142" s="59" t="s">
        <v>2362</v>
      </c>
      <c r="L2142" s="61" t="s">
        <v>112</v>
      </c>
      <c r="M2142" s="61">
        <f>VLOOKUP(H2142,zdroj!C:F,4,0)</f>
        <v>0</v>
      </c>
      <c r="N2142" s="61" t="str">
        <f t="shared" si="66"/>
        <v>katA</v>
      </c>
      <c r="P2142" s="73" t="str">
        <f t="shared" si="67"/>
        <v/>
      </c>
      <c r="Q2142" s="61" t="s">
        <v>30</v>
      </c>
    </row>
    <row r="2143" spans="8:18" x14ac:dyDescent="0.25">
      <c r="H2143" s="59">
        <v>177920</v>
      </c>
      <c r="I2143" s="59" t="s">
        <v>71</v>
      </c>
      <c r="J2143" s="59">
        <v>2477670</v>
      </c>
      <c r="K2143" s="59" t="s">
        <v>2363</v>
      </c>
      <c r="L2143" s="61" t="s">
        <v>113</v>
      </c>
      <c r="M2143" s="61">
        <f>VLOOKUP(H2143,zdroj!C:F,4,0)</f>
        <v>0</v>
      </c>
      <c r="N2143" s="61" t="str">
        <f t="shared" si="66"/>
        <v>katB</v>
      </c>
      <c r="P2143" s="73" t="str">
        <f t="shared" si="67"/>
        <v/>
      </c>
      <c r="Q2143" s="61" t="s">
        <v>30</v>
      </c>
      <c r="R2143" s="61" t="s">
        <v>91</v>
      </c>
    </row>
    <row r="2144" spans="8:18" x14ac:dyDescent="0.25">
      <c r="H2144" s="59">
        <v>177920</v>
      </c>
      <c r="I2144" s="59" t="s">
        <v>71</v>
      </c>
      <c r="J2144" s="59">
        <v>2477688</v>
      </c>
      <c r="K2144" s="59" t="s">
        <v>2364</v>
      </c>
      <c r="L2144" s="61" t="s">
        <v>112</v>
      </c>
      <c r="M2144" s="61">
        <f>VLOOKUP(H2144,zdroj!C:F,4,0)</f>
        <v>0</v>
      </c>
      <c r="N2144" s="61" t="str">
        <f t="shared" si="66"/>
        <v>katA</v>
      </c>
      <c r="P2144" s="73" t="str">
        <f t="shared" si="67"/>
        <v/>
      </c>
      <c r="Q2144" s="61" t="s">
        <v>30</v>
      </c>
    </row>
    <row r="2145" spans="8:18" x14ac:dyDescent="0.25">
      <c r="H2145" s="59">
        <v>177920</v>
      </c>
      <c r="I2145" s="59" t="s">
        <v>71</v>
      </c>
      <c r="J2145" s="59">
        <v>2477696</v>
      </c>
      <c r="K2145" s="59" t="s">
        <v>2365</v>
      </c>
      <c r="L2145" s="61" t="s">
        <v>112</v>
      </c>
      <c r="M2145" s="61">
        <f>VLOOKUP(H2145,zdroj!C:F,4,0)</f>
        <v>0</v>
      </c>
      <c r="N2145" s="61" t="str">
        <f t="shared" si="66"/>
        <v>katA</v>
      </c>
      <c r="P2145" s="73" t="str">
        <f t="shared" si="67"/>
        <v/>
      </c>
      <c r="Q2145" s="61" t="s">
        <v>30</v>
      </c>
    </row>
    <row r="2146" spans="8:18" x14ac:dyDescent="0.25">
      <c r="H2146" s="59">
        <v>177920</v>
      </c>
      <c r="I2146" s="59" t="s">
        <v>71</v>
      </c>
      <c r="J2146" s="59">
        <v>2477700</v>
      </c>
      <c r="K2146" s="59" t="s">
        <v>2366</v>
      </c>
      <c r="L2146" s="61" t="s">
        <v>113</v>
      </c>
      <c r="M2146" s="61">
        <f>VLOOKUP(H2146,zdroj!C:F,4,0)</f>
        <v>0</v>
      </c>
      <c r="N2146" s="61" t="str">
        <f t="shared" si="66"/>
        <v>katB</v>
      </c>
      <c r="P2146" s="73" t="str">
        <f t="shared" si="67"/>
        <v/>
      </c>
      <c r="Q2146" s="61" t="s">
        <v>30</v>
      </c>
      <c r="R2146" s="61" t="s">
        <v>91</v>
      </c>
    </row>
    <row r="2147" spans="8:18" x14ac:dyDescent="0.25">
      <c r="H2147" s="59">
        <v>177920</v>
      </c>
      <c r="I2147" s="59" t="s">
        <v>71</v>
      </c>
      <c r="J2147" s="59">
        <v>2477718</v>
      </c>
      <c r="K2147" s="59" t="s">
        <v>2367</v>
      </c>
      <c r="L2147" s="61" t="s">
        <v>113</v>
      </c>
      <c r="M2147" s="61">
        <f>VLOOKUP(H2147,zdroj!C:F,4,0)</f>
        <v>0</v>
      </c>
      <c r="N2147" s="61" t="str">
        <f t="shared" si="66"/>
        <v>katB</v>
      </c>
      <c r="P2147" s="73" t="str">
        <f t="shared" si="67"/>
        <v/>
      </c>
      <c r="Q2147" s="61" t="s">
        <v>30</v>
      </c>
      <c r="R2147" s="61" t="s">
        <v>91</v>
      </c>
    </row>
    <row r="2148" spans="8:18" x14ac:dyDescent="0.25">
      <c r="H2148" s="59">
        <v>177920</v>
      </c>
      <c r="I2148" s="59" t="s">
        <v>71</v>
      </c>
      <c r="J2148" s="59">
        <v>2477726</v>
      </c>
      <c r="K2148" s="59" t="s">
        <v>2368</v>
      </c>
      <c r="L2148" s="61" t="s">
        <v>81</v>
      </c>
      <c r="M2148" s="61">
        <f>VLOOKUP(H2148,zdroj!C:F,4,0)</f>
        <v>0</v>
      </c>
      <c r="N2148" s="61" t="str">
        <f t="shared" si="66"/>
        <v>-</v>
      </c>
      <c r="P2148" s="73" t="str">
        <f t="shared" si="67"/>
        <v/>
      </c>
      <c r="Q2148" s="61" t="s">
        <v>88</v>
      </c>
    </row>
    <row r="2149" spans="8:18" x14ac:dyDescent="0.25">
      <c r="H2149" s="59">
        <v>177920</v>
      </c>
      <c r="I2149" s="59" t="s">
        <v>71</v>
      </c>
      <c r="J2149" s="59">
        <v>2477734</v>
      </c>
      <c r="K2149" s="59" t="s">
        <v>2369</v>
      </c>
      <c r="L2149" s="61" t="s">
        <v>81</v>
      </c>
      <c r="M2149" s="61">
        <f>VLOOKUP(H2149,zdroj!C:F,4,0)</f>
        <v>0</v>
      </c>
      <c r="N2149" s="61" t="str">
        <f t="shared" si="66"/>
        <v>-</v>
      </c>
      <c r="P2149" s="73" t="str">
        <f t="shared" si="67"/>
        <v/>
      </c>
      <c r="Q2149" s="61" t="s">
        <v>88</v>
      </c>
    </row>
    <row r="2150" spans="8:18" x14ac:dyDescent="0.25">
      <c r="H2150" s="59">
        <v>177920</v>
      </c>
      <c r="I2150" s="59" t="s">
        <v>71</v>
      </c>
      <c r="J2150" s="59">
        <v>2477742</v>
      </c>
      <c r="K2150" s="59" t="s">
        <v>2370</v>
      </c>
      <c r="L2150" s="61" t="s">
        <v>81</v>
      </c>
      <c r="M2150" s="61">
        <f>VLOOKUP(H2150,zdroj!C:F,4,0)</f>
        <v>0</v>
      </c>
      <c r="N2150" s="61" t="str">
        <f t="shared" si="66"/>
        <v>-</v>
      </c>
      <c r="P2150" s="73" t="str">
        <f t="shared" si="67"/>
        <v/>
      </c>
      <c r="Q2150" s="61" t="s">
        <v>88</v>
      </c>
    </row>
    <row r="2151" spans="8:18" x14ac:dyDescent="0.25">
      <c r="H2151" s="59">
        <v>177920</v>
      </c>
      <c r="I2151" s="59" t="s">
        <v>71</v>
      </c>
      <c r="J2151" s="59">
        <v>2477769</v>
      </c>
      <c r="K2151" s="59" t="s">
        <v>2371</v>
      </c>
      <c r="L2151" s="61" t="s">
        <v>81</v>
      </c>
      <c r="M2151" s="61">
        <f>VLOOKUP(H2151,zdroj!C:F,4,0)</f>
        <v>0</v>
      </c>
      <c r="N2151" s="61" t="str">
        <f t="shared" si="66"/>
        <v>-</v>
      </c>
      <c r="P2151" s="73" t="str">
        <f t="shared" si="67"/>
        <v/>
      </c>
      <c r="Q2151" s="61" t="s">
        <v>88</v>
      </c>
    </row>
    <row r="2152" spans="8:18" x14ac:dyDescent="0.25">
      <c r="H2152" s="59">
        <v>177920</v>
      </c>
      <c r="I2152" s="59" t="s">
        <v>71</v>
      </c>
      <c r="J2152" s="59">
        <v>2477815</v>
      </c>
      <c r="K2152" s="59" t="s">
        <v>2372</v>
      </c>
      <c r="L2152" s="61" t="s">
        <v>81</v>
      </c>
      <c r="M2152" s="61">
        <f>VLOOKUP(H2152,zdroj!C:F,4,0)</f>
        <v>0</v>
      </c>
      <c r="N2152" s="61" t="str">
        <f t="shared" si="66"/>
        <v>-</v>
      </c>
      <c r="P2152" s="73" t="str">
        <f t="shared" si="67"/>
        <v/>
      </c>
      <c r="Q2152" s="61" t="s">
        <v>88</v>
      </c>
    </row>
    <row r="2153" spans="8:18" x14ac:dyDescent="0.25">
      <c r="H2153" s="59">
        <v>177920</v>
      </c>
      <c r="I2153" s="59" t="s">
        <v>71</v>
      </c>
      <c r="J2153" s="59">
        <v>26238705</v>
      </c>
      <c r="K2153" s="59" t="s">
        <v>2373</v>
      </c>
      <c r="L2153" s="61" t="s">
        <v>112</v>
      </c>
      <c r="M2153" s="61">
        <f>VLOOKUP(H2153,zdroj!C:F,4,0)</f>
        <v>0</v>
      </c>
      <c r="N2153" s="61" t="str">
        <f t="shared" si="66"/>
        <v>katA</v>
      </c>
      <c r="P2153" s="73" t="str">
        <f t="shared" si="67"/>
        <v/>
      </c>
      <c r="Q2153" s="61" t="s">
        <v>30</v>
      </c>
    </row>
    <row r="2154" spans="8:18" x14ac:dyDescent="0.25">
      <c r="H2154" s="59">
        <v>177920</v>
      </c>
      <c r="I2154" s="59" t="s">
        <v>71</v>
      </c>
      <c r="J2154" s="59">
        <v>26433401</v>
      </c>
      <c r="K2154" s="59" t="s">
        <v>2374</v>
      </c>
      <c r="L2154" s="61" t="s">
        <v>112</v>
      </c>
      <c r="M2154" s="61">
        <f>VLOOKUP(H2154,zdroj!C:F,4,0)</f>
        <v>0</v>
      </c>
      <c r="N2154" s="61" t="str">
        <f t="shared" si="66"/>
        <v>katA</v>
      </c>
      <c r="P2154" s="73" t="str">
        <f t="shared" si="67"/>
        <v/>
      </c>
      <c r="Q2154" s="61" t="s">
        <v>30</v>
      </c>
    </row>
    <row r="2155" spans="8:18" x14ac:dyDescent="0.25">
      <c r="H2155" s="59">
        <v>177920</v>
      </c>
      <c r="I2155" s="59" t="s">
        <v>71</v>
      </c>
      <c r="J2155" s="59">
        <v>26566729</v>
      </c>
      <c r="K2155" s="59" t="s">
        <v>2375</v>
      </c>
      <c r="L2155" s="61" t="s">
        <v>112</v>
      </c>
      <c r="M2155" s="61">
        <f>VLOOKUP(H2155,zdroj!C:F,4,0)</f>
        <v>0</v>
      </c>
      <c r="N2155" s="61" t="str">
        <f t="shared" si="66"/>
        <v>katA</v>
      </c>
      <c r="P2155" s="73" t="str">
        <f t="shared" si="67"/>
        <v/>
      </c>
      <c r="Q2155" s="61" t="s">
        <v>30</v>
      </c>
    </row>
    <row r="2156" spans="8:18" x14ac:dyDescent="0.25">
      <c r="H2156" s="59">
        <v>177920</v>
      </c>
      <c r="I2156" s="59" t="s">
        <v>71</v>
      </c>
      <c r="J2156" s="59">
        <v>26592045</v>
      </c>
      <c r="K2156" s="59" t="s">
        <v>2376</v>
      </c>
      <c r="L2156" s="61" t="s">
        <v>113</v>
      </c>
      <c r="M2156" s="61">
        <f>VLOOKUP(H2156,zdroj!C:F,4,0)</f>
        <v>0</v>
      </c>
      <c r="N2156" s="61" t="str">
        <f t="shared" si="66"/>
        <v>katB</v>
      </c>
      <c r="P2156" s="73" t="str">
        <f t="shared" si="67"/>
        <v/>
      </c>
      <c r="Q2156" s="61" t="s">
        <v>30</v>
      </c>
      <c r="R2156" s="61" t="s">
        <v>91</v>
      </c>
    </row>
    <row r="2157" spans="8:18" x14ac:dyDescent="0.25">
      <c r="H2157" s="59">
        <v>177920</v>
      </c>
      <c r="I2157" s="59" t="s">
        <v>71</v>
      </c>
      <c r="J2157" s="59">
        <v>26785919</v>
      </c>
      <c r="K2157" s="59" t="s">
        <v>2377</v>
      </c>
      <c r="L2157" s="61" t="s">
        <v>112</v>
      </c>
      <c r="M2157" s="61">
        <f>VLOOKUP(H2157,zdroj!C:F,4,0)</f>
        <v>0</v>
      </c>
      <c r="N2157" s="61" t="str">
        <f t="shared" si="66"/>
        <v>katA</v>
      </c>
      <c r="P2157" s="73" t="str">
        <f t="shared" si="67"/>
        <v/>
      </c>
      <c r="Q2157" s="61" t="s">
        <v>30</v>
      </c>
    </row>
    <row r="2158" spans="8:18" x14ac:dyDescent="0.25">
      <c r="H2158" s="59">
        <v>177920</v>
      </c>
      <c r="I2158" s="59" t="s">
        <v>71</v>
      </c>
      <c r="J2158" s="59">
        <v>28340175</v>
      </c>
      <c r="K2158" s="59" t="s">
        <v>2378</v>
      </c>
      <c r="L2158" s="61" t="s">
        <v>112</v>
      </c>
      <c r="M2158" s="61">
        <f>VLOOKUP(H2158,zdroj!C:F,4,0)</f>
        <v>0</v>
      </c>
      <c r="N2158" s="61" t="str">
        <f t="shared" si="66"/>
        <v>katA</v>
      </c>
      <c r="P2158" s="73" t="str">
        <f t="shared" si="67"/>
        <v/>
      </c>
      <c r="Q2158" s="61" t="s">
        <v>30</v>
      </c>
    </row>
    <row r="2159" spans="8:18" x14ac:dyDescent="0.25">
      <c r="H2159" s="59">
        <v>177920</v>
      </c>
      <c r="I2159" s="59" t="s">
        <v>71</v>
      </c>
      <c r="J2159" s="59">
        <v>30935539</v>
      </c>
      <c r="K2159" s="59" t="s">
        <v>2379</v>
      </c>
      <c r="L2159" s="61" t="s">
        <v>112</v>
      </c>
      <c r="M2159" s="61">
        <f>VLOOKUP(H2159,zdroj!C:F,4,0)</f>
        <v>0</v>
      </c>
      <c r="N2159" s="61" t="str">
        <f t="shared" si="66"/>
        <v>katA</v>
      </c>
      <c r="P2159" s="73" t="str">
        <f t="shared" si="67"/>
        <v/>
      </c>
      <c r="Q2159" s="61" t="s">
        <v>30</v>
      </c>
    </row>
    <row r="2160" spans="8:18" x14ac:dyDescent="0.25">
      <c r="H2160" s="59">
        <v>177920</v>
      </c>
      <c r="I2160" s="59" t="s">
        <v>71</v>
      </c>
      <c r="J2160" s="59">
        <v>30935547</v>
      </c>
      <c r="K2160" s="59" t="s">
        <v>2380</v>
      </c>
      <c r="L2160" s="61" t="s">
        <v>81</v>
      </c>
      <c r="M2160" s="61">
        <f>VLOOKUP(H2160,zdroj!C:F,4,0)</f>
        <v>0</v>
      </c>
      <c r="N2160" s="61" t="str">
        <f t="shared" si="66"/>
        <v>-</v>
      </c>
      <c r="P2160" s="73" t="str">
        <f t="shared" si="67"/>
        <v/>
      </c>
      <c r="Q2160" s="61" t="s">
        <v>88</v>
      </c>
    </row>
    <row r="2161" spans="8:18" x14ac:dyDescent="0.25">
      <c r="H2161" s="59">
        <v>177920</v>
      </c>
      <c r="I2161" s="59" t="s">
        <v>71</v>
      </c>
      <c r="J2161" s="59">
        <v>70014868</v>
      </c>
      <c r="K2161" s="59" t="s">
        <v>2381</v>
      </c>
      <c r="L2161" s="61" t="s">
        <v>112</v>
      </c>
      <c r="M2161" s="61">
        <f>VLOOKUP(H2161,zdroj!C:F,4,0)</f>
        <v>0</v>
      </c>
      <c r="N2161" s="61" t="str">
        <f t="shared" si="66"/>
        <v>katA</v>
      </c>
      <c r="P2161" s="73" t="str">
        <f t="shared" si="67"/>
        <v/>
      </c>
      <c r="Q2161" s="61" t="s">
        <v>30</v>
      </c>
    </row>
    <row r="2162" spans="8:18" x14ac:dyDescent="0.25">
      <c r="H2162" s="59">
        <v>177920</v>
      </c>
      <c r="I2162" s="59" t="s">
        <v>71</v>
      </c>
      <c r="J2162" s="59">
        <v>73019135</v>
      </c>
      <c r="K2162" s="59" t="s">
        <v>2382</v>
      </c>
      <c r="L2162" s="61" t="s">
        <v>113</v>
      </c>
      <c r="M2162" s="61">
        <f>VLOOKUP(H2162,zdroj!C:F,4,0)</f>
        <v>0</v>
      </c>
      <c r="N2162" s="61" t="str">
        <f t="shared" si="66"/>
        <v>katB</v>
      </c>
      <c r="P2162" s="73" t="str">
        <f t="shared" si="67"/>
        <v/>
      </c>
      <c r="Q2162" s="61" t="s">
        <v>30</v>
      </c>
      <c r="R2162" s="61" t="s">
        <v>91</v>
      </c>
    </row>
    <row r="2163" spans="8:18" x14ac:dyDescent="0.25">
      <c r="H2163" s="59">
        <v>177920</v>
      </c>
      <c r="I2163" s="59" t="s">
        <v>71</v>
      </c>
      <c r="J2163" s="59">
        <v>73321605</v>
      </c>
      <c r="K2163" s="59" t="s">
        <v>2383</v>
      </c>
      <c r="L2163" s="61" t="s">
        <v>112</v>
      </c>
      <c r="M2163" s="61">
        <f>VLOOKUP(H2163,zdroj!C:F,4,0)</f>
        <v>0</v>
      </c>
      <c r="N2163" s="61" t="str">
        <f t="shared" si="66"/>
        <v>katA</v>
      </c>
      <c r="P2163" s="73" t="str">
        <f t="shared" si="67"/>
        <v/>
      </c>
      <c r="Q2163" s="61" t="s">
        <v>30</v>
      </c>
    </row>
    <row r="2164" spans="8:18" x14ac:dyDescent="0.25">
      <c r="H2164" s="59">
        <v>177920</v>
      </c>
      <c r="I2164" s="59" t="s">
        <v>71</v>
      </c>
      <c r="J2164" s="59">
        <v>78058333</v>
      </c>
      <c r="K2164" s="59" t="s">
        <v>2384</v>
      </c>
      <c r="L2164" s="61" t="s">
        <v>112</v>
      </c>
      <c r="M2164" s="61">
        <f>VLOOKUP(H2164,zdroj!C:F,4,0)</f>
        <v>0</v>
      </c>
      <c r="N2164" s="61" t="str">
        <f t="shared" si="66"/>
        <v>katA</v>
      </c>
      <c r="P2164" s="73" t="str">
        <f t="shared" si="67"/>
        <v/>
      </c>
      <c r="Q2164" s="61" t="s">
        <v>30</v>
      </c>
    </row>
    <row r="2165" spans="8:18" x14ac:dyDescent="0.25">
      <c r="H2165" s="59">
        <v>177920</v>
      </c>
      <c r="I2165" s="59" t="s">
        <v>71</v>
      </c>
      <c r="J2165" s="59">
        <v>80159630</v>
      </c>
      <c r="K2165" s="59" t="s">
        <v>2385</v>
      </c>
      <c r="L2165" s="61" t="s">
        <v>112</v>
      </c>
      <c r="M2165" s="61">
        <f>VLOOKUP(H2165,zdroj!C:F,4,0)</f>
        <v>0</v>
      </c>
      <c r="N2165" s="61" t="str">
        <f t="shared" si="66"/>
        <v>katA</v>
      </c>
      <c r="P2165" s="73" t="str">
        <f t="shared" si="67"/>
        <v/>
      </c>
      <c r="Q2165" s="61" t="s">
        <v>30</v>
      </c>
    </row>
    <row r="2166" spans="8:18" x14ac:dyDescent="0.25">
      <c r="H2166" s="59">
        <v>177920</v>
      </c>
      <c r="I2166" s="59" t="s">
        <v>71</v>
      </c>
      <c r="J2166" s="59">
        <v>80192718</v>
      </c>
      <c r="K2166" s="59" t="s">
        <v>2386</v>
      </c>
      <c r="L2166" s="61" t="s">
        <v>113</v>
      </c>
      <c r="M2166" s="61">
        <f>VLOOKUP(H2166,zdroj!C:F,4,0)</f>
        <v>0</v>
      </c>
      <c r="N2166" s="61" t="str">
        <f t="shared" si="66"/>
        <v>katB</v>
      </c>
      <c r="P2166" s="73" t="str">
        <f t="shared" si="67"/>
        <v/>
      </c>
      <c r="Q2166" s="61" t="s">
        <v>31</v>
      </c>
      <c r="R2166" s="61" t="s">
        <v>91</v>
      </c>
    </row>
    <row r="2167" spans="8:18" x14ac:dyDescent="0.25">
      <c r="H2167" s="59">
        <v>177920</v>
      </c>
      <c r="I2167" s="59" t="s">
        <v>71</v>
      </c>
      <c r="J2167" s="59">
        <v>80870538</v>
      </c>
      <c r="K2167" s="59" t="s">
        <v>2387</v>
      </c>
      <c r="L2167" s="61" t="s">
        <v>112</v>
      </c>
      <c r="M2167" s="61">
        <f>VLOOKUP(H2167,zdroj!C:F,4,0)</f>
        <v>0</v>
      </c>
      <c r="N2167" s="61" t="str">
        <f t="shared" si="66"/>
        <v>katA</v>
      </c>
      <c r="P2167" s="73" t="str">
        <f t="shared" si="67"/>
        <v/>
      </c>
      <c r="Q2167" s="61" t="s">
        <v>30</v>
      </c>
    </row>
    <row r="2168" spans="8:18" x14ac:dyDescent="0.25">
      <c r="H2168" s="59">
        <v>177920</v>
      </c>
      <c r="I2168" s="59" t="s">
        <v>71</v>
      </c>
      <c r="J2168" s="59">
        <v>80892540</v>
      </c>
      <c r="K2168" s="59" t="s">
        <v>2388</v>
      </c>
      <c r="L2168" s="61" t="s">
        <v>81</v>
      </c>
      <c r="M2168" s="61">
        <f>VLOOKUP(H2168,zdroj!C:F,4,0)</f>
        <v>0</v>
      </c>
      <c r="N2168" s="61" t="str">
        <f t="shared" si="66"/>
        <v>-</v>
      </c>
      <c r="P2168" s="73" t="str">
        <f t="shared" si="67"/>
        <v/>
      </c>
      <c r="Q2168" s="61" t="s">
        <v>88</v>
      </c>
    </row>
    <row r="2169" spans="8:18" x14ac:dyDescent="0.25">
      <c r="H2169" s="59">
        <v>177920</v>
      </c>
      <c r="I2169" s="59" t="s">
        <v>71</v>
      </c>
      <c r="J2169" s="59">
        <v>80944353</v>
      </c>
      <c r="K2169" s="59" t="s">
        <v>2389</v>
      </c>
      <c r="L2169" s="61" t="s">
        <v>113</v>
      </c>
      <c r="M2169" s="61">
        <f>VLOOKUP(H2169,zdroj!C:F,4,0)</f>
        <v>0</v>
      </c>
      <c r="N2169" s="61" t="str">
        <f t="shared" si="66"/>
        <v>katB</v>
      </c>
      <c r="P2169" s="73" t="str">
        <f t="shared" si="67"/>
        <v/>
      </c>
      <c r="Q2169" s="61" t="s">
        <v>30</v>
      </c>
      <c r="R2169" s="61" t="s">
        <v>91</v>
      </c>
    </row>
    <row r="2170" spans="8:18" x14ac:dyDescent="0.25">
      <c r="H2170" s="59">
        <v>177920</v>
      </c>
      <c r="I2170" s="59" t="s">
        <v>71</v>
      </c>
      <c r="J2170" s="59">
        <v>80944906</v>
      </c>
      <c r="K2170" s="59" t="s">
        <v>2390</v>
      </c>
      <c r="L2170" s="61" t="s">
        <v>112</v>
      </c>
      <c r="M2170" s="61">
        <f>VLOOKUP(H2170,zdroj!C:F,4,0)</f>
        <v>0</v>
      </c>
      <c r="N2170" s="61" t="str">
        <f t="shared" si="66"/>
        <v>katA</v>
      </c>
      <c r="P2170" s="73" t="str">
        <f t="shared" si="67"/>
        <v/>
      </c>
      <c r="Q2170" s="61" t="s">
        <v>30</v>
      </c>
    </row>
    <row r="2171" spans="8:18" x14ac:dyDescent="0.25">
      <c r="H2171" s="59">
        <v>177920</v>
      </c>
      <c r="I2171" s="59" t="s">
        <v>71</v>
      </c>
      <c r="J2171" s="59">
        <v>81512082</v>
      </c>
      <c r="K2171" s="59" t="s">
        <v>2391</v>
      </c>
      <c r="L2171" s="61" t="s">
        <v>112</v>
      </c>
      <c r="M2171" s="61">
        <f>VLOOKUP(H2171,zdroj!C:F,4,0)</f>
        <v>0</v>
      </c>
      <c r="N2171" s="61" t="str">
        <f t="shared" si="66"/>
        <v>katA</v>
      </c>
      <c r="P2171" s="73" t="str">
        <f t="shared" si="67"/>
        <v/>
      </c>
      <c r="Q2171" s="61" t="s">
        <v>30</v>
      </c>
    </row>
    <row r="2172" spans="8:18" x14ac:dyDescent="0.25">
      <c r="H2172" s="59">
        <v>83950</v>
      </c>
      <c r="I2172" s="59" t="s">
        <v>69</v>
      </c>
      <c r="J2172" s="59">
        <v>6073093</v>
      </c>
      <c r="K2172" s="59" t="s">
        <v>2392</v>
      </c>
      <c r="L2172" s="61" t="s">
        <v>113</v>
      </c>
      <c r="M2172" s="61">
        <f>VLOOKUP(H2172,zdroj!C:F,4,0)</f>
        <v>0</v>
      </c>
      <c r="N2172" s="61" t="str">
        <f t="shared" si="66"/>
        <v>katB</v>
      </c>
      <c r="P2172" s="73" t="str">
        <f t="shared" si="67"/>
        <v/>
      </c>
      <c r="Q2172" s="61" t="s">
        <v>30</v>
      </c>
    </row>
    <row r="2173" spans="8:18" x14ac:dyDescent="0.25">
      <c r="H2173" s="59">
        <v>83950</v>
      </c>
      <c r="I2173" s="59" t="s">
        <v>69</v>
      </c>
      <c r="J2173" s="59">
        <v>6073107</v>
      </c>
      <c r="K2173" s="59" t="s">
        <v>2393</v>
      </c>
      <c r="L2173" s="61" t="s">
        <v>113</v>
      </c>
      <c r="M2173" s="61">
        <f>VLOOKUP(H2173,zdroj!C:F,4,0)</f>
        <v>0</v>
      </c>
      <c r="N2173" s="61" t="str">
        <f t="shared" si="66"/>
        <v>katB</v>
      </c>
      <c r="P2173" s="73" t="str">
        <f t="shared" si="67"/>
        <v/>
      </c>
      <c r="Q2173" s="61" t="s">
        <v>30</v>
      </c>
    </row>
    <row r="2174" spans="8:18" x14ac:dyDescent="0.25">
      <c r="H2174" s="59">
        <v>83950</v>
      </c>
      <c r="I2174" s="59" t="s">
        <v>69</v>
      </c>
      <c r="J2174" s="59">
        <v>6073115</v>
      </c>
      <c r="K2174" s="59" t="s">
        <v>2394</v>
      </c>
      <c r="L2174" s="61" t="s">
        <v>113</v>
      </c>
      <c r="M2174" s="61">
        <f>VLOOKUP(H2174,zdroj!C:F,4,0)</f>
        <v>0</v>
      </c>
      <c r="N2174" s="61" t="str">
        <f t="shared" si="66"/>
        <v>katB</v>
      </c>
      <c r="P2174" s="73" t="str">
        <f t="shared" si="67"/>
        <v/>
      </c>
      <c r="Q2174" s="61" t="s">
        <v>30</v>
      </c>
    </row>
    <row r="2175" spans="8:18" x14ac:dyDescent="0.25">
      <c r="H2175" s="59">
        <v>83950</v>
      </c>
      <c r="I2175" s="59" t="s">
        <v>69</v>
      </c>
      <c r="J2175" s="59">
        <v>6073123</v>
      </c>
      <c r="K2175" s="59" t="s">
        <v>2395</v>
      </c>
      <c r="L2175" s="61" t="s">
        <v>113</v>
      </c>
      <c r="M2175" s="61">
        <f>VLOOKUP(H2175,zdroj!C:F,4,0)</f>
        <v>0</v>
      </c>
      <c r="N2175" s="61" t="str">
        <f t="shared" si="66"/>
        <v>katB</v>
      </c>
      <c r="P2175" s="73" t="str">
        <f t="shared" si="67"/>
        <v/>
      </c>
      <c r="Q2175" s="61" t="s">
        <v>30</v>
      </c>
    </row>
    <row r="2176" spans="8:18" x14ac:dyDescent="0.25">
      <c r="H2176" s="59">
        <v>83950</v>
      </c>
      <c r="I2176" s="59" t="s">
        <v>69</v>
      </c>
      <c r="J2176" s="59">
        <v>6073131</v>
      </c>
      <c r="K2176" s="59" t="s">
        <v>2396</v>
      </c>
      <c r="L2176" s="61" t="s">
        <v>113</v>
      </c>
      <c r="M2176" s="61">
        <f>VLOOKUP(H2176,zdroj!C:F,4,0)</f>
        <v>0</v>
      </c>
      <c r="N2176" s="61" t="str">
        <f t="shared" si="66"/>
        <v>katB</v>
      </c>
      <c r="P2176" s="73" t="str">
        <f t="shared" si="67"/>
        <v/>
      </c>
      <c r="Q2176" s="61" t="s">
        <v>30</v>
      </c>
    </row>
    <row r="2177" spans="8:17" x14ac:dyDescent="0.25">
      <c r="H2177" s="59">
        <v>83950</v>
      </c>
      <c r="I2177" s="59" t="s">
        <v>69</v>
      </c>
      <c r="J2177" s="59">
        <v>6073140</v>
      </c>
      <c r="K2177" s="59" t="s">
        <v>2397</v>
      </c>
      <c r="L2177" s="61" t="s">
        <v>113</v>
      </c>
      <c r="M2177" s="61">
        <f>VLOOKUP(H2177,zdroj!C:F,4,0)</f>
        <v>0</v>
      </c>
      <c r="N2177" s="61" t="str">
        <f t="shared" si="66"/>
        <v>katB</v>
      </c>
      <c r="P2177" s="73" t="str">
        <f t="shared" si="67"/>
        <v/>
      </c>
      <c r="Q2177" s="61" t="s">
        <v>30</v>
      </c>
    </row>
    <row r="2178" spans="8:17" x14ac:dyDescent="0.25">
      <c r="H2178" s="59">
        <v>83950</v>
      </c>
      <c r="I2178" s="59" t="s">
        <v>69</v>
      </c>
      <c r="J2178" s="59">
        <v>6073158</v>
      </c>
      <c r="K2178" s="59" t="s">
        <v>2398</v>
      </c>
      <c r="L2178" s="61" t="s">
        <v>113</v>
      </c>
      <c r="M2178" s="61">
        <f>VLOOKUP(H2178,zdroj!C:F,4,0)</f>
        <v>0</v>
      </c>
      <c r="N2178" s="61" t="str">
        <f t="shared" si="66"/>
        <v>katB</v>
      </c>
      <c r="P2178" s="73" t="str">
        <f t="shared" si="67"/>
        <v/>
      </c>
      <c r="Q2178" s="61" t="s">
        <v>30</v>
      </c>
    </row>
    <row r="2179" spans="8:17" x14ac:dyDescent="0.25">
      <c r="H2179" s="59">
        <v>83950</v>
      </c>
      <c r="I2179" s="59" t="s">
        <v>69</v>
      </c>
      <c r="J2179" s="59">
        <v>6073166</v>
      </c>
      <c r="K2179" s="59" t="s">
        <v>2399</v>
      </c>
      <c r="L2179" s="61" t="s">
        <v>113</v>
      </c>
      <c r="M2179" s="61">
        <f>VLOOKUP(H2179,zdroj!C:F,4,0)</f>
        <v>0</v>
      </c>
      <c r="N2179" s="61" t="str">
        <f t="shared" si="66"/>
        <v>katB</v>
      </c>
      <c r="P2179" s="73" t="str">
        <f t="shared" si="67"/>
        <v/>
      </c>
      <c r="Q2179" s="61" t="s">
        <v>30</v>
      </c>
    </row>
    <row r="2180" spans="8:17" x14ac:dyDescent="0.25">
      <c r="H2180" s="59">
        <v>83950</v>
      </c>
      <c r="I2180" s="59" t="s">
        <v>69</v>
      </c>
      <c r="J2180" s="59">
        <v>6073174</v>
      </c>
      <c r="K2180" s="59" t="s">
        <v>2400</v>
      </c>
      <c r="L2180" s="61" t="s">
        <v>113</v>
      </c>
      <c r="M2180" s="61">
        <f>VLOOKUP(H2180,zdroj!C:F,4,0)</f>
        <v>0</v>
      </c>
      <c r="N2180" s="61" t="str">
        <f t="shared" si="66"/>
        <v>katB</v>
      </c>
      <c r="P2180" s="73" t="str">
        <f t="shared" si="67"/>
        <v/>
      </c>
      <c r="Q2180" s="61" t="s">
        <v>30</v>
      </c>
    </row>
    <row r="2181" spans="8:17" x14ac:dyDescent="0.25">
      <c r="H2181" s="59">
        <v>83950</v>
      </c>
      <c r="I2181" s="59" t="s">
        <v>69</v>
      </c>
      <c r="J2181" s="59">
        <v>6073182</v>
      </c>
      <c r="K2181" s="59" t="s">
        <v>2401</v>
      </c>
      <c r="L2181" s="61" t="s">
        <v>113</v>
      </c>
      <c r="M2181" s="61">
        <f>VLOOKUP(H2181,zdroj!C:F,4,0)</f>
        <v>0</v>
      </c>
      <c r="N2181" s="61" t="str">
        <f t="shared" si="66"/>
        <v>katB</v>
      </c>
      <c r="P2181" s="73" t="str">
        <f t="shared" si="67"/>
        <v/>
      </c>
      <c r="Q2181" s="61" t="s">
        <v>30</v>
      </c>
    </row>
    <row r="2182" spans="8:17" x14ac:dyDescent="0.25">
      <c r="H2182" s="59">
        <v>83950</v>
      </c>
      <c r="I2182" s="59" t="s">
        <v>69</v>
      </c>
      <c r="J2182" s="59">
        <v>6073204</v>
      </c>
      <c r="K2182" s="59" t="s">
        <v>2402</v>
      </c>
      <c r="L2182" s="61" t="s">
        <v>113</v>
      </c>
      <c r="M2182" s="61">
        <f>VLOOKUP(H2182,zdroj!C:F,4,0)</f>
        <v>0</v>
      </c>
      <c r="N2182" s="61" t="str">
        <f t="shared" si="66"/>
        <v>katB</v>
      </c>
      <c r="P2182" s="73" t="str">
        <f t="shared" si="67"/>
        <v/>
      </c>
      <c r="Q2182" s="61" t="s">
        <v>30</v>
      </c>
    </row>
    <row r="2183" spans="8:17" x14ac:dyDescent="0.25">
      <c r="H2183" s="59">
        <v>83950</v>
      </c>
      <c r="I2183" s="59" t="s">
        <v>69</v>
      </c>
      <c r="J2183" s="59">
        <v>6073212</v>
      </c>
      <c r="K2183" s="59" t="s">
        <v>2403</v>
      </c>
      <c r="L2183" s="61" t="s">
        <v>113</v>
      </c>
      <c r="M2183" s="61">
        <f>VLOOKUP(H2183,zdroj!C:F,4,0)</f>
        <v>0</v>
      </c>
      <c r="N2183" s="61" t="str">
        <f t="shared" ref="N2183:N2246" si="68">IF(M2183="A",IF(L2183="katA","katB",L2183),L2183)</f>
        <v>katB</v>
      </c>
      <c r="P2183" s="73" t="str">
        <f t="shared" ref="P2183:P2246" si="69">IF(O2183="A",1,"")</f>
        <v/>
      </c>
      <c r="Q2183" s="61" t="s">
        <v>30</v>
      </c>
    </row>
    <row r="2184" spans="8:17" x14ac:dyDescent="0.25">
      <c r="H2184" s="59">
        <v>83950</v>
      </c>
      <c r="I2184" s="59" t="s">
        <v>69</v>
      </c>
      <c r="J2184" s="59">
        <v>6073221</v>
      </c>
      <c r="K2184" s="59" t="s">
        <v>2404</v>
      </c>
      <c r="L2184" s="61" t="s">
        <v>113</v>
      </c>
      <c r="M2184" s="61">
        <f>VLOOKUP(H2184,zdroj!C:F,4,0)</f>
        <v>0</v>
      </c>
      <c r="N2184" s="61" t="str">
        <f t="shared" si="68"/>
        <v>katB</v>
      </c>
      <c r="P2184" s="73" t="str">
        <f t="shared" si="69"/>
        <v/>
      </c>
      <c r="Q2184" s="61" t="s">
        <v>30</v>
      </c>
    </row>
    <row r="2185" spans="8:17" x14ac:dyDescent="0.25">
      <c r="H2185" s="59">
        <v>83950</v>
      </c>
      <c r="I2185" s="59" t="s">
        <v>69</v>
      </c>
      <c r="J2185" s="59">
        <v>6073239</v>
      </c>
      <c r="K2185" s="59" t="s">
        <v>2405</v>
      </c>
      <c r="L2185" s="61" t="s">
        <v>113</v>
      </c>
      <c r="M2185" s="61">
        <f>VLOOKUP(H2185,zdroj!C:F,4,0)</f>
        <v>0</v>
      </c>
      <c r="N2185" s="61" t="str">
        <f t="shared" si="68"/>
        <v>katB</v>
      </c>
      <c r="P2185" s="73" t="str">
        <f t="shared" si="69"/>
        <v/>
      </c>
      <c r="Q2185" s="61" t="s">
        <v>30</v>
      </c>
    </row>
    <row r="2186" spans="8:17" x14ac:dyDescent="0.25">
      <c r="H2186" s="59">
        <v>83950</v>
      </c>
      <c r="I2186" s="59" t="s">
        <v>69</v>
      </c>
      <c r="J2186" s="59">
        <v>6073247</v>
      </c>
      <c r="K2186" s="59" t="s">
        <v>2406</v>
      </c>
      <c r="L2186" s="61" t="s">
        <v>113</v>
      </c>
      <c r="M2186" s="61">
        <f>VLOOKUP(H2186,zdroj!C:F,4,0)</f>
        <v>0</v>
      </c>
      <c r="N2186" s="61" t="str">
        <f t="shared" si="68"/>
        <v>katB</v>
      </c>
      <c r="P2186" s="73" t="str">
        <f t="shared" si="69"/>
        <v/>
      </c>
      <c r="Q2186" s="61" t="s">
        <v>30</v>
      </c>
    </row>
    <row r="2187" spans="8:17" x14ac:dyDescent="0.25">
      <c r="H2187" s="59">
        <v>83950</v>
      </c>
      <c r="I2187" s="59" t="s">
        <v>69</v>
      </c>
      <c r="J2187" s="59">
        <v>6073255</v>
      </c>
      <c r="K2187" s="59" t="s">
        <v>2407</v>
      </c>
      <c r="L2187" s="61" t="s">
        <v>113</v>
      </c>
      <c r="M2187" s="61">
        <f>VLOOKUP(H2187,zdroj!C:F,4,0)</f>
        <v>0</v>
      </c>
      <c r="N2187" s="61" t="str">
        <f t="shared" si="68"/>
        <v>katB</v>
      </c>
      <c r="P2187" s="73" t="str">
        <f t="shared" si="69"/>
        <v/>
      </c>
      <c r="Q2187" s="61" t="s">
        <v>30</v>
      </c>
    </row>
    <row r="2188" spans="8:17" x14ac:dyDescent="0.25">
      <c r="H2188" s="59">
        <v>83950</v>
      </c>
      <c r="I2188" s="59" t="s">
        <v>69</v>
      </c>
      <c r="J2188" s="59">
        <v>6073263</v>
      </c>
      <c r="K2188" s="59" t="s">
        <v>2408</v>
      </c>
      <c r="L2188" s="61" t="s">
        <v>113</v>
      </c>
      <c r="M2188" s="61">
        <f>VLOOKUP(H2188,zdroj!C:F,4,0)</f>
        <v>0</v>
      </c>
      <c r="N2188" s="61" t="str">
        <f t="shared" si="68"/>
        <v>katB</v>
      </c>
      <c r="P2188" s="73" t="str">
        <f t="shared" si="69"/>
        <v/>
      </c>
      <c r="Q2188" s="61" t="s">
        <v>30</v>
      </c>
    </row>
    <row r="2189" spans="8:17" x14ac:dyDescent="0.25">
      <c r="H2189" s="59">
        <v>83950</v>
      </c>
      <c r="I2189" s="59" t="s">
        <v>69</v>
      </c>
      <c r="J2189" s="59">
        <v>6073271</v>
      </c>
      <c r="K2189" s="59" t="s">
        <v>2409</v>
      </c>
      <c r="L2189" s="61" t="s">
        <v>113</v>
      </c>
      <c r="M2189" s="61">
        <f>VLOOKUP(H2189,zdroj!C:F,4,0)</f>
        <v>0</v>
      </c>
      <c r="N2189" s="61" t="str">
        <f t="shared" si="68"/>
        <v>katB</v>
      </c>
      <c r="P2189" s="73" t="str">
        <f t="shared" si="69"/>
        <v/>
      </c>
      <c r="Q2189" s="61" t="s">
        <v>30</v>
      </c>
    </row>
    <row r="2190" spans="8:17" x14ac:dyDescent="0.25">
      <c r="H2190" s="59">
        <v>83950</v>
      </c>
      <c r="I2190" s="59" t="s">
        <v>69</v>
      </c>
      <c r="J2190" s="59">
        <v>6073280</v>
      </c>
      <c r="K2190" s="59" t="s">
        <v>2410</v>
      </c>
      <c r="L2190" s="61" t="s">
        <v>113</v>
      </c>
      <c r="M2190" s="61">
        <f>VLOOKUP(H2190,zdroj!C:F,4,0)</f>
        <v>0</v>
      </c>
      <c r="N2190" s="61" t="str">
        <f t="shared" si="68"/>
        <v>katB</v>
      </c>
      <c r="P2190" s="73" t="str">
        <f t="shared" si="69"/>
        <v/>
      </c>
      <c r="Q2190" s="61" t="s">
        <v>30</v>
      </c>
    </row>
    <row r="2191" spans="8:17" x14ac:dyDescent="0.25">
      <c r="H2191" s="59">
        <v>83950</v>
      </c>
      <c r="I2191" s="59" t="s">
        <v>69</v>
      </c>
      <c r="J2191" s="59">
        <v>6073298</v>
      </c>
      <c r="K2191" s="59" t="s">
        <v>2411</v>
      </c>
      <c r="L2191" s="61" t="s">
        <v>113</v>
      </c>
      <c r="M2191" s="61">
        <f>VLOOKUP(H2191,zdroj!C:F,4,0)</f>
        <v>0</v>
      </c>
      <c r="N2191" s="61" t="str">
        <f t="shared" si="68"/>
        <v>katB</v>
      </c>
      <c r="P2191" s="73" t="str">
        <f t="shared" si="69"/>
        <v/>
      </c>
      <c r="Q2191" s="61" t="s">
        <v>31</v>
      </c>
    </row>
    <row r="2192" spans="8:17" x14ac:dyDescent="0.25">
      <c r="H2192" s="59">
        <v>83950</v>
      </c>
      <c r="I2192" s="59" t="s">
        <v>69</v>
      </c>
      <c r="J2192" s="59">
        <v>6073301</v>
      </c>
      <c r="K2192" s="59" t="s">
        <v>2412</v>
      </c>
      <c r="L2192" s="61" t="s">
        <v>113</v>
      </c>
      <c r="M2192" s="61">
        <f>VLOOKUP(H2192,zdroj!C:F,4,0)</f>
        <v>0</v>
      </c>
      <c r="N2192" s="61" t="str">
        <f t="shared" si="68"/>
        <v>katB</v>
      </c>
      <c r="P2192" s="73" t="str">
        <f t="shared" si="69"/>
        <v/>
      </c>
      <c r="Q2192" s="61" t="s">
        <v>30</v>
      </c>
    </row>
    <row r="2193" spans="8:17" x14ac:dyDescent="0.25">
      <c r="H2193" s="59">
        <v>83950</v>
      </c>
      <c r="I2193" s="59" t="s">
        <v>69</v>
      </c>
      <c r="J2193" s="59">
        <v>6073310</v>
      </c>
      <c r="K2193" s="59" t="s">
        <v>2413</v>
      </c>
      <c r="L2193" s="61" t="s">
        <v>113</v>
      </c>
      <c r="M2193" s="61">
        <f>VLOOKUP(H2193,zdroj!C:F,4,0)</f>
        <v>0</v>
      </c>
      <c r="N2193" s="61" t="str">
        <f t="shared" si="68"/>
        <v>katB</v>
      </c>
      <c r="P2193" s="73" t="str">
        <f t="shared" si="69"/>
        <v/>
      </c>
      <c r="Q2193" s="61" t="s">
        <v>30</v>
      </c>
    </row>
    <row r="2194" spans="8:17" x14ac:dyDescent="0.25">
      <c r="H2194" s="59">
        <v>83950</v>
      </c>
      <c r="I2194" s="59" t="s">
        <v>69</v>
      </c>
      <c r="J2194" s="59">
        <v>6073328</v>
      </c>
      <c r="K2194" s="59" t="s">
        <v>2414</v>
      </c>
      <c r="L2194" s="61" t="s">
        <v>113</v>
      </c>
      <c r="M2194" s="61">
        <f>VLOOKUP(H2194,zdroj!C:F,4,0)</f>
        <v>0</v>
      </c>
      <c r="N2194" s="61" t="str">
        <f t="shared" si="68"/>
        <v>katB</v>
      </c>
      <c r="P2194" s="73" t="str">
        <f t="shared" si="69"/>
        <v/>
      </c>
      <c r="Q2194" s="61" t="s">
        <v>30</v>
      </c>
    </row>
    <row r="2195" spans="8:17" x14ac:dyDescent="0.25">
      <c r="H2195" s="59">
        <v>83950</v>
      </c>
      <c r="I2195" s="59" t="s">
        <v>69</v>
      </c>
      <c r="J2195" s="59">
        <v>6073336</v>
      </c>
      <c r="K2195" s="59" t="s">
        <v>2415</v>
      </c>
      <c r="L2195" s="61" t="s">
        <v>113</v>
      </c>
      <c r="M2195" s="61">
        <f>VLOOKUP(H2195,zdroj!C:F,4,0)</f>
        <v>0</v>
      </c>
      <c r="N2195" s="61" t="str">
        <f t="shared" si="68"/>
        <v>katB</v>
      </c>
      <c r="P2195" s="73" t="str">
        <f t="shared" si="69"/>
        <v/>
      </c>
      <c r="Q2195" s="61" t="s">
        <v>30</v>
      </c>
    </row>
    <row r="2196" spans="8:17" x14ac:dyDescent="0.25">
      <c r="H2196" s="59">
        <v>83950</v>
      </c>
      <c r="I2196" s="59" t="s">
        <v>69</v>
      </c>
      <c r="J2196" s="59">
        <v>6073344</v>
      </c>
      <c r="K2196" s="59" t="s">
        <v>2416</v>
      </c>
      <c r="L2196" s="61" t="s">
        <v>113</v>
      </c>
      <c r="M2196" s="61">
        <f>VLOOKUP(H2196,zdroj!C:F,4,0)</f>
        <v>0</v>
      </c>
      <c r="N2196" s="61" t="str">
        <f t="shared" si="68"/>
        <v>katB</v>
      </c>
      <c r="P2196" s="73" t="str">
        <f t="shared" si="69"/>
        <v/>
      </c>
      <c r="Q2196" s="61" t="s">
        <v>30</v>
      </c>
    </row>
    <row r="2197" spans="8:17" x14ac:dyDescent="0.25">
      <c r="H2197" s="59">
        <v>83950</v>
      </c>
      <c r="I2197" s="59" t="s">
        <v>69</v>
      </c>
      <c r="J2197" s="59">
        <v>6073352</v>
      </c>
      <c r="K2197" s="59" t="s">
        <v>2417</v>
      </c>
      <c r="L2197" s="61" t="s">
        <v>113</v>
      </c>
      <c r="M2197" s="61">
        <f>VLOOKUP(H2197,zdroj!C:F,4,0)</f>
        <v>0</v>
      </c>
      <c r="N2197" s="61" t="str">
        <f t="shared" si="68"/>
        <v>katB</v>
      </c>
      <c r="P2197" s="73" t="str">
        <f t="shared" si="69"/>
        <v/>
      </c>
      <c r="Q2197" s="61" t="s">
        <v>30</v>
      </c>
    </row>
    <row r="2198" spans="8:17" x14ac:dyDescent="0.25">
      <c r="H2198" s="59">
        <v>83950</v>
      </c>
      <c r="I2198" s="59" t="s">
        <v>69</v>
      </c>
      <c r="J2198" s="59">
        <v>6073361</v>
      </c>
      <c r="K2198" s="59" t="s">
        <v>2418</v>
      </c>
      <c r="L2198" s="61" t="s">
        <v>113</v>
      </c>
      <c r="M2198" s="61">
        <f>VLOOKUP(H2198,zdroj!C:F,4,0)</f>
        <v>0</v>
      </c>
      <c r="N2198" s="61" t="str">
        <f t="shared" si="68"/>
        <v>katB</v>
      </c>
      <c r="P2198" s="73" t="str">
        <f t="shared" si="69"/>
        <v/>
      </c>
      <c r="Q2198" s="61" t="s">
        <v>30</v>
      </c>
    </row>
    <row r="2199" spans="8:17" x14ac:dyDescent="0.25">
      <c r="H2199" s="59">
        <v>83950</v>
      </c>
      <c r="I2199" s="59" t="s">
        <v>69</v>
      </c>
      <c r="J2199" s="59">
        <v>6073379</v>
      </c>
      <c r="K2199" s="59" t="s">
        <v>2419</v>
      </c>
      <c r="L2199" s="61" t="s">
        <v>113</v>
      </c>
      <c r="M2199" s="61">
        <f>VLOOKUP(H2199,zdroj!C:F,4,0)</f>
        <v>0</v>
      </c>
      <c r="N2199" s="61" t="str">
        <f t="shared" si="68"/>
        <v>katB</v>
      </c>
      <c r="P2199" s="73" t="str">
        <f t="shared" si="69"/>
        <v/>
      </c>
      <c r="Q2199" s="61" t="s">
        <v>30</v>
      </c>
    </row>
    <row r="2200" spans="8:17" x14ac:dyDescent="0.25">
      <c r="H2200" s="59">
        <v>83950</v>
      </c>
      <c r="I2200" s="59" t="s">
        <v>69</v>
      </c>
      <c r="J2200" s="59">
        <v>6073387</v>
      </c>
      <c r="K2200" s="59" t="s">
        <v>2420</v>
      </c>
      <c r="L2200" s="61" t="s">
        <v>113</v>
      </c>
      <c r="M2200" s="61">
        <f>VLOOKUP(H2200,zdroj!C:F,4,0)</f>
        <v>0</v>
      </c>
      <c r="N2200" s="61" t="str">
        <f t="shared" si="68"/>
        <v>katB</v>
      </c>
      <c r="P2200" s="73" t="str">
        <f t="shared" si="69"/>
        <v/>
      </c>
      <c r="Q2200" s="61" t="s">
        <v>30</v>
      </c>
    </row>
    <row r="2201" spans="8:17" x14ac:dyDescent="0.25">
      <c r="H2201" s="59">
        <v>83950</v>
      </c>
      <c r="I2201" s="59" t="s">
        <v>69</v>
      </c>
      <c r="J2201" s="59">
        <v>6073395</v>
      </c>
      <c r="K2201" s="59" t="s">
        <v>2421</v>
      </c>
      <c r="L2201" s="61" t="s">
        <v>113</v>
      </c>
      <c r="M2201" s="61">
        <f>VLOOKUP(H2201,zdroj!C:F,4,0)</f>
        <v>0</v>
      </c>
      <c r="N2201" s="61" t="str">
        <f t="shared" si="68"/>
        <v>katB</v>
      </c>
      <c r="P2201" s="73" t="str">
        <f t="shared" si="69"/>
        <v/>
      </c>
      <c r="Q2201" s="61" t="s">
        <v>30</v>
      </c>
    </row>
    <row r="2202" spans="8:17" x14ac:dyDescent="0.25">
      <c r="H2202" s="59">
        <v>83950</v>
      </c>
      <c r="I2202" s="59" t="s">
        <v>69</v>
      </c>
      <c r="J2202" s="59">
        <v>6073409</v>
      </c>
      <c r="K2202" s="59" t="s">
        <v>2422</v>
      </c>
      <c r="L2202" s="61" t="s">
        <v>113</v>
      </c>
      <c r="M2202" s="61">
        <f>VLOOKUP(H2202,zdroj!C:F,4,0)</f>
        <v>0</v>
      </c>
      <c r="N2202" s="61" t="str">
        <f t="shared" si="68"/>
        <v>katB</v>
      </c>
      <c r="P2202" s="73" t="str">
        <f t="shared" si="69"/>
        <v/>
      </c>
      <c r="Q2202" s="61" t="s">
        <v>30</v>
      </c>
    </row>
    <row r="2203" spans="8:17" x14ac:dyDescent="0.25">
      <c r="H2203" s="59">
        <v>83950</v>
      </c>
      <c r="I2203" s="59" t="s">
        <v>69</v>
      </c>
      <c r="J2203" s="59">
        <v>6073417</v>
      </c>
      <c r="K2203" s="59" t="s">
        <v>2423</v>
      </c>
      <c r="L2203" s="61" t="s">
        <v>113</v>
      </c>
      <c r="M2203" s="61">
        <f>VLOOKUP(H2203,zdroj!C:F,4,0)</f>
        <v>0</v>
      </c>
      <c r="N2203" s="61" t="str">
        <f t="shared" si="68"/>
        <v>katB</v>
      </c>
      <c r="P2203" s="73" t="str">
        <f t="shared" si="69"/>
        <v/>
      </c>
      <c r="Q2203" s="61" t="s">
        <v>30</v>
      </c>
    </row>
    <row r="2204" spans="8:17" x14ac:dyDescent="0.25">
      <c r="H2204" s="59">
        <v>83950</v>
      </c>
      <c r="I2204" s="59" t="s">
        <v>69</v>
      </c>
      <c r="J2204" s="59">
        <v>6073425</v>
      </c>
      <c r="K2204" s="59" t="s">
        <v>2424</v>
      </c>
      <c r="L2204" s="61" t="s">
        <v>113</v>
      </c>
      <c r="M2204" s="61">
        <f>VLOOKUP(H2204,zdroj!C:F,4,0)</f>
        <v>0</v>
      </c>
      <c r="N2204" s="61" t="str">
        <f t="shared" si="68"/>
        <v>katB</v>
      </c>
      <c r="P2204" s="73" t="str">
        <f t="shared" si="69"/>
        <v/>
      </c>
      <c r="Q2204" s="61" t="s">
        <v>30</v>
      </c>
    </row>
    <row r="2205" spans="8:17" x14ac:dyDescent="0.25">
      <c r="H2205" s="59">
        <v>83950</v>
      </c>
      <c r="I2205" s="59" t="s">
        <v>69</v>
      </c>
      <c r="J2205" s="59">
        <v>6073433</v>
      </c>
      <c r="K2205" s="59" t="s">
        <v>2425</v>
      </c>
      <c r="L2205" s="61" t="s">
        <v>113</v>
      </c>
      <c r="M2205" s="61">
        <f>VLOOKUP(H2205,zdroj!C:F,4,0)</f>
        <v>0</v>
      </c>
      <c r="N2205" s="61" t="str">
        <f t="shared" si="68"/>
        <v>katB</v>
      </c>
      <c r="P2205" s="73" t="str">
        <f t="shared" si="69"/>
        <v/>
      </c>
      <c r="Q2205" s="61" t="s">
        <v>30</v>
      </c>
    </row>
    <row r="2206" spans="8:17" x14ac:dyDescent="0.25">
      <c r="H2206" s="59">
        <v>83950</v>
      </c>
      <c r="I2206" s="59" t="s">
        <v>69</v>
      </c>
      <c r="J2206" s="59">
        <v>6073441</v>
      </c>
      <c r="K2206" s="59" t="s">
        <v>2426</v>
      </c>
      <c r="L2206" s="61" t="s">
        <v>113</v>
      </c>
      <c r="M2206" s="61">
        <f>VLOOKUP(H2206,zdroj!C:F,4,0)</f>
        <v>0</v>
      </c>
      <c r="N2206" s="61" t="str">
        <f t="shared" si="68"/>
        <v>katB</v>
      </c>
      <c r="P2206" s="73" t="str">
        <f t="shared" si="69"/>
        <v/>
      </c>
      <c r="Q2206" s="61" t="s">
        <v>30</v>
      </c>
    </row>
    <row r="2207" spans="8:17" x14ac:dyDescent="0.25">
      <c r="H2207" s="59">
        <v>83950</v>
      </c>
      <c r="I2207" s="59" t="s">
        <v>69</v>
      </c>
      <c r="J2207" s="59">
        <v>6073450</v>
      </c>
      <c r="K2207" s="59" t="s">
        <v>2427</v>
      </c>
      <c r="L2207" s="61" t="s">
        <v>113</v>
      </c>
      <c r="M2207" s="61">
        <f>VLOOKUP(H2207,zdroj!C:F,4,0)</f>
        <v>0</v>
      </c>
      <c r="N2207" s="61" t="str">
        <f t="shared" si="68"/>
        <v>katB</v>
      </c>
      <c r="P2207" s="73" t="str">
        <f t="shared" si="69"/>
        <v/>
      </c>
      <c r="Q2207" s="61" t="s">
        <v>30</v>
      </c>
    </row>
    <row r="2208" spans="8:17" x14ac:dyDescent="0.25">
      <c r="H2208" s="59">
        <v>83950</v>
      </c>
      <c r="I2208" s="59" t="s">
        <v>69</v>
      </c>
      <c r="J2208" s="59">
        <v>6073468</v>
      </c>
      <c r="K2208" s="59" t="s">
        <v>2428</v>
      </c>
      <c r="L2208" s="61" t="s">
        <v>113</v>
      </c>
      <c r="M2208" s="61">
        <f>VLOOKUP(H2208,zdroj!C:F,4,0)</f>
        <v>0</v>
      </c>
      <c r="N2208" s="61" t="str">
        <f t="shared" si="68"/>
        <v>katB</v>
      </c>
      <c r="P2208" s="73" t="str">
        <f t="shared" si="69"/>
        <v/>
      </c>
      <c r="Q2208" s="61" t="s">
        <v>30</v>
      </c>
    </row>
    <row r="2209" spans="8:17" x14ac:dyDescent="0.25">
      <c r="H2209" s="59">
        <v>83950</v>
      </c>
      <c r="I2209" s="59" t="s">
        <v>69</v>
      </c>
      <c r="J2209" s="59">
        <v>6073476</v>
      </c>
      <c r="K2209" s="59" t="s">
        <v>2429</v>
      </c>
      <c r="L2209" s="61" t="s">
        <v>113</v>
      </c>
      <c r="M2209" s="61">
        <f>VLOOKUP(H2209,zdroj!C:F,4,0)</f>
        <v>0</v>
      </c>
      <c r="N2209" s="61" t="str">
        <f t="shared" si="68"/>
        <v>katB</v>
      </c>
      <c r="P2209" s="73" t="str">
        <f t="shared" si="69"/>
        <v/>
      </c>
      <c r="Q2209" s="61" t="s">
        <v>30</v>
      </c>
    </row>
    <row r="2210" spans="8:17" x14ac:dyDescent="0.25">
      <c r="H2210" s="59">
        <v>83950</v>
      </c>
      <c r="I2210" s="59" t="s">
        <v>69</v>
      </c>
      <c r="J2210" s="59">
        <v>6073484</v>
      </c>
      <c r="K2210" s="59" t="s">
        <v>2430</v>
      </c>
      <c r="L2210" s="61" t="s">
        <v>113</v>
      </c>
      <c r="M2210" s="61">
        <f>VLOOKUP(H2210,zdroj!C:F,4,0)</f>
        <v>0</v>
      </c>
      <c r="N2210" s="61" t="str">
        <f t="shared" si="68"/>
        <v>katB</v>
      </c>
      <c r="P2210" s="73" t="str">
        <f t="shared" si="69"/>
        <v/>
      </c>
      <c r="Q2210" s="61" t="s">
        <v>30</v>
      </c>
    </row>
    <row r="2211" spans="8:17" x14ac:dyDescent="0.25">
      <c r="H2211" s="59">
        <v>83950</v>
      </c>
      <c r="I2211" s="59" t="s">
        <v>69</v>
      </c>
      <c r="J2211" s="59">
        <v>6073492</v>
      </c>
      <c r="K2211" s="59" t="s">
        <v>2431</v>
      </c>
      <c r="L2211" s="61" t="s">
        <v>113</v>
      </c>
      <c r="M2211" s="61">
        <f>VLOOKUP(H2211,zdroj!C:F,4,0)</f>
        <v>0</v>
      </c>
      <c r="N2211" s="61" t="str">
        <f t="shared" si="68"/>
        <v>katB</v>
      </c>
      <c r="P2211" s="73" t="str">
        <f t="shared" si="69"/>
        <v/>
      </c>
      <c r="Q2211" s="61" t="s">
        <v>30</v>
      </c>
    </row>
    <row r="2212" spans="8:17" x14ac:dyDescent="0.25">
      <c r="H2212" s="59">
        <v>83950</v>
      </c>
      <c r="I2212" s="59" t="s">
        <v>69</v>
      </c>
      <c r="J2212" s="59">
        <v>6073506</v>
      </c>
      <c r="K2212" s="59" t="s">
        <v>2432</v>
      </c>
      <c r="L2212" s="61" t="s">
        <v>113</v>
      </c>
      <c r="M2212" s="61">
        <f>VLOOKUP(H2212,zdroj!C:F,4,0)</f>
        <v>0</v>
      </c>
      <c r="N2212" s="61" t="str">
        <f t="shared" si="68"/>
        <v>katB</v>
      </c>
      <c r="P2212" s="73" t="str">
        <f t="shared" si="69"/>
        <v/>
      </c>
      <c r="Q2212" s="61" t="s">
        <v>30</v>
      </c>
    </row>
    <row r="2213" spans="8:17" x14ac:dyDescent="0.25">
      <c r="H2213" s="59">
        <v>83950</v>
      </c>
      <c r="I2213" s="59" t="s">
        <v>69</v>
      </c>
      <c r="J2213" s="59">
        <v>6073514</v>
      </c>
      <c r="K2213" s="59" t="s">
        <v>2433</v>
      </c>
      <c r="L2213" s="61" t="s">
        <v>113</v>
      </c>
      <c r="M2213" s="61">
        <f>VLOOKUP(H2213,zdroj!C:F,4,0)</f>
        <v>0</v>
      </c>
      <c r="N2213" s="61" t="str">
        <f t="shared" si="68"/>
        <v>katB</v>
      </c>
      <c r="P2213" s="73" t="str">
        <f t="shared" si="69"/>
        <v/>
      </c>
      <c r="Q2213" s="61" t="s">
        <v>30</v>
      </c>
    </row>
    <row r="2214" spans="8:17" x14ac:dyDescent="0.25">
      <c r="H2214" s="59">
        <v>83950</v>
      </c>
      <c r="I2214" s="59" t="s">
        <v>69</v>
      </c>
      <c r="J2214" s="59">
        <v>6073522</v>
      </c>
      <c r="K2214" s="59" t="s">
        <v>2434</v>
      </c>
      <c r="L2214" s="61" t="s">
        <v>113</v>
      </c>
      <c r="M2214" s="61">
        <f>VLOOKUP(H2214,zdroj!C:F,4,0)</f>
        <v>0</v>
      </c>
      <c r="N2214" s="61" t="str">
        <f t="shared" si="68"/>
        <v>katB</v>
      </c>
      <c r="P2214" s="73" t="str">
        <f t="shared" si="69"/>
        <v/>
      </c>
      <c r="Q2214" s="61" t="s">
        <v>30</v>
      </c>
    </row>
    <row r="2215" spans="8:17" x14ac:dyDescent="0.25">
      <c r="H2215" s="59">
        <v>83950</v>
      </c>
      <c r="I2215" s="59" t="s">
        <v>69</v>
      </c>
      <c r="J2215" s="59">
        <v>6073531</v>
      </c>
      <c r="K2215" s="59" t="s">
        <v>2435</v>
      </c>
      <c r="L2215" s="61" t="s">
        <v>113</v>
      </c>
      <c r="M2215" s="61">
        <f>VLOOKUP(H2215,zdroj!C:F,4,0)</f>
        <v>0</v>
      </c>
      <c r="N2215" s="61" t="str">
        <f t="shared" si="68"/>
        <v>katB</v>
      </c>
      <c r="P2215" s="73" t="str">
        <f t="shared" si="69"/>
        <v/>
      </c>
      <c r="Q2215" s="61" t="s">
        <v>30</v>
      </c>
    </row>
    <row r="2216" spans="8:17" x14ac:dyDescent="0.25">
      <c r="H2216" s="59">
        <v>83950</v>
      </c>
      <c r="I2216" s="59" t="s">
        <v>69</v>
      </c>
      <c r="J2216" s="59">
        <v>6073549</v>
      </c>
      <c r="K2216" s="59" t="s">
        <v>2436</v>
      </c>
      <c r="L2216" s="61" t="s">
        <v>113</v>
      </c>
      <c r="M2216" s="61">
        <f>VLOOKUP(H2216,zdroj!C:F,4,0)</f>
        <v>0</v>
      </c>
      <c r="N2216" s="61" t="str">
        <f t="shared" si="68"/>
        <v>katB</v>
      </c>
      <c r="P2216" s="73" t="str">
        <f t="shared" si="69"/>
        <v/>
      </c>
      <c r="Q2216" s="61" t="s">
        <v>30</v>
      </c>
    </row>
    <row r="2217" spans="8:17" x14ac:dyDescent="0.25">
      <c r="H2217" s="59">
        <v>83950</v>
      </c>
      <c r="I2217" s="59" t="s">
        <v>69</v>
      </c>
      <c r="J2217" s="59">
        <v>6073557</v>
      </c>
      <c r="K2217" s="59" t="s">
        <v>2437</v>
      </c>
      <c r="L2217" s="61" t="s">
        <v>113</v>
      </c>
      <c r="M2217" s="61">
        <f>VLOOKUP(H2217,zdroj!C:F,4,0)</f>
        <v>0</v>
      </c>
      <c r="N2217" s="61" t="str">
        <f t="shared" si="68"/>
        <v>katB</v>
      </c>
      <c r="P2217" s="73" t="str">
        <f t="shared" si="69"/>
        <v/>
      </c>
      <c r="Q2217" s="61" t="s">
        <v>30</v>
      </c>
    </row>
    <row r="2218" spans="8:17" x14ac:dyDescent="0.25">
      <c r="H2218" s="59">
        <v>83950</v>
      </c>
      <c r="I2218" s="59" t="s">
        <v>69</v>
      </c>
      <c r="J2218" s="59">
        <v>6073565</v>
      </c>
      <c r="K2218" s="59" t="s">
        <v>2438</v>
      </c>
      <c r="L2218" s="61" t="s">
        <v>81</v>
      </c>
      <c r="M2218" s="61">
        <f>VLOOKUP(H2218,zdroj!C:F,4,0)</f>
        <v>0</v>
      </c>
      <c r="N2218" s="61" t="str">
        <f t="shared" si="68"/>
        <v>-</v>
      </c>
      <c r="P2218" s="73" t="str">
        <f t="shared" si="69"/>
        <v/>
      </c>
      <c r="Q2218" s="61" t="s">
        <v>86</v>
      </c>
    </row>
    <row r="2219" spans="8:17" x14ac:dyDescent="0.25">
      <c r="H2219" s="59">
        <v>83950</v>
      </c>
      <c r="I2219" s="59" t="s">
        <v>69</v>
      </c>
      <c r="J2219" s="59">
        <v>6073573</v>
      </c>
      <c r="K2219" s="59" t="s">
        <v>2439</v>
      </c>
      <c r="L2219" s="61" t="s">
        <v>81</v>
      </c>
      <c r="M2219" s="61">
        <f>VLOOKUP(H2219,zdroj!C:F,4,0)</f>
        <v>0</v>
      </c>
      <c r="N2219" s="61" t="str">
        <f t="shared" si="68"/>
        <v>-</v>
      </c>
      <c r="P2219" s="73" t="str">
        <f t="shared" si="69"/>
        <v/>
      </c>
      <c r="Q2219" s="61" t="s">
        <v>86</v>
      </c>
    </row>
    <row r="2220" spans="8:17" x14ac:dyDescent="0.25">
      <c r="H2220" s="59">
        <v>83950</v>
      </c>
      <c r="I2220" s="59" t="s">
        <v>69</v>
      </c>
      <c r="J2220" s="59">
        <v>6073581</v>
      </c>
      <c r="K2220" s="59" t="s">
        <v>2440</v>
      </c>
      <c r="L2220" s="61" t="s">
        <v>81</v>
      </c>
      <c r="M2220" s="61">
        <f>VLOOKUP(H2220,zdroj!C:F,4,0)</f>
        <v>0</v>
      </c>
      <c r="N2220" s="61" t="str">
        <f t="shared" si="68"/>
        <v>-</v>
      </c>
      <c r="P2220" s="73" t="str">
        <f t="shared" si="69"/>
        <v/>
      </c>
      <c r="Q2220" s="61" t="s">
        <v>86</v>
      </c>
    </row>
    <row r="2221" spans="8:17" x14ac:dyDescent="0.25">
      <c r="H2221" s="59">
        <v>83950</v>
      </c>
      <c r="I2221" s="59" t="s">
        <v>69</v>
      </c>
      <c r="J2221" s="59">
        <v>6073590</v>
      </c>
      <c r="K2221" s="59" t="s">
        <v>2441</v>
      </c>
      <c r="L2221" s="61" t="s">
        <v>81</v>
      </c>
      <c r="M2221" s="61">
        <f>VLOOKUP(H2221,zdroj!C:F,4,0)</f>
        <v>0</v>
      </c>
      <c r="N2221" s="61" t="str">
        <f t="shared" si="68"/>
        <v>-</v>
      </c>
      <c r="P2221" s="73" t="str">
        <f t="shared" si="69"/>
        <v/>
      </c>
      <c r="Q2221" s="61" t="s">
        <v>86</v>
      </c>
    </row>
    <row r="2222" spans="8:17" x14ac:dyDescent="0.25">
      <c r="H2222" s="59">
        <v>83950</v>
      </c>
      <c r="I2222" s="59" t="s">
        <v>69</v>
      </c>
      <c r="J2222" s="59">
        <v>6073603</v>
      </c>
      <c r="K2222" s="59" t="s">
        <v>2442</v>
      </c>
      <c r="L2222" s="61" t="s">
        <v>81</v>
      </c>
      <c r="M2222" s="61">
        <f>VLOOKUP(H2222,zdroj!C:F,4,0)</f>
        <v>0</v>
      </c>
      <c r="N2222" s="61" t="str">
        <f t="shared" si="68"/>
        <v>-</v>
      </c>
      <c r="P2222" s="73" t="str">
        <f t="shared" si="69"/>
        <v/>
      </c>
      <c r="Q2222" s="61" t="s">
        <v>86</v>
      </c>
    </row>
    <row r="2223" spans="8:17" x14ac:dyDescent="0.25">
      <c r="H2223" s="59">
        <v>83950</v>
      </c>
      <c r="I2223" s="59" t="s">
        <v>69</v>
      </c>
      <c r="J2223" s="59">
        <v>6073611</v>
      </c>
      <c r="K2223" s="59" t="s">
        <v>2443</v>
      </c>
      <c r="L2223" s="61" t="s">
        <v>81</v>
      </c>
      <c r="M2223" s="61">
        <f>VLOOKUP(H2223,zdroj!C:F,4,0)</f>
        <v>0</v>
      </c>
      <c r="N2223" s="61" t="str">
        <f t="shared" si="68"/>
        <v>-</v>
      </c>
      <c r="P2223" s="73" t="str">
        <f t="shared" si="69"/>
        <v/>
      </c>
      <c r="Q2223" s="61" t="s">
        <v>86</v>
      </c>
    </row>
    <row r="2224" spans="8:17" x14ac:dyDescent="0.25">
      <c r="H2224" s="59">
        <v>83950</v>
      </c>
      <c r="I2224" s="59" t="s">
        <v>69</v>
      </c>
      <c r="J2224" s="59">
        <v>6073620</v>
      </c>
      <c r="K2224" s="59" t="s">
        <v>2444</v>
      </c>
      <c r="L2224" s="61" t="s">
        <v>81</v>
      </c>
      <c r="M2224" s="61">
        <f>VLOOKUP(H2224,zdroj!C:F,4,0)</f>
        <v>0</v>
      </c>
      <c r="N2224" s="61" t="str">
        <f t="shared" si="68"/>
        <v>-</v>
      </c>
      <c r="P2224" s="73" t="str">
        <f t="shared" si="69"/>
        <v/>
      </c>
      <c r="Q2224" s="61" t="s">
        <v>86</v>
      </c>
    </row>
    <row r="2225" spans="8:17" x14ac:dyDescent="0.25">
      <c r="H2225" s="59">
        <v>83950</v>
      </c>
      <c r="I2225" s="59" t="s">
        <v>69</v>
      </c>
      <c r="J2225" s="59">
        <v>6073638</v>
      </c>
      <c r="K2225" s="59" t="s">
        <v>2445</v>
      </c>
      <c r="L2225" s="61" t="s">
        <v>81</v>
      </c>
      <c r="M2225" s="61">
        <f>VLOOKUP(H2225,zdroj!C:F,4,0)</f>
        <v>0</v>
      </c>
      <c r="N2225" s="61" t="str">
        <f t="shared" si="68"/>
        <v>-</v>
      </c>
      <c r="P2225" s="73" t="str">
        <f t="shared" si="69"/>
        <v/>
      </c>
      <c r="Q2225" s="61" t="s">
        <v>86</v>
      </c>
    </row>
    <row r="2226" spans="8:17" x14ac:dyDescent="0.25">
      <c r="H2226" s="59">
        <v>83950</v>
      </c>
      <c r="I2226" s="59" t="s">
        <v>69</v>
      </c>
      <c r="J2226" s="59">
        <v>81053924</v>
      </c>
      <c r="K2226" s="59" t="s">
        <v>2446</v>
      </c>
      <c r="L2226" s="61" t="s">
        <v>113</v>
      </c>
      <c r="M2226" s="61">
        <f>VLOOKUP(H2226,zdroj!C:F,4,0)</f>
        <v>0</v>
      </c>
      <c r="N2226" s="61" t="str">
        <f t="shared" si="68"/>
        <v>katB</v>
      </c>
      <c r="P2226" s="73" t="str">
        <f t="shared" si="69"/>
        <v/>
      </c>
      <c r="Q2226" s="61" t="s">
        <v>30</v>
      </c>
    </row>
    <row r="2227" spans="8:17" x14ac:dyDescent="0.25">
      <c r="H2227" s="59">
        <v>83950</v>
      </c>
      <c r="I2227" s="59" t="s">
        <v>69</v>
      </c>
      <c r="J2227" s="59">
        <v>81155751</v>
      </c>
      <c r="K2227" s="59" t="s">
        <v>2447</v>
      </c>
      <c r="L2227" s="61" t="s">
        <v>113</v>
      </c>
      <c r="M2227" s="61">
        <f>VLOOKUP(H2227,zdroj!C:F,4,0)</f>
        <v>0</v>
      </c>
      <c r="N2227" s="61" t="str">
        <f t="shared" si="68"/>
        <v>katB</v>
      </c>
      <c r="P2227" s="73" t="str">
        <f t="shared" si="69"/>
        <v/>
      </c>
      <c r="Q2227" s="61" t="s">
        <v>30</v>
      </c>
    </row>
    <row r="2228" spans="8:17" x14ac:dyDescent="0.25">
      <c r="H2228" s="59">
        <v>183946</v>
      </c>
      <c r="I2228" s="59" t="s">
        <v>72</v>
      </c>
      <c r="J2228" s="59">
        <v>6106455</v>
      </c>
      <c r="K2228" s="59" t="s">
        <v>2448</v>
      </c>
      <c r="L2228" s="61" t="s">
        <v>81</v>
      </c>
      <c r="M2228" s="61">
        <f>VLOOKUP(H2228,zdroj!C:F,4,0)</f>
        <v>0</v>
      </c>
      <c r="N2228" s="61" t="str">
        <f t="shared" si="68"/>
        <v>-</v>
      </c>
      <c r="P2228" s="73" t="str">
        <f t="shared" si="69"/>
        <v/>
      </c>
      <c r="Q2228" s="61" t="s">
        <v>86</v>
      </c>
    </row>
    <row r="2229" spans="8:17" x14ac:dyDescent="0.25">
      <c r="H2229" s="59">
        <v>183946</v>
      </c>
      <c r="I2229" s="59" t="s">
        <v>72</v>
      </c>
      <c r="J2229" s="59">
        <v>6106463</v>
      </c>
      <c r="K2229" s="59" t="s">
        <v>2449</v>
      </c>
      <c r="L2229" s="61" t="s">
        <v>81</v>
      </c>
      <c r="M2229" s="61">
        <f>VLOOKUP(H2229,zdroj!C:F,4,0)</f>
        <v>0</v>
      </c>
      <c r="N2229" s="61" t="str">
        <f t="shared" si="68"/>
        <v>-</v>
      </c>
      <c r="P2229" s="73" t="str">
        <f t="shared" si="69"/>
        <v/>
      </c>
      <c r="Q2229" s="61" t="s">
        <v>86</v>
      </c>
    </row>
    <row r="2230" spans="8:17" x14ac:dyDescent="0.25">
      <c r="H2230" s="59">
        <v>183946</v>
      </c>
      <c r="I2230" s="59" t="s">
        <v>72</v>
      </c>
      <c r="J2230" s="59">
        <v>6106471</v>
      </c>
      <c r="K2230" s="59" t="s">
        <v>2450</v>
      </c>
      <c r="L2230" s="61" t="s">
        <v>81</v>
      </c>
      <c r="M2230" s="61">
        <f>VLOOKUP(H2230,zdroj!C:F,4,0)</f>
        <v>0</v>
      </c>
      <c r="N2230" s="61" t="str">
        <f t="shared" si="68"/>
        <v>-</v>
      </c>
      <c r="P2230" s="73" t="str">
        <f t="shared" si="69"/>
        <v/>
      </c>
      <c r="Q2230" s="61" t="s">
        <v>86</v>
      </c>
    </row>
    <row r="2231" spans="8:17" x14ac:dyDescent="0.25">
      <c r="H2231" s="59">
        <v>183946</v>
      </c>
      <c r="I2231" s="59" t="s">
        <v>72</v>
      </c>
      <c r="J2231" s="59">
        <v>6106480</v>
      </c>
      <c r="K2231" s="59" t="s">
        <v>2451</v>
      </c>
      <c r="L2231" s="61" t="s">
        <v>81</v>
      </c>
      <c r="M2231" s="61">
        <f>VLOOKUP(H2231,zdroj!C:F,4,0)</f>
        <v>0</v>
      </c>
      <c r="N2231" s="61" t="str">
        <f t="shared" si="68"/>
        <v>-</v>
      </c>
      <c r="P2231" s="73" t="str">
        <f t="shared" si="69"/>
        <v/>
      </c>
      <c r="Q2231" s="61" t="s">
        <v>86</v>
      </c>
    </row>
    <row r="2232" spans="8:17" x14ac:dyDescent="0.25">
      <c r="H2232" s="59">
        <v>183946</v>
      </c>
      <c r="I2232" s="59" t="s">
        <v>72</v>
      </c>
      <c r="J2232" s="59">
        <v>6106498</v>
      </c>
      <c r="K2232" s="59" t="s">
        <v>2452</v>
      </c>
      <c r="L2232" s="61" t="s">
        <v>81</v>
      </c>
      <c r="M2232" s="61">
        <f>VLOOKUP(H2232,zdroj!C:F,4,0)</f>
        <v>0</v>
      </c>
      <c r="N2232" s="61" t="str">
        <f t="shared" si="68"/>
        <v>-</v>
      </c>
      <c r="P2232" s="73" t="str">
        <f t="shared" si="69"/>
        <v/>
      </c>
      <c r="Q2232" s="61" t="s">
        <v>86</v>
      </c>
    </row>
    <row r="2233" spans="8:17" x14ac:dyDescent="0.25">
      <c r="H2233" s="59">
        <v>183946</v>
      </c>
      <c r="I2233" s="59" t="s">
        <v>72</v>
      </c>
      <c r="J2233" s="59">
        <v>6106501</v>
      </c>
      <c r="K2233" s="59" t="s">
        <v>2453</v>
      </c>
      <c r="L2233" s="61" t="s">
        <v>81</v>
      </c>
      <c r="M2233" s="61">
        <f>VLOOKUP(H2233,zdroj!C:F,4,0)</f>
        <v>0</v>
      </c>
      <c r="N2233" s="61" t="str">
        <f t="shared" si="68"/>
        <v>-</v>
      </c>
      <c r="P2233" s="73" t="str">
        <f t="shared" si="69"/>
        <v/>
      </c>
      <c r="Q2233" s="61" t="s">
        <v>86</v>
      </c>
    </row>
    <row r="2234" spans="8:17" x14ac:dyDescent="0.25">
      <c r="H2234" s="59">
        <v>183946</v>
      </c>
      <c r="I2234" s="59" t="s">
        <v>72</v>
      </c>
      <c r="J2234" s="59">
        <v>6106510</v>
      </c>
      <c r="K2234" s="59" t="s">
        <v>2454</v>
      </c>
      <c r="L2234" s="61" t="s">
        <v>81</v>
      </c>
      <c r="M2234" s="61">
        <f>VLOOKUP(H2234,zdroj!C:F,4,0)</f>
        <v>0</v>
      </c>
      <c r="N2234" s="61" t="str">
        <f t="shared" si="68"/>
        <v>-</v>
      </c>
      <c r="P2234" s="73" t="str">
        <f t="shared" si="69"/>
        <v/>
      </c>
      <c r="Q2234" s="61" t="s">
        <v>86</v>
      </c>
    </row>
    <row r="2235" spans="8:17" x14ac:dyDescent="0.25">
      <c r="H2235" s="59">
        <v>183946</v>
      </c>
      <c r="I2235" s="59" t="s">
        <v>72</v>
      </c>
      <c r="J2235" s="59">
        <v>6106528</v>
      </c>
      <c r="K2235" s="59" t="s">
        <v>2455</v>
      </c>
      <c r="L2235" s="61" t="s">
        <v>81</v>
      </c>
      <c r="M2235" s="61">
        <f>VLOOKUP(H2235,zdroj!C:F,4,0)</f>
        <v>0</v>
      </c>
      <c r="N2235" s="61" t="str">
        <f t="shared" si="68"/>
        <v>-</v>
      </c>
      <c r="P2235" s="73" t="str">
        <f t="shared" si="69"/>
        <v/>
      </c>
      <c r="Q2235" s="61" t="s">
        <v>86</v>
      </c>
    </row>
    <row r="2236" spans="8:17" x14ac:dyDescent="0.25">
      <c r="H2236" s="59">
        <v>183946</v>
      </c>
      <c r="I2236" s="59" t="s">
        <v>72</v>
      </c>
      <c r="J2236" s="59">
        <v>6106536</v>
      </c>
      <c r="K2236" s="59" t="s">
        <v>2456</v>
      </c>
      <c r="L2236" s="61" t="s">
        <v>81</v>
      </c>
      <c r="M2236" s="61">
        <f>VLOOKUP(H2236,zdroj!C:F,4,0)</f>
        <v>0</v>
      </c>
      <c r="N2236" s="61" t="str">
        <f t="shared" si="68"/>
        <v>-</v>
      </c>
      <c r="P2236" s="73" t="str">
        <f t="shared" si="69"/>
        <v/>
      </c>
      <c r="Q2236" s="61" t="s">
        <v>86</v>
      </c>
    </row>
    <row r="2237" spans="8:17" x14ac:dyDescent="0.25">
      <c r="H2237" s="59">
        <v>183946</v>
      </c>
      <c r="I2237" s="59" t="s">
        <v>72</v>
      </c>
      <c r="J2237" s="59">
        <v>6106544</v>
      </c>
      <c r="K2237" s="59" t="s">
        <v>2457</v>
      </c>
      <c r="L2237" s="61" t="s">
        <v>81</v>
      </c>
      <c r="M2237" s="61">
        <f>VLOOKUP(H2237,zdroj!C:F,4,0)</f>
        <v>0</v>
      </c>
      <c r="N2237" s="61" t="str">
        <f t="shared" si="68"/>
        <v>-</v>
      </c>
      <c r="P2237" s="73" t="str">
        <f t="shared" si="69"/>
        <v/>
      </c>
      <c r="Q2237" s="61" t="s">
        <v>86</v>
      </c>
    </row>
    <row r="2238" spans="8:17" x14ac:dyDescent="0.25">
      <c r="H2238" s="59">
        <v>183946</v>
      </c>
      <c r="I2238" s="59" t="s">
        <v>72</v>
      </c>
      <c r="J2238" s="59">
        <v>6106552</v>
      </c>
      <c r="K2238" s="59" t="s">
        <v>2458</v>
      </c>
      <c r="L2238" s="61" t="s">
        <v>81</v>
      </c>
      <c r="M2238" s="61">
        <f>VLOOKUP(H2238,zdroj!C:F,4,0)</f>
        <v>0</v>
      </c>
      <c r="N2238" s="61" t="str">
        <f t="shared" si="68"/>
        <v>-</v>
      </c>
      <c r="P2238" s="73" t="str">
        <f t="shared" si="69"/>
        <v/>
      </c>
      <c r="Q2238" s="61" t="s">
        <v>86</v>
      </c>
    </row>
    <row r="2239" spans="8:17" x14ac:dyDescent="0.25">
      <c r="H2239" s="59">
        <v>183946</v>
      </c>
      <c r="I2239" s="59" t="s">
        <v>72</v>
      </c>
      <c r="J2239" s="59">
        <v>6106561</v>
      </c>
      <c r="K2239" s="59" t="s">
        <v>2459</v>
      </c>
      <c r="L2239" s="61" t="s">
        <v>81</v>
      </c>
      <c r="M2239" s="61">
        <f>VLOOKUP(H2239,zdroj!C:F,4,0)</f>
        <v>0</v>
      </c>
      <c r="N2239" s="61" t="str">
        <f t="shared" si="68"/>
        <v>-</v>
      </c>
      <c r="P2239" s="73" t="str">
        <f t="shared" si="69"/>
        <v/>
      </c>
      <c r="Q2239" s="61" t="s">
        <v>86</v>
      </c>
    </row>
    <row r="2240" spans="8:17" x14ac:dyDescent="0.25">
      <c r="H2240" s="59">
        <v>183946</v>
      </c>
      <c r="I2240" s="59" t="s">
        <v>72</v>
      </c>
      <c r="J2240" s="59">
        <v>6106579</v>
      </c>
      <c r="K2240" s="59" t="s">
        <v>2460</v>
      </c>
      <c r="L2240" s="61" t="s">
        <v>81</v>
      </c>
      <c r="M2240" s="61">
        <f>VLOOKUP(H2240,zdroj!C:F,4,0)</f>
        <v>0</v>
      </c>
      <c r="N2240" s="61" t="str">
        <f t="shared" si="68"/>
        <v>-</v>
      </c>
      <c r="P2240" s="73" t="str">
        <f t="shared" si="69"/>
        <v/>
      </c>
      <c r="Q2240" s="61" t="s">
        <v>86</v>
      </c>
    </row>
    <row r="2241" spans="8:17" x14ac:dyDescent="0.25">
      <c r="H2241" s="59">
        <v>183946</v>
      </c>
      <c r="I2241" s="59" t="s">
        <v>72</v>
      </c>
      <c r="J2241" s="59">
        <v>6106587</v>
      </c>
      <c r="K2241" s="59" t="s">
        <v>2461</v>
      </c>
      <c r="L2241" s="61" t="s">
        <v>81</v>
      </c>
      <c r="M2241" s="61">
        <f>VLOOKUP(H2241,zdroj!C:F,4,0)</f>
        <v>0</v>
      </c>
      <c r="N2241" s="61" t="str">
        <f t="shared" si="68"/>
        <v>-</v>
      </c>
      <c r="P2241" s="73" t="str">
        <f t="shared" si="69"/>
        <v/>
      </c>
      <c r="Q2241" s="61" t="s">
        <v>86</v>
      </c>
    </row>
    <row r="2242" spans="8:17" x14ac:dyDescent="0.25">
      <c r="H2242" s="59">
        <v>183946</v>
      </c>
      <c r="I2242" s="59" t="s">
        <v>72</v>
      </c>
      <c r="J2242" s="59">
        <v>6106595</v>
      </c>
      <c r="K2242" s="59" t="s">
        <v>2462</v>
      </c>
      <c r="L2242" s="61" t="s">
        <v>81</v>
      </c>
      <c r="M2242" s="61">
        <f>VLOOKUP(H2242,zdroj!C:F,4,0)</f>
        <v>0</v>
      </c>
      <c r="N2242" s="61" t="str">
        <f t="shared" si="68"/>
        <v>-</v>
      </c>
      <c r="P2242" s="73" t="str">
        <f t="shared" si="69"/>
        <v/>
      </c>
      <c r="Q2242" s="61" t="s">
        <v>86</v>
      </c>
    </row>
    <row r="2243" spans="8:17" x14ac:dyDescent="0.25">
      <c r="H2243" s="59">
        <v>183946</v>
      </c>
      <c r="I2243" s="59" t="s">
        <v>72</v>
      </c>
      <c r="J2243" s="59">
        <v>6106609</v>
      </c>
      <c r="K2243" s="59" t="s">
        <v>2463</v>
      </c>
      <c r="L2243" s="61" t="s">
        <v>114</v>
      </c>
      <c r="M2243" s="61">
        <f>VLOOKUP(H2243,zdroj!C:F,4,0)</f>
        <v>0</v>
      </c>
      <c r="N2243" s="61" t="str">
        <f t="shared" si="68"/>
        <v>katC</v>
      </c>
      <c r="P2243" s="73" t="str">
        <f t="shared" si="69"/>
        <v/>
      </c>
      <c r="Q2243" s="61" t="s">
        <v>33</v>
      </c>
    </row>
    <row r="2244" spans="8:17" x14ac:dyDescent="0.25">
      <c r="H2244" s="59">
        <v>183946</v>
      </c>
      <c r="I2244" s="59" t="s">
        <v>72</v>
      </c>
      <c r="J2244" s="59">
        <v>6106617</v>
      </c>
      <c r="K2244" s="59" t="s">
        <v>2464</v>
      </c>
      <c r="L2244" s="61" t="s">
        <v>81</v>
      </c>
      <c r="M2244" s="61">
        <f>VLOOKUP(H2244,zdroj!C:F,4,0)</f>
        <v>0</v>
      </c>
      <c r="N2244" s="61" t="str">
        <f t="shared" si="68"/>
        <v>-</v>
      </c>
      <c r="P2244" s="73" t="str">
        <f t="shared" si="69"/>
        <v/>
      </c>
      <c r="Q2244" s="61" t="s">
        <v>86</v>
      </c>
    </row>
    <row r="2245" spans="8:17" x14ac:dyDescent="0.25">
      <c r="H2245" s="59">
        <v>183946</v>
      </c>
      <c r="I2245" s="59" t="s">
        <v>72</v>
      </c>
      <c r="J2245" s="59">
        <v>6106625</v>
      </c>
      <c r="K2245" s="59" t="s">
        <v>2465</v>
      </c>
      <c r="L2245" s="61" t="s">
        <v>81</v>
      </c>
      <c r="M2245" s="61">
        <f>VLOOKUP(H2245,zdroj!C:F,4,0)</f>
        <v>0</v>
      </c>
      <c r="N2245" s="61" t="str">
        <f t="shared" si="68"/>
        <v>-</v>
      </c>
      <c r="P2245" s="73" t="str">
        <f t="shared" si="69"/>
        <v/>
      </c>
      <c r="Q2245" s="61" t="s">
        <v>86</v>
      </c>
    </row>
    <row r="2246" spans="8:17" x14ac:dyDescent="0.25">
      <c r="H2246" s="59">
        <v>183946</v>
      </c>
      <c r="I2246" s="59" t="s">
        <v>72</v>
      </c>
      <c r="J2246" s="59">
        <v>6106633</v>
      </c>
      <c r="K2246" s="59" t="s">
        <v>2466</v>
      </c>
      <c r="L2246" s="61" t="s">
        <v>81</v>
      </c>
      <c r="M2246" s="61">
        <f>VLOOKUP(H2246,zdroj!C:F,4,0)</f>
        <v>0</v>
      </c>
      <c r="N2246" s="61" t="str">
        <f t="shared" si="68"/>
        <v>-</v>
      </c>
      <c r="P2246" s="73" t="str">
        <f t="shared" si="69"/>
        <v/>
      </c>
      <c r="Q2246" s="61" t="s">
        <v>86</v>
      </c>
    </row>
    <row r="2247" spans="8:17" x14ac:dyDescent="0.25">
      <c r="H2247" s="59">
        <v>183946</v>
      </c>
      <c r="I2247" s="59" t="s">
        <v>72</v>
      </c>
      <c r="J2247" s="59">
        <v>6106641</v>
      </c>
      <c r="K2247" s="59" t="s">
        <v>2467</v>
      </c>
      <c r="L2247" s="61" t="s">
        <v>81</v>
      </c>
      <c r="M2247" s="61">
        <f>VLOOKUP(H2247,zdroj!C:F,4,0)</f>
        <v>0</v>
      </c>
      <c r="N2247" s="61" t="str">
        <f t="shared" ref="N2247:N2310" si="70">IF(M2247="A",IF(L2247="katA","katB",L2247),L2247)</f>
        <v>-</v>
      </c>
      <c r="P2247" s="73" t="str">
        <f t="shared" ref="P2247:P2310" si="71">IF(O2247="A",1,"")</f>
        <v/>
      </c>
      <c r="Q2247" s="61" t="s">
        <v>86</v>
      </c>
    </row>
    <row r="2248" spans="8:17" x14ac:dyDescent="0.25">
      <c r="H2248" s="59">
        <v>183946</v>
      </c>
      <c r="I2248" s="59" t="s">
        <v>72</v>
      </c>
      <c r="J2248" s="59">
        <v>6106650</v>
      </c>
      <c r="K2248" s="59" t="s">
        <v>2468</v>
      </c>
      <c r="L2248" s="61" t="s">
        <v>81</v>
      </c>
      <c r="M2248" s="61">
        <f>VLOOKUP(H2248,zdroj!C:F,4,0)</f>
        <v>0</v>
      </c>
      <c r="N2248" s="61" t="str">
        <f t="shared" si="70"/>
        <v>-</v>
      </c>
      <c r="P2248" s="73" t="str">
        <f t="shared" si="71"/>
        <v/>
      </c>
      <c r="Q2248" s="61" t="s">
        <v>88</v>
      </c>
    </row>
    <row r="2249" spans="8:17" x14ac:dyDescent="0.25">
      <c r="H2249" s="59">
        <v>183946</v>
      </c>
      <c r="I2249" s="59" t="s">
        <v>72</v>
      </c>
      <c r="J2249" s="59">
        <v>6106668</v>
      </c>
      <c r="K2249" s="59" t="s">
        <v>2469</v>
      </c>
      <c r="L2249" s="61" t="s">
        <v>81</v>
      </c>
      <c r="M2249" s="61">
        <f>VLOOKUP(H2249,zdroj!C:F,4,0)</f>
        <v>0</v>
      </c>
      <c r="N2249" s="61" t="str">
        <f t="shared" si="70"/>
        <v>-</v>
      </c>
      <c r="P2249" s="73" t="str">
        <f t="shared" si="71"/>
        <v/>
      </c>
      <c r="Q2249" s="61" t="s">
        <v>86</v>
      </c>
    </row>
    <row r="2250" spans="8:17" x14ac:dyDescent="0.25">
      <c r="H2250" s="59">
        <v>183946</v>
      </c>
      <c r="I2250" s="59" t="s">
        <v>72</v>
      </c>
      <c r="J2250" s="59">
        <v>6106676</v>
      </c>
      <c r="K2250" s="59" t="s">
        <v>2470</v>
      </c>
      <c r="L2250" s="61" t="s">
        <v>81</v>
      </c>
      <c r="M2250" s="61">
        <f>VLOOKUP(H2250,zdroj!C:F,4,0)</f>
        <v>0</v>
      </c>
      <c r="N2250" s="61" t="str">
        <f t="shared" si="70"/>
        <v>-</v>
      </c>
      <c r="P2250" s="73" t="str">
        <f t="shared" si="71"/>
        <v/>
      </c>
      <c r="Q2250" s="61" t="s">
        <v>86</v>
      </c>
    </row>
    <row r="2251" spans="8:17" x14ac:dyDescent="0.25">
      <c r="H2251" s="59">
        <v>183946</v>
      </c>
      <c r="I2251" s="59" t="s">
        <v>72</v>
      </c>
      <c r="J2251" s="59">
        <v>6106684</v>
      </c>
      <c r="K2251" s="59" t="s">
        <v>2471</v>
      </c>
      <c r="L2251" s="61" t="s">
        <v>81</v>
      </c>
      <c r="M2251" s="61">
        <f>VLOOKUP(H2251,zdroj!C:F,4,0)</f>
        <v>0</v>
      </c>
      <c r="N2251" s="61" t="str">
        <f t="shared" si="70"/>
        <v>-</v>
      </c>
      <c r="P2251" s="73" t="str">
        <f t="shared" si="71"/>
        <v/>
      </c>
      <c r="Q2251" s="61" t="s">
        <v>86</v>
      </c>
    </row>
    <row r="2252" spans="8:17" x14ac:dyDescent="0.25">
      <c r="H2252" s="59">
        <v>183946</v>
      </c>
      <c r="I2252" s="59" t="s">
        <v>72</v>
      </c>
      <c r="J2252" s="59">
        <v>6106692</v>
      </c>
      <c r="K2252" s="59" t="s">
        <v>2472</v>
      </c>
      <c r="L2252" s="61" t="s">
        <v>81</v>
      </c>
      <c r="M2252" s="61">
        <f>VLOOKUP(H2252,zdroj!C:F,4,0)</f>
        <v>0</v>
      </c>
      <c r="N2252" s="61" t="str">
        <f t="shared" si="70"/>
        <v>-</v>
      </c>
      <c r="P2252" s="73" t="str">
        <f t="shared" si="71"/>
        <v/>
      </c>
      <c r="Q2252" s="61" t="s">
        <v>86</v>
      </c>
    </row>
    <row r="2253" spans="8:17" x14ac:dyDescent="0.25">
      <c r="H2253" s="59">
        <v>183946</v>
      </c>
      <c r="I2253" s="59" t="s">
        <v>72</v>
      </c>
      <c r="J2253" s="59">
        <v>6106706</v>
      </c>
      <c r="K2253" s="59" t="s">
        <v>2473</v>
      </c>
      <c r="L2253" s="61" t="s">
        <v>81</v>
      </c>
      <c r="M2253" s="61">
        <f>VLOOKUP(H2253,zdroj!C:F,4,0)</f>
        <v>0</v>
      </c>
      <c r="N2253" s="61" t="str">
        <f t="shared" si="70"/>
        <v>-</v>
      </c>
      <c r="P2253" s="73" t="str">
        <f t="shared" si="71"/>
        <v/>
      </c>
      <c r="Q2253" s="61" t="s">
        <v>86</v>
      </c>
    </row>
    <row r="2254" spans="8:17" x14ac:dyDescent="0.25">
      <c r="H2254" s="59">
        <v>183946</v>
      </c>
      <c r="I2254" s="59" t="s">
        <v>72</v>
      </c>
      <c r="J2254" s="59">
        <v>6106714</v>
      </c>
      <c r="K2254" s="59" t="s">
        <v>2474</v>
      </c>
      <c r="L2254" s="61" t="s">
        <v>81</v>
      </c>
      <c r="M2254" s="61">
        <f>VLOOKUP(H2254,zdroj!C:F,4,0)</f>
        <v>0</v>
      </c>
      <c r="N2254" s="61" t="str">
        <f t="shared" si="70"/>
        <v>-</v>
      </c>
      <c r="P2254" s="73" t="str">
        <f t="shared" si="71"/>
        <v/>
      </c>
      <c r="Q2254" s="61" t="s">
        <v>86</v>
      </c>
    </row>
    <row r="2255" spans="8:17" x14ac:dyDescent="0.25">
      <c r="H2255" s="59">
        <v>183946</v>
      </c>
      <c r="I2255" s="59" t="s">
        <v>72</v>
      </c>
      <c r="J2255" s="59">
        <v>6106722</v>
      </c>
      <c r="K2255" s="59" t="s">
        <v>2475</v>
      </c>
      <c r="L2255" s="61" t="s">
        <v>81</v>
      </c>
      <c r="M2255" s="61">
        <f>VLOOKUP(H2255,zdroj!C:F,4,0)</f>
        <v>0</v>
      </c>
      <c r="N2255" s="61" t="str">
        <f t="shared" si="70"/>
        <v>-</v>
      </c>
      <c r="P2255" s="73" t="str">
        <f t="shared" si="71"/>
        <v/>
      </c>
      <c r="Q2255" s="61" t="s">
        <v>86</v>
      </c>
    </row>
    <row r="2256" spans="8:17" x14ac:dyDescent="0.25">
      <c r="H2256" s="59">
        <v>183946</v>
      </c>
      <c r="I2256" s="59" t="s">
        <v>72</v>
      </c>
      <c r="J2256" s="59">
        <v>6106731</v>
      </c>
      <c r="K2256" s="59" t="s">
        <v>2476</v>
      </c>
      <c r="L2256" s="61" t="s">
        <v>81</v>
      </c>
      <c r="M2256" s="61">
        <f>VLOOKUP(H2256,zdroj!C:F,4,0)</f>
        <v>0</v>
      </c>
      <c r="N2256" s="61" t="str">
        <f t="shared" si="70"/>
        <v>-</v>
      </c>
      <c r="P2256" s="73" t="str">
        <f t="shared" si="71"/>
        <v/>
      </c>
      <c r="Q2256" s="61" t="s">
        <v>86</v>
      </c>
    </row>
    <row r="2257" spans="8:17" x14ac:dyDescent="0.25">
      <c r="H2257" s="59">
        <v>183946</v>
      </c>
      <c r="I2257" s="59" t="s">
        <v>72</v>
      </c>
      <c r="J2257" s="59">
        <v>6106749</v>
      </c>
      <c r="K2257" s="59" t="s">
        <v>2477</v>
      </c>
      <c r="L2257" s="61" t="s">
        <v>81</v>
      </c>
      <c r="M2257" s="61">
        <f>VLOOKUP(H2257,zdroj!C:F,4,0)</f>
        <v>0</v>
      </c>
      <c r="N2257" s="61" t="str">
        <f t="shared" si="70"/>
        <v>-</v>
      </c>
      <c r="P2257" s="73" t="str">
        <f t="shared" si="71"/>
        <v/>
      </c>
      <c r="Q2257" s="61" t="s">
        <v>86</v>
      </c>
    </row>
    <row r="2258" spans="8:17" x14ac:dyDescent="0.25">
      <c r="H2258" s="59">
        <v>183946</v>
      </c>
      <c r="I2258" s="59" t="s">
        <v>72</v>
      </c>
      <c r="J2258" s="59">
        <v>6106757</v>
      </c>
      <c r="K2258" s="59" t="s">
        <v>2478</v>
      </c>
      <c r="L2258" s="61" t="s">
        <v>81</v>
      </c>
      <c r="M2258" s="61">
        <f>VLOOKUP(H2258,zdroj!C:F,4,0)</f>
        <v>0</v>
      </c>
      <c r="N2258" s="61" t="str">
        <f t="shared" si="70"/>
        <v>-</v>
      </c>
      <c r="P2258" s="73" t="str">
        <f t="shared" si="71"/>
        <v/>
      </c>
      <c r="Q2258" s="61" t="s">
        <v>86</v>
      </c>
    </row>
    <row r="2259" spans="8:17" x14ac:dyDescent="0.25">
      <c r="H2259" s="59">
        <v>183946</v>
      </c>
      <c r="I2259" s="59" t="s">
        <v>72</v>
      </c>
      <c r="J2259" s="59">
        <v>6106765</v>
      </c>
      <c r="K2259" s="59" t="s">
        <v>2479</v>
      </c>
      <c r="L2259" s="61" t="s">
        <v>81</v>
      </c>
      <c r="M2259" s="61">
        <f>VLOOKUP(H2259,zdroj!C:F,4,0)</f>
        <v>0</v>
      </c>
      <c r="N2259" s="61" t="str">
        <f t="shared" si="70"/>
        <v>-</v>
      </c>
      <c r="P2259" s="73" t="str">
        <f t="shared" si="71"/>
        <v/>
      </c>
      <c r="Q2259" s="61" t="s">
        <v>88</v>
      </c>
    </row>
    <row r="2260" spans="8:17" x14ac:dyDescent="0.25">
      <c r="H2260" s="59">
        <v>183946</v>
      </c>
      <c r="I2260" s="59" t="s">
        <v>72</v>
      </c>
      <c r="J2260" s="59">
        <v>6106773</v>
      </c>
      <c r="K2260" s="59" t="s">
        <v>2480</v>
      </c>
      <c r="L2260" s="61" t="s">
        <v>81</v>
      </c>
      <c r="M2260" s="61">
        <f>VLOOKUP(H2260,zdroj!C:F,4,0)</f>
        <v>0</v>
      </c>
      <c r="N2260" s="61" t="str">
        <f t="shared" si="70"/>
        <v>-</v>
      </c>
      <c r="P2260" s="73" t="str">
        <f t="shared" si="71"/>
        <v/>
      </c>
      <c r="Q2260" s="61" t="s">
        <v>86</v>
      </c>
    </row>
    <row r="2261" spans="8:17" x14ac:dyDescent="0.25">
      <c r="H2261" s="59">
        <v>183946</v>
      </c>
      <c r="I2261" s="59" t="s">
        <v>72</v>
      </c>
      <c r="J2261" s="59">
        <v>6106781</v>
      </c>
      <c r="K2261" s="59" t="s">
        <v>2481</v>
      </c>
      <c r="L2261" s="61" t="s">
        <v>81</v>
      </c>
      <c r="M2261" s="61">
        <f>VLOOKUP(H2261,zdroj!C:F,4,0)</f>
        <v>0</v>
      </c>
      <c r="N2261" s="61" t="str">
        <f t="shared" si="70"/>
        <v>-</v>
      </c>
      <c r="P2261" s="73" t="str">
        <f t="shared" si="71"/>
        <v/>
      </c>
      <c r="Q2261" s="61" t="s">
        <v>88</v>
      </c>
    </row>
    <row r="2262" spans="8:17" x14ac:dyDescent="0.25">
      <c r="H2262" s="59">
        <v>183946</v>
      </c>
      <c r="I2262" s="59" t="s">
        <v>72</v>
      </c>
      <c r="J2262" s="59">
        <v>6106790</v>
      </c>
      <c r="K2262" s="59" t="s">
        <v>2482</v>
      </c>
      <c r="L2262" s="61" t="s">
        <v>81</v>
      </c>
      <c r="M2262" s="61">
        <f>VLOOKUP(H2262,zdroj!C:F,4,0)</f>
        <v>0</v>
      </c>
      <c r="N2262" s="61" t="str">
        <f t="shared" si="70"/>
        <v>-</v>
      </c>
      <c r="P2262" s="73" t="str">
        <f t="shared" si="71"/>
        <v/>
      </c>
      <c r="Q2262" s="61" t="s">
        <v>86</v>
      </c>
    </row>
    <row r="2263" spans="8:17" x14ac:dyDescent="0.25">
      <c r="H2263" s="59">
        <v>183946</v>
      </c>
      <c r="I2263" s="59" t="s">
        <v>72</v>
      </c>
      <c r="J2263" s="59">
        <v>6106803</v>
      </c>
      <c r="K2263" s="59" t="s">
        <v>2483</v>
      </c>
      <c r="L2263" s="61" t="s">
        <v>81</v>
      </c>
      <c r="M2263" s="61">
        <f>VLOOKUP(H2263,zdroj!C:F,4,0)</f>
        <v>0</v>
      </c>
      <c r="N2263" s="61" t="str">
        <f t="shared" si="70"/>
        <v>-</v>
      </c>
      <c r="P2263" s="73" t="str">
        <f t="shared" si="71"/>
        <v/>
      </c>
      <c r="Q2263" s="61" t="s">
        <v>86</v>
      </c>
    </row>
    <row r="2264" spans="8:17" x14ac:dyDescent="0.25">
      <c r="H2264" s="59">
        <v>183946</v>
      </c>
      <c r="I2264" s="59" t="s">
        <v>72</v>
      </c>
      <c r="J2264" s="59">
        <v>6106811</v>
      </c>
      <c r="K2264" s="59" t="s">
        <v>2484</v>
      </c>
      <c r="L2264" s="61" t="s">
        <v>81</v>
      </c>
      <c r="M2264" s="61">
        <f>VLOOKUP(H2264,zdroj!C:F,4,0)</f>
        <v>0</v>
      </c>
      <c r="N2264" s="61" t="str">
        <f t="shared" si="70"/>
        <v>-</v>
      </c>
      <c r="P2264" s="73" t="str">
        <f t="shared" si="71"/>
        <v/>
      </c>
      <c r="Q2264" s="61" t="s">
        <v>86</v>
      </c>
    </row>
    <row r="2265" spans="8:17" x14ac:dyDescent="0.25">
      <c r="H2265" s="59">
        <v>183946</v>
      </c>
      <c r="I2265" s="59" t="s">
        <v>72</v>
      </c>
      <c r="J2265" s="59">
        <v>6106820</v>
      </c>
      <c r="K2265" s="59" t="s">
        <v>2485</v>
      </c>
      <c r="L2265" s="61" t="s">
        <v>81</v>
      </c>
      <c r="M2265" s="61">
        <f>VLOOKUP(H2265,zdroj!C:F,4,0)</f>
        <v>0</v>
      </c>
      <c r="N2265" s="61" t="str">
        <f t="shared" si="70"/>
        <v>-</v>
      </c>
      <c r="P2265" s="73" t="str">
        <f t="shared" si="71"/>
        <v/>
      </c>
      <c r="Q2265" s="61" t="s">
        <v>86</v>
      </c>
    </row>
    <row r="2266" spans="8:17" x14ac:dyDescent="0.25">
      <c r="H2266" s="59">
        <v>183946</v>
      </c>
      <c r="I2266" s="59" t="s">
        <v>72</v>
      </c>
      <c r="J2266" s="59">
        <v>6106838</v>
      </c>
      <c r="K2266" s="59" t="s">
        <v>2486</v>
      </c>
      <c r="L2266" s="61" t="s">
        <v>81</v>
      </c>
      <c r="M2266" s="61">
        <f>VLOOKUP(H2266,zdroj!C:F,4,0)</f>
        <v>0</v>
      </c>
      <c r="N2266" s="61" t="str">
        <f t="shared" si="70"/>
        <v>-</v>
      </c>
      <c r="P2266" s="73" t="str">
        <f t="shared" si="71"/>
        <v/>
      </c>
      <c r="Q2266" s="61" t="s">
        <v>86</v>
      </c>
    </row>
    <row r="2267" spans="8:17" x14ac:dyDescent="0.25">
      <c r="H2267" s="59">
        <v>183946</v>
      </c>
      <c r="I2267" s="59" t="s">
        <v>72</v>
      </c>
      <c r="J2267" s="59">
        <v>6106846</v>
      </c>
      <c r="K2267" s="59" t="s">
        <v>2487</v>
      </c>
      <c r="L2267" s="61" t="s">
        <v>81</v>
      </c>
      <c r="M2267" s="61">
        <f>VLOOKUP(H2267,zdroj!C:F,4,0)</f>
        <v>0</v>
      </c>
      <c r="N2267" s="61" t="str">
        <f t="shared" si="70"/>
        <v>-</v>
      </c>
      <c r="P2267" s="73" t="str">
        <f t="shared" si="71"/>
        <v/>
      </c>
      <c r="Q2267" s="61" t="s">
        <v>86</v>
      </c>
    </row>
    <row r="2268" spans="8:17" x14ac:dyDescent="0.25">
      <c r="H2268" s="59">
        <v>183946</v>
      </c>
      <c r="I2268" s="59" t="s">
        <v>72</v>
      </c>
      <c r="J2268" s="59">
        <v>6106854</v>
      </c>
      <c r="K2268" s="59" t="s">
        <v>2488</v>
      </c>
      <c r="L2268" s="61" t="s">
        <v>81</v>
      </c>
      <c r="M2268" s="61">
        <f>VLOOKUP(H2268,zdroj!C:F,4,0)</f>
        <v>0</v>
      </c>
      <c r="N2268" s="61" t="str">
        <f t="shared" si="70"/>
        <v>-</v>
      </c>
      <c r="P2268" s="73" t="str">
        <f t="shared" si="71"/>
        <v/>
      </c>
      <c r="Q2268" s="61" t="s">
        <v>88</v>
      </c>
    </row>
    <row r="2269" spans="8:17" x14ac:dyDescent="0.25">
      <c r="H2269" s="59">
        <v>183946</v>
      </c>
      <c r="I2269" s="59" t="s">
        <v>72</v>
      </c>
      <c r="J2269" s="59">
        <v>6106862</v>
      </c>
      <c r="K2269" s="59" t="s">
        <v>2489</v>
      </c>
      <c r="L2269" s="61" t="s">
        <v>81</v>
      </c>
      <c r="M2269" s="61">
        <f>VLOOKUP(H2269,zdroj!C:F,4,0)</f>
        <v>0</v>
      </c>
      <c r="N2269" s="61" t="str">
        <f t="shared" si="70"/>
        <v>-</v>
      </c>
      <c r="P2269" s="73" t="str">
        <f t="shared" si="71"/>
        <v/>
      </c>
      <c r="Q2269" s="61" t="s">
        <v>86</v>
      </c>
    </row>
    <row r="2270" spans="8:17" x14ac:dyDescent="0.25">
      <c r="H2270" s="59">
        <v>183946</v>
      </c>
      <c r="I2270" s="59" t="s">
        <v>72</v>
      </c>
      <c r="J2270" s="59">
        <v>6106871</v>
      </c>
      <c r="K2270" s="59" t="s">
        <v>2490</v>
      </c>
      <c r="L2270" s="61" t="s">
        <v>81</v>
      </c>
      <c r="M2270" s="61">
        <f>VLOOKUP(H2270,zdroj!C:F,4,0)</f>
        <v>0</v>
      </c>
      <c r="N2270" s="61" t="str">
        <f t="shared" si="70"/>
        <v>-</v>
      </c>
      <c r="P2270" s="73" t="str">
        <f t="shared" si="71"/>
        <v/>
      </c>
      <c r="Q2270" s="61" t="s">
        <v>86</v>
      </c>
    </row>
    <row r="2271" spans="8:17" x14ac:dyDescent="0.25">
      <c r="H2271" s="59">
        <v>183946</v>
      </c>
      <c r="I2271" s="59" t="s">
        <v>72</v>
      </c>
      <c r="J2271" s="59">
        <v>6106889</v>
      </c>
      <c r="K2271" s="59" t="s">
        <v>2491</v>
      </c>
      <c r="L2271" s="61" t="s">
        <v>81</v>
      </c>
      <c r="M2271" s="61">
        <f>VLOOKUP(H2271,zdroj!C:F,4,0)</f>
        <v>0</v>
      </c>
      <c r="N2271" s="61" t="str">
        <f t="shared" si="70"/>
        <v>-</v>
      </c>
      <c r="P2271" s="73" t="str">
        <f t="shared" si="71"/>
        <v/>
      </c>
      <c r="Q2271" s="61" t="s">
        <v>86</v>
      </c>
    </row>
    <row r="2272" spans="8:17" x14ac:dyDescent="0.25">
      <c r="H2272" s="59">
        <v>183946</v>
      </c>
      <c r="I2272" s="59" t="s">
        <v>72</v>
      </c>
      <c r="J2272" s="59">
        <v>6106897</v>
      </c>
      <c r="K2272" s="59" t="s">
        <v>2492</v>
      </c>
      <c r="L2272" s="61" t="s">
        <v>81</v>
      </c>
      <c r="M2272" s="61">
        <f>VLOOKUP(H2272,zdroj!C:F,4,0)</f>
        <v>0</v>
      </c>
      <c r="N2272" s="61" t="str">
        <f t="shared" si="70"/>
        <v>-</v>
      </c>
      <c r="P2272" s="73" t="str">
        <f t="shared" si="71"/>
        <v/>
      </c>
      <c r="Q2272" s="61" t="s">
        <v>88</v>
      </c>
    </row>
    <row r="2273" spans="8:17" x14ac:dyDescent="0.25">
      <c r="H2273" s="59">
        <v>183946</v>
      </c>
      <c r="I2273" s="59" t="s">
        <v>72</v>
      </c>
      <c r="J2273" s="59">
        <v>6106901</v>
      </c>
      <c r="K2273" s="59" t="s">
        <v>2493</v>
      </c>
      <c r="L2273" s="61" t="s">
        <v>81</v>
      </c>
      <c r="M2273" s="61">
        <f>VLOOKUP(H2273,zdroj!C:F,4,0)</f>
        <v>0</v>
      </c>
      <c r="N2273" s="61" t="str">
        <f t="shared" si="70"/>
        <v>-</v>
      </c>
      <c r="P2273" s="73" t="str">
        <f t="shared" si="71"/>
        <v/>
      </c>
      <c r="Q2273" s="61" t="s">
        <v>86</v>
      </c>
    </row>
    <row r="2274" spans="8:17" x14ac:dyDescent="0.25">
      <c r="H2274" s="59">
        <v>183946</v>
      </c>
      <c r="I2274" s="59" t="s">
        <v>72</v>
      </c>
      <c r="J2274" s="59">
        <v>6106919</v>
      </c>
      <c r="K2274" s="59" t="s">
        <v>2494</v>
      </c>
      <c r="L2274" s="61" t="s">
        <v>81</v>
      </c>
      <c r="M2274" s="61">
        <f>VLOOKUP(H2274,zdroj!C:F,4,0)</f>
        <v>0</v>
      </c>
      <c r="N2274" s="61" t="str">
        <f t="shared" si="70"/>
        <v>-</v>
      </c>
      <c r="P2274" s="73" t="str">
        <f t="shared" si="71"/>
        <v/>
      </c>
      <c r="Q2274" s="61" t="s">
        <v>88</v>
      </c>
    </row>
    <row r="2275" spans="8:17" x14ac:dyDescent="0.25">
      <c r="H2275" s="59">
        <v>183946</v>
      </c>
      <c r="I2275" s="59" t="s">
        <v>72</v>
      </c>
      <c r="J2275" s="59">
        <v>6107087</v>
      </c>
      <c r="K2275" s="59" t="s">
        <v>2495</v>
      </c>
      <c r="L2275" s="61" t="s">
        <v>81</v>
      </c>
      <c r="M2275" s="61">
        <f>VLOOKUP(H2275,zdroj!C:F,4,0)</f>
        <v>0</v>
      </c>
      <c r="N2275" s="61" t="str">
        <f t="shared" si="70"/>
        <v>-</v>
      </c>
      <c r="P2275" s="73" t="str">
        <f t="shared" si="71"/>
        <v/>
      </c>
      <c r="Q2275" s="61" t="s">
        <v>86</v>
      </c>
    </row>
    <row r="2276" spans="8:17" x14ac:dyDescent="0.25">
      <c r="H2276" s="59">
        <v>183946</v>
      </c>
      <c r="I2276" s="59" t="s">
        <v>72</v>
      </c>
      <c r="J2276" s="59">
        <v>6107206</v>
      </c>
      <c r="K2276" s="59" t="s">
        <v>2496</v>
      </c>
      <c r="L2276" s="61" t="s">
        <v>81</v>
      </c>
      <c r="M2276" s="61">
        <f>VLOOKUP(H2276,zdroj!C:F,4,0)</f>
        <v>0</v>
      </c>
      <c r="N2276" s="61" t="str">
        <f t="shared" si="70"/>
        <v>-</v>
      </c>
      <c r="P2276" s="73" t="str">
        <f t="shared" si="71"/>
        <v/>
      </c>
      <c r="Q2276" s="61" t="s">
        <v>86</v>
      </c>
    </row>
    <row r="2277" spans="8:17" x14ac:dyDescent="0.25">
      <c r="H2277" s="59">
        <v>183946</v>
      </c>
      <c r="I2277" s="59" t="s">
        <v>72</v>
      </c>
      <c r="J2277" s="59">
        <v>6107273</v>
      </c>
      <c r="K2277" s="59" t="s">
        <v>2497</v>
      </c>
      <c r="L2277" s="61" t="s">
        <v>81</v>
      </c>
      <c r="M2277" s="61">
        <f>VLOOKUP(H2277,zdroj!C:F,4,0)</f>
        <v>0</v>
      </c>
      <c r="N2277" s="61" t="str">
        <f t="shared" si="70"/>
        <v>-</v>
      </c>
      <c r="P2277" s="73" t="str">
        <f t="shared" si="71"/>
        <v/>
      </c>
      <c r="Q2277" s="61" t="s">
        <v>86</v>
      </c>
    </row>
    <row r="2278" spans="8:17" x14ac:dyDescent="0.25">
      <c r="H2278" s="59">
        <v>183946</v>
      </c>
      <c r="I2278" s="59" t="s">
        <v>72</v>
      </c>
      <c r="J2278" s="59">
        <v>6107311</v>
      </c>
      <c r="K2278" s="59" t="s">
        <v>2498</v>
      </c>
      <c r="L2278" s="61" t="s">
        <v>81</v>
      </c>
      <c r="M2278" s="61">
        <f>VLOOKUP(H2278,zdroj!C:F,4,0)</f>
        <v>0</v>
      </c>
      <c r="N2278" s="61" t="str">
        <f t="shared" si="70"/>
        <v>-</v>
      </c>
      <c r="P2278" s="73" t="str">
        <f t="shared" si="71"/>
        <v/>
      </c>
      <c r="Q2278" s="61" t="s">
        <v>86</v>
      </c>
    </row>
    <row r="2279" spans="8:17" x14ac:dyDescent="0.25">
      <c r="H2279" s="59">
        <v>183946</v>
      </c>
      <c r="I2279" s="59" t="s">
        <v>72</v>
      </c>
      <c r="J2279" s="59">
        <v>6107362</v>
      </c>
      <c r="K2279" s="59" t="s">
        <v>2499</v>
      </c>
      <c r="L2279" s="61" t="s">
        <v>81</v>
      </c>
      <c r="M2279" s="61">
        <f>VLOOKUP(H2279,zdroj!C:F,4,0)</f>
        <v>0</v>
      </c>
      <c r="N2279" s="61" t="str">
        <f t="shared" si="70"/>
        <v>-</v>
      </c>
      <c r="P2279" s="73" t="str">
        <f t="shared" si="71"/>
        <v/>
      </c>
      <c r="Q2279" s="61" t="s">
        <v>86</v>
      </c>
    </row>
    <row r="2280" spans="8:17" x14ac:dyDescent="0.25">
      <c r="H2280" s="59">
        <v>183946</v>
      </c>
      <c r="I2280" s="59" t="s">
        <v>72</v>
      </c>
      <c r="J2280" s="59">
        <v>6107451</v>
      </c>
      <c r="K2280" s="59" t="s">
        <v>2500</v>
      </c>
      <c r="L2280" s="61" t="s">
        <v>81</v>
      </c>
      <c r="M2280" s="61">
        <f>VLOOKUP(H2280,zdroj!C:F,4,0)</f>
        <v>0</v>
      </c>
      <c r="N2280" s="61" t="str">
        <f t="shared" si="70"/>
        <v>-</v>
      </c>
      <c r="P2280" s="73" t="str">
        <f t="shared" si="71"/>
        <v/>
      </c>
      <c r="Q2280" s="61" t="s">
        <v>88</v>
      </c>
    </row>
    <row r="2281" spans="8:17" x14ac:dyDescent="0.25">
      <c r="H2281" s="59">
        <v>183946</v>
      </c>
      <c r="I2281" s="59" t="s">
        <v>72</v>
      </c>
      <c r="J2281" s="59">
        <v>6107460</v>
      </c>
      <c r="K2281" s="59" t="s">
        <v>2501</v>
      </c>
      <c r="L2281" s="61" t="s">
        <v>81</v>
      </c>
      <c r="M2281" s="61">
        <f>VLOOKUP(H2281,zdroj!C:F,4,0)</f>
        <v>0</v>
      </c>
      <c r="N2281" s="61" t="str">
        <f t="shared" si="70"/>
        <v>-</v>
      </c>
      <c r="P2281" s="73" t="str">
        <f t="shared" si="71"/>
        <v/>
      </c>
      <c r="Q2281" s="61" t="s">
        <v>86</v>
      </c>
    </row>
    <row r="2282" spans="8:17" x14ac:dyDescent="0.25">
      <c r="H2282" s="59">
        <v>183946</v>
      </c>
      <c r="I2282" s="59" t="s">
        <v>72</v>
      </c>
      <c r="J2282" s="59">
        <v>6107478</v>
      </c>
      <c r="K2282" s="59" t="s">
        <v>2502</v>
      </c>
      <c r="L2282" s="61" t="s">
        <v>81</v>
      </c>
      <c r="M2282" s="61">
        <f>VLOOKUP(H2282,zdroj!C:F,4,0)</f>
        <v>0</v>
      </c>
      <c r="N2282" s="61" t="str">
        <f t="shared" si="70"/>
        <v>-</v>
      </c>
      <c r="P2282" s="73" t="str">
        <f t="shared" si="71"/>
        <v/>
      </c>
      <c r="Q2282" s="61" t="s">
        <v>86</v>
      </c>
    </row>
    <row r="2283" spans="8:17" x14ac:dyDescent="0.25">
      <c r="H2283" s="59">
        <v>183946</v>
      </c>
      <c r="I2283" s="59" t="s">
        <v>72</v>
      </c>
      <c r="J2283" s="59">
        <v>6107524</v>
      </c>
      <c r="K2283" s="59" t="s">
        <v>2503</v>
      </c>
      <c r="L2283" s="61" t="s">
        <v>81</v>
      </c>
      <c r="M2283" s="61">
        <f>VLOOKUP(H2283,zdroj!C:F,4,0)</f>
        <v>0</v>
      </c>
      <c r="N2283" s="61" t="str">
        <f t="shared" si="70"/>
        <v>-</v>
      </c>
      <c r="P2283" s="73" t="str">
        <f t="shared" si="71"/>
        <v/>
      </c>
      <c r="Q2283" s="61" t="s">
        <v>86</v>
      </c>
    </row>
    <row r="2284" spans="8:17" x14ac:dyDescent="0.25">
      <c r="H2284" s="59">
        <v>183946</v>
      </c>
      <c r="I2284" s="59" t="s">
        <v>72</v>
      </c>
      <c r="J2284" s="59">
        <v>6107532</v>
      </c>
      <c r="K2284" s="59" t="s">
        <v>2504</v>
      </c>
      <c r="L2284" s="61" t="s">
        <v>81</v>
      </c>
      <c r="M2284" s="61">
        <f>VLOOKUP(H2284,zdroj!C:F,4,0)</f>
        <v>0</v>
      </c>
      <c r="N2284" s="61" t="str">
        <f t="shared" si="70"/>
        <v>-</v>
      </c>
      <c r="P2284" s="73" t="str">
        <f t="shared" si="71"/>
        <v/>
      </c>
      <c r="Q2284" s="61" t="s">
        <v>86</v>
      </c>
    </row>
    <row r="2285" spans="8:17" x14ac:dyDescent="0.25">
      <c r="H2285" s="59">
        <v>183946</v>
      </c>
      <c r="I2285" s="59" t="s">
        <v>72</v>
      </c>
      <c r="J2285" s="59">
        <v>6107541</v>
      </c>
      <c r="K2285" s="59" t="s">
        <v>2505</v>
      </c>
      <c r="L2285" s="61" t="s">
        <v>81</v>
      </c>
      <c r="M2285" s="61">
        <f>VLOOKUP(H2285,zdroj!C:F,4,0)</f>
        <v>0</v>
      </c>
      <c r="N2285" s="61" t="str">
        <f t="shared" si="70"/>
        <v>-</v>
      </c>
      <c r="P2285" s="73" t="str">
        <f t="shared" si="71"/>
        <v/>
      </c>
      <c r="Q2285" s="61" t="s">
        <v>86</v>
      </c>
    </row>
    <row r="2286" spans="8:17" x14ac:dyDescent="0.25">
      <c r="H2286" s="59">
        <v>183946</v>
      </c>
      <c r="I2286" s="59" t="s">
        <v>72</v>
      </c>
      <c r="J2286" s="59">
        <v>6107567</v>
      </c>
      <c r="K2286" s="59" t="s">
        <v>2506</v>
      </c>
      <c r="L2286" s="61" t="s">
        <v>81</v>
      </c>
      <c r="M2286" s="61">
        <f>VLOOKUP(H2286,zdroj!C:F,4,0)</f>
        <v>0</v>
      </c>
      <c r="N2286" s="61" t="str">
        <f t="shared" si="70"/>
        <v>-</v>
      </c>
      <c r="P2286" s="73" t="str">
        <f t="shared" si="71"/>
        <v/>
      </c>
      <c r="Q2286" s="61" t="s">
        <v>86</v>
      </c>
    </row>
    <row r="2287" spans="8:17" x14ac:dyDescent="0.25">
      <c r="H2287" s="59">
        <v>183946</v>
      </c>
      <c r="I2287" s="59" t="s">
        <v>72</v>
      </c>
      <c r="J2287" s="59">
        <v>6107575</v>
      </c>
      <c r="K2287" s="59" t="s">
        <v>2507</v>
      </c>
      <c r="L2287" s="61" t="s">
        <v>81</v>
      </c>
      <c r="M2287" s="61">
        <f>VLOOKUP(H2287,zdroj!C:F,4,0)</f>
        <v>0</v>
      </c>
      <c r="N2287" s="61" t="str">
        <f t="shared" si="70"/>
        <v>-</v>
      </c>
      <c r="P2287" s="73" t="str">
        <f t="shared" si="71"/>
        <v/>
      </c>
      <c r="Q2287" s="61" t="s">
        <v>86</v>
      </c>
    </row>
    <row r="2288" spans="8:17" x14ac:dyDescent="0.25">
      <c r="H2288" s="59">
        <v>183946</v>
      </c>
      <c r="I2288" s="59" t="s">
        <v>72</v>
      </c>
      <c r="J2288" s="59">
        <v>6107583</v>
      </c>
      <c r="K2288" s="59" t="s">
        <v>2508</v>
      </c>
      <c r="L2288" s="61" t="s">
        <v>81</v>
      </c>
      <c r="M2288" s="61">
        <f>VLOOKUP(H2288,zdroj!C:F,4,0)</f>
        <v>0</v>
      </c>
      <c r="N2288" s="61" t="str">
        <f t="shared" si="70"/>
        <v>-</v>
      </c>
      <c r="P2288" s="73" t="str">
        <f t="shared" si="71"/>
        <v/>
      </c>
      <c r="Q2288" s="61" t="s">
        <v>86</v>
      </c>
    </row>
    <row r="2289" spans="8:17" x14ac:dyDescent="0.25">
      <c r="H2289" s="59">
        <v>183946</v>
      </c>
      <c r="I2289" s="59" t="s">
        <v>72</v>
      </c>
      <c r="J2289" s="59">
        <v>6107591</v>
      </c>
      <c r="K2289" s="59" t="s">
        <v>2509</v>
      </c>
      <c r="L2289" s="61" t="s">
        <v>81</v>
      </c>
      <c r="M2289" s="61">
        <f>VLOOKUP(H2289,zdroj!C:F,4,0)</f>
        <v>0</v>
      </c>
      <c r="N2289" s="61" t="str">
        <f t="shared" si="70"/>
        <v>-</v>
      </c>
      <c r="P2289" s="73" t="str">
        <f t="shared" si="71"/>
        <v/>
      </c>
      <c r="Q2289" s="61" t="s">
        <v>86</v>
      </c>
    </row>
    <row r="2290" spans="8:17" x14ac:dyDescent="0.25">
      <c r="H2290" s="59">
        <v>183946</v>
      </c>
      <c r="I2290" s="59" t="s">
        <v>72</v>
      </c>
      <c r="J2290" s="59">
        <v>6107605</v>
      </c>
      <c r="K2290" s="59" t="s">
        <v>2510</v>
      </c>
      <c r="L2290" s="61" t="s">
        <v>81</v>
      </c>
      <c r="M2290" s="61">
        <f>VLOOKUP(H2290,zdroj!C:F,4,0)</f>
        <v>0</v>
      </c>
      <c r="N2290" s="61" t="str">
        <f t="shared" si="70"/>
        <v>-</v>
      </c>
      <c r="P2290" s="73" t="str">
        <f t="shared" si="71"/>
        <v/>
      </c>
      <c r="Q2290" s="61" t="s">
        <v>86</v>
      </c>
    </row>
    <row r="2291" spans="8:17" x14ac:dyDescent="0.25">
      <c r="H2291" s="59">
        <v>183946</v>
      </c>
      <c r="I2291" s="59" t="s">
        <v>72</v>
      </c>
      <c r="J2291" s="59">
        <v>6107613</v>
      </c>
      <c r="K2291" s="59" t="s">
        <v>2511</v>
      </c>
      <c r="L2291" s="61" t="s">
        <v>81</v>
      </c>
      <c r="M2291" s="61">
        <f>VLOOKUP(H2291,zdroj!C:F,4,0)</f>
        <v>0</v>
      </c>
      <c r="N2291" s="61" t="str">
        <f t="shared" si="70"/>
        <v>-</v>
      </c>
      <c r="P2291" s="73" t="str">
        <f t="shared" si="71"/>
        <v/>
      </c>
      <c r="Q2291" s="61" t="s">
        <v>86</v>
      </c>
    </row>
    <row r="2292" spans="8:17" x14ac:dyDescent="0.25">
      <c r="H2292" s="59">
        <v>183946</v>
      </c>
      <c r="I2292" s="59" t="s">
        <v>72</v>
      </c>
      <c r="J2292" s="59">
        <v>6107630</v>
      </c>
      <c r="K2292" s="59" t="s">
        <v>2512</v>
      </c>
      <c r="L2292" s="61" t="s">
        <v>81</v>
      </c>
      <c r="M2292" s="61">
        <f>VLOOKUP(H2292,zdroj!C:F,4,0)</f>
        <v>0</v>
      </c>
      <c r="N2292" s="61" t="str">
        <f t="shared" si="70"/>
        <v>-</v>
      </c>
      <c r="P2292" s="73" t="str">
        <f t="shared" si="71"/>
        <v/>
      </c>
      <c r="Q2292" s="61" t="s">
        <v>88</v>
      </c>
    </row>
    <row r="2293" spans="8:17" x14ac:dyDescent="0.25">
      <c r="H2293" s="59">
        <v>183946</v>
      </c>
      <c r="I2293" s="59" t="s">
        <v>72</v>
      </c>
      <c r="J2293" s="59">
        <v>6107745</v>
      </c>
      <c r="K2293" s="59" t="s">
        <v>2513</v>
      </c>
      <c r="L2293" s="61" t="s">
        <v>81</v>
      </c>
      <c r="M2293" s="61">
        <f>VLOOKUP(H2293,zdroj!C:F,4,0)</f>
        <v>0</v>
      </c>
      <c r="N2293" s="61" t="str">
        <f t="shared" si="70"/>
        <v>-</v>
      </c>
      <c r="P2293" s="73" t="str">
        <f t="shared" si="71"/>
        <v/>
      </c>
      <c r="Q2293" s="61" t="s">
        <v>86</v>
      </c>
    </row>
    <row r="2294" spans="8:17" x14ac:dyDescent="0.25">
      <c r="H2294" s="59">
        <v>183946</v>
      </c>
      <c r="I2294" s="59" t="s">
        <v>72</v>
      </c>
      <c r="J2294" s="59">
        <v>6107788</v>
      </c>
      <c r="K2294" s="59" t="s">
        <v>2514</v>
      </c>
      <c r="L2294" s="61" t="s">
        <v>81</v>
      </c>
      <c r="M2294" s="61">
        <f>VLOOKUP(H2294,zdroj!C:F,4,0)</f>
        <v>0</v>
      </c>
      <c r="N2294" s="61" t="str">
        <f t="shared" si="70"/>
        <v>-</v>
      </c>
      <c r="P2294" s="73" t="str">
        <f t="shared" si="71"/>
        <v/>
      </c>
      <c r="Q2294" s="61" t="s">
        <v>88</v>
      </c>
    </row>
    <row r="2295" spans="8:17" x14ac:dyDescent="0.25">
      <c r="H2295" s="59">
        <v>183946</v>
      </c>
      <c r="I2295" s="59" t="s">
        <v>72</v>
      </c>
      <c r="J2295" s="59">
        <v>6107800</v>
      </c>
      <c r="K2295" s="59" t="s">
        <v>2515</v>
      </c>
      <c r="L2295" s="61" t="s">
        <v>81</v>
      </c>
      <c r="M2295" s="61">
        <f>VLOOKUP(H2295,zdroj!C:F,4,0)</f>
        <v>0</v>
      </c>
      <c r="N2295" s="61" t="str">
        <f t="shared" si="70"/>
        <v>-</v>
      </c>
      <c r="P2295" s="73" t="str">
        <f t="shared" si="71"/>
        <v/>
      </c>
      <c r="Q2295" s="61" t="s">
        <v>88</v>
      </c>
    </row>
    <row r="2296" spans="8:17" x14ac:dyDescent="0.25">
      <c r="H2296" s="59">
        <v>183946</v>
      </c>
      <c r="I2296" s="59" t="s">
        <v>72</v>
      </c>
      <c r="J2296" s="59">
        <v>6107818</v>
      </c>
      <c r="K2296" s="59" t="s">
        <v>2516</v>
      </c>
      <c r="L2296" s="61" t="s">
        <v>81</v>
      </c>
      <c r="M2296" s="61">
        <f>VLOOKUP(H2296,zdroj!C:F,4,0)</f>
        <v>0</v>
      </c>
      <c r="N2296" s="61" t="str">
        <f t="shared" si="70"/>
        <v>-</v>
      </c>
      <c r="P2296" s="73" t="str">
        <f t="shared" si="71"/>
        <v/>
      </c>
      <c r="Q2296" s="61" t="s">
        <v>88</v>
      </c>
    </row>
    <row r="2297" spans="8:17" x14ac:dyDescent="0.25">
      <c r="H2297" s="59">
        <v>183946</v>
      </c>
      <c r="I2297" s="59" t="s">
        <v>72</v>
      </c>
      <c r="J2297" s="59">
        <v>6107915</v>
      </c>
      <c r="K2297" s="59" t="s">
        <v>2517</v>
      </c>
      <c r="L2297" s="61" t="s">
        <v>81</v>
      </c>
      <c r="M2297" s="61">
        <f>VLOOKUP(H2297,zdroj!C:F,4,0)</f>
        <v>0</v>
      </c>
      <c r="N2297" s="61" t="str">
        <f t="shared" si="70"/>
        <v>-</v>
      </c>
      <c r="P2297" s="73" t="str">
        <f t="shared" si="71"/>
        <v/>
      </c>
      <c r="Q2297" s="61" t="s">
        <v>86</v>
      </c>
    </row>
    <row r="2298" spans="8:17" x14ac:dyDescent="0.25">
      <c r="H2298" s="59">
        <v>183946</v>
      </c>
      <c r="I2298" s="59" t="s">
        <v>72</v>
      </c>
      <c r="J2298" s="59">
        <v>6107931</v>
      </c>
      <c r="K2298" s="59" t="s">
        <v>2518</v>
      </c>
      <c r="L2298" s="61" t="s">
        <v>81</v>
      </c>
      <c r="M2298" s="61">
        <f>VLOOKUP(H2298,zdroj!C:F,4,0)</f>
        <v>0</v>
      </c>
      <c r="N2298" s="61" t="str">
        <f t="shared" si="70"/>
        <v>-</v>
      </c>
      <c r="P2298" s="73" t="str">
        <f t="shared" si="71"/>
        <v/>
      </c>
      <c r="Q2298" s="61" t="s">
        <v>86</v>
      </c>
    </row>
    <row r="2299" spans="8:17" x14ac:dyDescent="0.25">
      <c r="H2299" s="59">
        <v>183946</v>
      </c>
      <c r="I2299" s="59" t="s">
        <v>72</v>
      </c>
      <c r="J2299" s="59">
        <v>6107966</v>
      </c>
      <c r="K2299" s="59" t="s">
        <v>2519</v>
      </c>
      <c r="L2299" s="61" t="s">
        <v>81</v>
      </c>
      <c r="M2299" s="61">
        <f>VLOOKUP(H2299,zdroj!C:F,4,0)</f>
        <v>0</v>
      </c>
      <c r="N2299" s="61" t="str">
        <f t="shared" si="70"/>
        <v>-</v>
      </c>
      <c r="P2299" s="73" t="str">
        <f t="shared" si="71"/>
        <v/>
      </c>
      <c r="Q2299" s="61" t="s">
        <v>88</v>
      </c>
    </row>
    <row r="2300" spans="8:17" x14ac:dyDescent="0.25">
      <c r="H2300" s="59">
        <v>183946</v>
      </c>
      <c r="I2300" s="59" t="s">
        <v>72</v>
      </c>
      <c r="J2300" s="59">
        <v>6108024</v>
      </c>
      <c r="K2300" s="59" t="s">
        <v>2520</v>
      </c>
      <c r="L2300" s="61" t="s">
        <v>81</v>
      </c>
      <c r="M2300" s="61">
        <f>VLOOKUP(H2300,zdroj!C:F,4,0)</f>
        <v>0</v>
      </c>
      <c r="N2300" s="61" t="str">
        <f t="shared" si="70"/>
        <v>-</v>
      </c>
      <c r="P2300" s="73" t="str">
        <f t="shared" si="71"/>
        <v/>
      </c>
      <c r="Q2300" s="61" t="s">
        <v>88</v>
      </c>
    </row>
    <row r="2301" spans="8:17" x14ac:dyDescent="0.25">
      <c r="H2301" s="59">
        <v>183946</v>
      </c>
      <c r="I2301" s="59" t="s">
        <v>72</v>
      </c>
      <c r="J2301" s="59">
        <v>6108032</v>
      </c>
      <c r="K2301" s="59" t="s">
        <v>2521</v>
      </c>
      <c r="L2301" s="61" t="s">
        <v>81</v>
      </c>
      <c r="M2301" s="61">
        <f>VLOOKUP(H2301,zdroj!C:F,4,0)</f>
        <v>0</v>
      </c>
      <c r="N2301" s="61" t="str">
        <f t="shared" si="70"/>
        <v>-</v>
      </c>
      <c r="P2301" s="73" t="str">
        <f t="shared" si="71"/>
        <v/>
      </c>
      <c r="Q2301" s="61" t="s">
        <v>88</v>
      </c>
    </row>
    <row r="2302" spans="8:17" x14ac:dyDescent="0.25">
      <c r="H2302" s="59">
        <v>183946</v>
      </c>
      <c r="I2302" s="59" t="s">
        <v>72</v>
      </c>
      <c r="J2302" s="59">
        <v>6108091</v>
      </c>
      <c r="K2302" s="59" t="s">
        <v>2522</v>
      </c>
      <c r="L2302" s="61" t="s">
        <v>81</v>
      </c>
      <c r="M2302" s="61">
        <f>VLOOKUP(H2302,zdroj!C:F,4,0)</f>
        <v>0</v>
      </c>
      <c r="N2302" s="61" t="str">
        <f t="shared" si="70"/>
        <v>-</v>
      </c>
      <c r="P2302" s="73" t="str">
        <f t="shared" si="71"/>
        <v/>
      </c>
      <c r="Q2302" s="61" t="s">
        <v>86</v>
      </c>
    </row>
    <row r="2303" spans="8:17" x14ac:dyDescent="0.25">
      <c r="H2303" s="59">
        <v>183946</v>
      </c>
      <c r="I2303" s="59" t="s">
        <v>72</v>
      </c>
      <c r="J2303" s="59">
        <v>6108105</v>
      </c>
      <c r="K2303" s="59" t="s">
        <v>2523</v>
      </c>
      <c r="L2303" s="61" t="s">
        <v>81</v>
      </c>
      <c r="M2303" s="61">
        <f>VLOOKUP(H2303,zdroj!C:F,4,0)</f>
        <v>0</v>
      </c>
      <c r="N2303" s="61" t="str">
        <f t="shared" si="70"/>
        <v>-</v>
      </c>
      <c r="P2303" s="73" t="str">
        <f t="shared" si="71"/>
        <v/>
      </c>
      <c r="Q2303" s="61" t="s">
        <v>88</v>
      </c>
    </row>
    <row r="2304" spans="8:17" x14ac:dyDescent="0.25">
      <c r="H2304" s="59">
        <v>183946</v>
      </c>
      <c r="I2304" s="59" t="s">
        <v>72</v>
      </c>
      <c r="J2304" s="59">
        <v>6108113</v>
      </c>
      <c r="K2304" s="59" t="s">
        <v>2524</v>
      </c>
      <c r="L2304" s="61" t="s">
        <v>81</v>
      </c>
      <c r="M2304" s="61">
        <f>VLOOKUP(H2304,zdroj!C:F,4,0)</f>
        <v>0</v>
      </c>
      <c r="N2304" s="61" t="str">
        <f t="shared" si="70"/>
        <v>-</v>
      </c>
      <c r="P2304" s="73" t="str">
        <f t="shared" si="71"/>
        <v/>
      </c>
      <c r="Q2304" s="61" t="s">
        <v>88</v>
      </c>
    </row>
    <row r="2305" spans="8:17" x14ac:dyDescent="0.25">
      <c r="H2305" s="59">
        <v>183946</v>
      </c>
      <c r="I2305" s="59" t="s">
        <v>72</v>
      </c>
      <c r="J2305" s="59">
        <v>6108121</v>
      </c>
      <c r="K2305" s="59" t="s">
        <v>2525</v>
      </c>
      <c r="L2305" s="61" t="s">
        <v>81</v>
      </c>
      <c r="M2305" s="61">
        <f>VLOOKUP(H2305,zdroj!C:F,4,0)</f>
        <v>0</v>
      </c>
      <c r="N2305" s="61" t="str">
        <f t="shared" si="70"/>
        <v>-</v>
      </c>
      <c r="P2305" s="73" t="str">
        <f t="shared" si="71"/>
        <v/>
      </c>
      <c r="Q2305" s="61" t="s">
        <v>88</v>
      </c>
    </row>
    <row r="2306" spans="8:17" x14ac:dyDescent="0.25">
      <c r="H2306" s="59">
        <v>183946</v>
      </c>
      <c r="I2306" s="59" t="s">
        <v>72</v>
      </c>
      <c r="J2306" s="59">
        <v>6108130</v>
      </c>
      <c r="K2306" s="59" t="s">
        <v>2526</v>
      </c>
      <c r="L2306" s="61" t="s">
        <v>81</v>
      </c>
      <c r="M2306" s="61">
        <f>VLOOKUP(H2306,zdroj!C:F,4,0)</f>
        <v>0</v>
      </c>
      <c r="N2306" s="61" t="str">
        <f t="shared" si="70"/>
        <v>-</v>
      </c>
      <c r="P2306" s="73" t="str">
        <f t="shared" si="71"/>
        <v/>
      </c>
      <c r="Q2306" s="61" t="s">
        <v>86</v>
      </c>
    </row>
    <row r="2307" spans="8:17" x14ac:dyDescent="0.25">
      <c r="H2307" s="59">
        <v>183946</v>
      </c>
      <c r="I2307" s="59" t="s">
        <v>72</v>
      </c>
      <c r="J2307" s="59">
        <v>6108164</v>
      </c>
      <c r="K2307" s="59" t="s">
        <v>2527</v>
      </c>
      <c r="L2307" s="61" t="s">
        <v>81</v>
      </c>
      <c r="M2307" s="61">
        <f>VLOOKUP(H2307,zdroj!C:F,4,0)</f>
        <v>0</v>
      </c>
      <c r="N2307" s="61" t="str">
        <f t="shared" si="70"/>
        <v>-</v>
      </c>
      <c r="P2307" s="73" t="str">
        <f t="shared" si="71"/>
        <v/>
      </c>
      <c r="Q2307" s="61" t="s">
        <v>86</v>
      </c>
    </row>
    <row r="2308" spans="8:17" x14ac:dyDescent="0.25">
      <c r="H2308" s="59">
        <v>183946</v>
      </c>
      <c r="I2308" s="59" t="s">
        <v>72</v>
      </c>
      <c r="J2308" s="59">
        <v>6108172</v>
      </c>
      <c r="K2308" s="59" t="s">
        <v>2528</v>
      </c>
      <c r="L2308" s="61" t="s">
        <v>81</v>
      </c>
      <c r="M2308" s="61">
        <f>VLOOKUP(H2308,zdroj!C:F,4,0)</f>
        <v>0</v>
      </c>
      <c r="N2308" s="61" t="str">
        <f t="shared" si="70"/>
        <v>-</v>
      </c>
      <c r="P2308" s="73" t="str">
        <f t="shared" si="71"/>
        <v/>
      </c>
      <c r="Q2308" s="61" t="s">
        <v>88</v>
      </c>
    </row>
    <row r="2309" spans="8:17" x14ac:dyDescent="0.25">
      <c r="H2309" s="59">
        <v>183946</v>
      </c>
      <c r="I2309" s="59" t="s">
        <v>72</v>
      </c>
      <c r="J2309" s="59">
        <v>6108199</v>
      </c>
      <c r="K2309" s="59" t="s">
        <v>2529</v>
      </c>
      <c r="L2309" s="61" t="s">
        <v>81</v>
      </c>
      <c r="M2309" s="61">
        <f>VLOOKUP(H2309,zdroj!C:F,4,0)</f>
        <v>0</v>
      </c>
      <c r="N2309" s="61" t="str">
        <f t="shared" si="70"/>
        <v>-</v>
      </c>
      <c r="P2309" s="73" t="str">
        <f t="shared" si="71"/>
        <v/>
      </c>
      <c r="Q2309" s="61" t="s">
        <v>88</v>
      </c>
    </row>
    <row r="2310" spans="8:17" x14ac:dyDescent="0.25">
      <c r="H2310" s="59">
        <v>183946</v>
      </c>
      <c r="I2310" s="59" t="s">
        <v>72</v>
      </c>
      <c r="J2310" s="59">
        <v>6108202</v>
      </c>
      <c r="K2310" s="59" t="s">
        <v>2530</v>
      </c>
      <c r="L2310" s="61" t="s">
        <v>81</v>
      </c>
      <c r="M2310" s="61">
        <f>VLOOKUP(H2310,zdroj!C:F,4,0)</f>
        <v>0</v>
      </c>
      <c r="N2310" s="61" t="str">
        <f t="shared" si="70"/>
        <v>-</v>
      </c>
      <c r="P2310" s="73" t="str">
        <f t="shared" si="71"/>
        <v/>
      </c>
      <c r="Q2310" s="61" t="s">
        <v>86</v>
      </c>
    </row>
    <row r="2311" spans="8:17" x14ac:dyDescent="0.25">
      <c r="H2311" s="59">
        <v>183946</v>
      </c>
      <c r="I2311" s="59" t="s">
        <v>72</v>
      </c>
      <c r="J2311" s="59">
        <v>6108211</v>
      </c>
      <c r="K2311" s="59" t="s">
        <v>2531</v>
      </c>
      <c r="L2311" s="61" t="s">
        <v>81</v>
      </c>
      <c r="M2311" s="61">
        <f>VLOOKUP(H2311,zdroj!C:F,4,0)</f>
        <v>0</v>
      </c>
      <c r="N2311" s="61" t="str">
        <f t="shared" ref="N2311:N2374" si="72">IF(M2311="A",IF(L2311="katA","katB",L2311),L2311)</f>
        <v>-</v>
      </c>
      <c r="P2311" s="73" t="str">
        <f t="shared" ref="P2311:P2374" si="73">IF(O2311="A",1,"")</f>
        <v/>
      </c>
      <c r="Q2311" s="61" t="s">
        <v>88</v>
      </c>
    </row>
    <row r="2312" spans="8:17" x14ac:dyDescent="0.25">
      <c r="H2312" s="59">
        <v>183946</v>
      </c>
      <c r="I2312" s="59" t="s">
        <v>72</v>
      </c>
      <c r="J2312" s="59">
        <v>6108229</v>
      </c>
      <c r="K2312" s="59" t="s">
        <v>2532</v>
      </c>
      <c r="L2312" s="61" t="s">
        <v>81</v>
      </c>
      <c r="M2312" s="61">
        <f>VLOOKUP(H2312,zdroj!C:F,4,0)</f>
        <v>0</v>
      </c>
      <c r="N2312" s="61" t="str">
        <f t="shared" si="72"/>
        <v>-</v>
      </c>
      <c r="P2312" s="73" t="str">
        <f t="shared" si="73"/>
        <v/>
      </c>
      <c r="Q2312" s="61" t="s">
        <v>88</v>
      </c>
    </row>
    <row r="2313" spans="8:17" x14ac:dyDescent="0.25">
      <c r="H2313" s="59">
        <v>183946</v>
      </c>
      <c r="I2313" s="59" t="s">
        <v>72</v>
      </c>
      <c r="J2313" s="59">
        <v>6108253</v>
      </c>
      <c r="K2313" s="59" t="s">
        <v>2533</v>
      </c>
      <c r="L2313" s="61" t="s">
        <v>81</v>
      </c>
      <c r="M2313" s="61">
        <f>VLOOKUP(H2313,zdroj!C:F,4,0)</f>
        <v>0</v>
      </c>
      <c r="N2313" s="61" t="str">
        <f t="shared" si="72"/>
        <v>-</v>
      </c>
      <c r="P2313" s="73" t="str">
        <f t="shared" si="73"/>
        <v/>
      </c>
      <c r="Q2313" s="61" t="s">
        <v>88</v>
      </c>
    </row>
    <row r="2314" spans="8:17" x14ac:dyDescent="0.25">
      <c r="H2314" s="59">
        <v>183946</v>
      </c>
      <c r="I2314" s="59" t="s">
        <v>72</v>
      </c>
      <c r="J2314" s="59">
        <v>6108261</v>
      </c>
      <c r="K2314" s="59" t="s">
        <v>2534</v>
      </c>
      <c r="L2314" s="61" t="s">
        <v>81</v>
      </c>
      <c r="M2314" s="61">
        <f>VLOOKUP(H2314,zdroj!C:F,4,0)</f>
        <v>0</v>
      </c>
      <c r="N2314" s="61" t="str">
        <f t="shared" si="72"/>
        <v>-</v>
      </c>
      <c r="P2314" s="73" t="str">
        <f t="shared" si="73"/>
        <v/>
      </c>
      <c r="Q2314" s="61" t="s">
        <v>88</v>
      </c>
    </row>
    <row r="2315" spans="8:17" x14ac:dyDescent="0.25">
      <c r="H2315" s="59">
        <v>183946</v>
      </c>
      <c r="I2315" s="59" t="s">
        <v>72</v>
      </c>
      <c r="J2315" s="59">
        <v>6108270</v>
      </c>
      <c r="K2315" s="59" t="s">
        <v>2535</v>
      </c>
      <c r="L2315" s="61" t="s">
        <v>81</v>
      </c>
      <c r="M2315" s="61">
        <f>VLOOKUP(H2315,zdroj!C:F,4,0)</f>
        <v>0</v>
      </c>
      <c r="N2315" s="61" t="str">
        <f t="shared" si="72"/>
        <v>-</v>
      </c>
      <c r="P2315" s="73" t="str">
        <f t="shared" si="73"/>
        <v/>
      </c>
      <c r="Q2315" s="61" t="s">
        <v>88</v>
      </c>
    </row>
    <row r="2316" spans="8:17" x14ac:dyDescent="0.25">
      <c r="H2316" s="59">
        <v>183946</v>
      </c>
      <c r="I2316" s="59" t="s">
        <v>72</v>
      </c>
      <c r="J2316" s="59">
        <v>6108288</v>
      </c>
      <c r="K2316" s="59" t="s">
        <v>2536</v>
      </c>
      <c r="L2316" s="61" t="s">
        <v>81</v>
      </c>
      <c r="M2316" s="61">
        <f>VLOOKUP(H2316,zdroj!C:F,4,0)</f>
        <v>0</v>
      </c>
      <c r="N2316" s="61" t="str">
        <f t="shared" si="72"/>
        <v>-</v>
      </c>
      <c r="P2316" s="73" t="str">
        <f t="shared" si="73"/>
        <v/>
      </c>
      <c r="Q2316" s="61" t="s">
        <v>88</v>
      </c>
    </row>
    <row r="2317" spans="8:17" x14ac:dyDescent="0.25">
      <c r="H2317" s="59">
        <v>183946</v>
      </c>
      <c r="I2317" s="59" t="s">
        <v>72</v>
      </c>
      <c r="J2317" s="59">
        <v>6108300</v>
      </c>
      <c r="K2317" s="59" t="s">
        <v>2537</v>
      </c>
      <c r="L2317" s="61" t="s">
        <v>81</v>
      </c>
      <c r="M2317" s="61">
        <f>VLOOKUP(H2317,zdroj!C:F,4,0)</f>
        <v>0</v>
      </c>
      <c r="N2317" s="61" t="str">
        <f t="shared" si="72"/>
        <v>-</v>
      </c>
      <c r="P2317" s="73" t="str">
        <f t="shared" si="73"/>
        <v/>
      </c>
      <c r="Q2317" s="61" t="s">
        <v>88</v>
      </c>
    </row>
    <row r="2318" spans="8:17" x14ac:dyDescent="0.25">
      <c r="H2318" s="59">
        <v>183946</v>
      </c>
      <c r="I2318" s="59" t="s">
        <v>72</v>
      </c>
      <c r="J2318" s="59">
        <v>6108318</v>
      </c>
      <c r="K2318" s="59" t="s">
        <v>2538</v>
      </c>
      <c r="L2318" s="61" t="s">
        <v>81</v>
      </c>
      <c r="M2318" s="61">
        <f>VLOOKUP(H2318,zdroj!C:F,4,0)</f>
        <v>0</v>
      </c>
      <c r="N2318" s="61" t="str">
        <f t="shared" si="72"/>
        <v>-</v>
      </c>
      <c r="P2318" s="73" t="str">
        <f t="shared" si="73"/>
        <v/>
      </c>
      <c r="Q2318" s="61" t="s">
        <v>88</v>
      </c>
    </row>
    <row r="2319" spans="8:17" x14ac:dyDescent="0.25">
      <c r="H2319" s="59">
        <v>183946</v>
      </c>
      <c r="I2319" s="59" t="s">
        <v>72</v>
      </c>
      <c r="J2319" s="59">
        <v>6108326</v>
      </c>
      <c r="K2319" s="59" t="s">
        <v>2539</v>
      </c>
      <c r="L2319" s="61" t="s">
        <v>81</v>
      </c>
      <c r="M2319" s="61">
        <f>VLOOKUP(H2319,zdroj!C:F,4,0)</f>
        <v>0</v>
      </c>
      <c r="N2319" s="61" t="str">
        <f t="shared" si="72"/>
        <v>-</v>
      </c>
      <c r="P2319" s="73" t="str">
        <f t="shared" si="73"/>
        <v/>
      </c>
      <c r="Q2319" s="61" t="s">
        <v>88</v>
      </c>
    </row>
    <row r="2320" spans="8:17" x14ac:dyDescent="0.25">
      <c r="H2320" s="59">
        <v>183946</v>
      </c>
      <c r="I2320" s="59" t="s">
        <v>72</v>
      </c>
      <c r="J2320" s="59">
        <v>6108351</v>
      </c>
      <c r="K2320" s="59" t="s">
        <v>2540</v>
      </c>
      <c r="L2320" s="61" t="s">
        <v>81</v>
      </c>
      <c r="M2320" s="61">
        <f>VLOOKUP(H2320,zdroj!C:F,4,0)</f>
        <v>0</v>
      </c>
      <c r="N2320" s="61" t="str">
        <f t="shared" si="72"/>
        <v>-</v>
      </c>
      <c r="P2320" s="73" t="str">
        <f t="shared" si="73"/>
        <v/>
      </c>
      <c r="Q2320" s="61" t="s">
        <v>88</v>
      </c>
    </row>
    <row r="2321" spans="8:17" x14ac:dyDescent="0.25">
      <c r="H2321" s="59">
        <v>183946</v>
      </c>
      <c r="I2321" s="59" t="s">
        <v>72</v>
      </c>
      <c r="J2321" s="59">
        <v>6108369</v>
      </c>
      <c r="K2321" s="59" t="s">
        <v>2541</v>
      </c>
      <c r="L2321" s="61" t="s">
        <v>81</v>
      </c>
      <c r="M2321" s="61">
        <f>VLOOKUP(H2321,zdroj!C:F,4,0)</f>
        <v>0</v>
      </c>
      <c r="N2321" s="61" t="str">
        <f t="shared" si="72"/>
        <v>-</v>
      </c>
      <c r="P2321" s="73" t="str">
        <f t="shared" si="73"/>
        <v/>
      </c>
      <c r="Q2321" s="61" t="s">
        <v>88</v>
      </c>
    </row>
    <row r="2322" spans="8:17" x14ac:dyDescent="0.25">
      <c r="H2322" s="59">
        <v>183946</v>
      </c>
      <c r="I2322" s="59" t="s">
        <v>72</v>
      </c>
      <c r="J2322" s="59">
        <v>6108377</v>
      </c>
      <c r="K2322" s="59" t="s">
        <v>2542</v>
      </c>
      <c r="L2322" s="61" t="s">
        <v>81</v>
      </c>
      <c r="M2322" s="61">
        <f>VLOOKUP(H2322,zdroj!C:F,4,0)</f>
        <v>0</v>
      </c>
      <c r="N2322" s="61" t="str">
        <f t="shared" si="72"/>
        <v>-</v>
      </c>
      <c r="P2322" s="73" t="str">
        <f t="shared" si="73"/>
        <v/>
      </c>
      <c r="Q2322" s="61" t="s">
        <v>88</v>
      </c>
    </row>
    <row r="2323" spans="8:17" x14ac:dyDescent="0.25">
      <c r="H2323" s="59">
        <v>183946</v>
      </c>
      <c r="I2323" s="59" t="s">
        <v>72</v>
      </c>
      <c r="J2323" s="59">
        <v>6108385</v>
      </c>
      <c r="K2323" s="59" t="s">
        <v>2543</v>
      </c>
      <c r="L2323" s="61" t="s">
        <v>81</v>
      </c>
      <c r="M2323" s="61">
        <f>VLOOKUP(H2323,zdroj!C:F,4,0)</f>
        <v>0</v>
      </c>
      <c r="N2323" s="61" t="str">
        <f t="shared" si="72"/>
        <v>-</v>
      </c>
      <c r="P2323" s="73" t="str">
        <f t="shared" si="73"/>
        <v/>
      </c>
      <c r="Q2323" s="61" t="s">
        <v>88</v>
      </c>
    </row>
    <row r="2324" spans="8:17" x14ac:dyDescent="0.25">
      <c r="H2324" s="59">
        <v>183946</v>
      </c>
      <c r="I2324" s="59" t="s">
        <v>72</v>
      </c>
      <c r="J2324" s="59">
        <v>6108393</v>
      </c>
      <c r="K2324" s="59" t="s">
        <v>2544</v>
      </c>
      <c r="L2324" s="61" t="s">
        <v>81</v>
      </c>
      <c r="M2324" s="61">
        <f>VLOOKUP(H2324,zdroj!C:F,4,0)</f>
        <v>0</v>
      </c>
      <c r="N2324" s="61" t="str">
        <f t="shared" si="72"/>
        <v>-</v>
      </c>
      <c r="P2324" s="73" t="str">
        <f t="shared" si="73"/>
        <v/>
      </c>
      <c r="Q2324" s="61" t="s">
        <v>88</v>
      </c>
    </row>
    <row r="2325" spans="8:17" x14ac:dyDescent="0.25">
      <c r="H2325" s="59">
        <v>183946</v>
      </c>
      <c r="I2325" s="59" t="s">
        <v>72</v>
      </c>
      <c r="J2325" s="59">
        <v>6108407</v>
      </c>
      <c r="K2325" s="59" t="s">
        <v>2545</v>
      </c>
      <c r="L2325" s="61" t="s">
        <v>81</v>
      </c>
      <c r="M2325" s="61">
        <f>VLOOKUP(H2325,zdroj!C:F,4,0)</f>
        <v>0</v>
      </c>
      <c r="N2325" s="61" t="str">
        <f t="shared" si="72"/>
        <v>-</v>
      </c>
      <c r="P2325" s="73" t="str">
        <f t="shared" si="73"/>
        <v/>
      </c>
      <c r="Q2325" s="61" t="s">
        <v>88</v>
      </c>
    </row>
    <row r="2326" spans="8:17" x14ac:dyDescent="0.25">
      <c r="H2326" s="59">
        <v>183946</v>
      </c>
      <c r="I2326" s="59" t="s">
        <v>72</v>
      </c>
      <c r="J2326" s="59">
        <v>6108415</v>
      </c>
      <c r="K2326" s="59" t="s">
        <v>2546</v>
      </c>
      <c r="L2326" s="61" t="s">
        <v>81</v>
      </c>
      <c r="M2326" s="61">
        <f>VLOOKUP(H2326,zdroj!C:F,4,0)</f>
        <v>0</v>
      </c>
      <c r="N2326" s="61" t="str">
        <f t="shared" si="72"/>
        <v>-</v>
      </c>
      <c r="P2326" s="73" t="str">
        <f t="shared" si="73"/>
        <v/>
      </c>
      <c r="Q2326" s="61" t="s">
        <v>86</v>
      </c>
    </row>
    <row r="2327" spans="8:17" x14ac:dyDescent="0.25">
      <c r="H2327" s="59">
        <v>183946</v>
      </c>
      <c r="I2327" s="59" t="s">
        <v>72</v>
      </c>
      <c r="J2327" s="59">
        <v>6108440</v>
      </c>
      <c r="K2327" s="59" t="s">
        <v>2547</v>
      </c>
      <c r="L2327" s="61" t="s">
        <v>81</v>
      </c>
      <c r="M2327" s="61">
        <f>VLOOKUP(H2327,zdroj!C:F,4,0)</f>
        <v>0</v>
      </c>
      <c r="N2327" s="61" t="str">
        <f t="shared" si="72"/>
        <v>-</v>
      </c>
      <c r="P2327" s="73" t="str">
        <f t="shared" si="73"/>
        <v/>
      </c>
      <c r="Q2327" s="61" t="s">
        <v>86</v>
      </c>
    </row>
    <row r="2328" spans="8:17" x14ac:dyDescent="0.25">
      <c r="H2328" s="59">
        <v>183946</v>
      </c>
      <c r="I2328" s="59" t="s">
        <v>72</v>
      </c>
      <c r="J2328" s="59">
        <v>6108458</v>
      </c>
      <c r="K2328" s="59" t="s">
        <v>2548</v>
      </c>
      <c r="L2328" s="61" t="s">
        <v>81</v>
      </c>
      <c r="M2328" s="61">
        <f>VLOOKUP(H2328,zdroj!C:F,4,0)</f>
        <v>0</v>
      </c>
      <c r="N2328" s="61" t="str">
        <f t="shared" si="72"/>
        <v>-</v>
      </c>
      <c r="P2328" s="73" t="str">
        <f t="shared" si="73"/>
        <v/>
      </c>
      <c r="Q2328" s="61" t="s">
        <v>86</v>
      </c>
    </row>
    <row r="2329" spans="8:17" x14ac:dyDescent="0.25">
      <c r="H2329" s="59">
        <v>183946</v>
      </c>
      <c r="I2329" s="59" t="s">
        <v>72</v>
      </c>
      <c r="J2329" s="59">
        <v>6108466</v>
      </c>
      <c r="K2329" s="59" t="s">
        <v>2549</v>
      </c>
      <c r="L2329" s="61" t="s">
        <v>81</v>
      </c>
      <c r="M2329" s="61">
        <f>VLOOKUP(H2329,zdroj!C:F,4,0)</f>
        <v>0</v>
      </c>
      <c r="N2329" s="61" t="str">
        <f t="shared" si="72"/>
        <v>-</v>
      </c>
      <c r="P2329" s="73" t="str">
        <f t="shared" si="73"/>
        <v/>
      </c>
      <c r="Q2329" s="61" t="s">
        <v>88</v>
      </c>
    </row>
    <row r="2330" spans="8:17" x14ac:dyDescent="0.25">
      <c r="H2330" s="59">
        <v>183946</v>
      </c>
      <c r="I2330" s="59" t="s">
        <v>72</v>
      </c>
      <c r="J2330" s="59">
        <v>6108474</v>
      </c>
      <c r="K2330" s="59" t="s">
        <v>2550</v>
      </c>
      <c r="L2330" s="61" t="s">
        <v>81</v>
      </c>
      <c r="M2330" s="61">
        <f>VLOOKUP(H2330,zdroj!C:F,4,0)</f>
        <v>0</v>
      </c>
      <c r="N2330" s="61" t="str">
        <f t="shared" si="72"/>
        <v>-</v>
      </c>
      <c r="P2330" s="73" t="str">
        <f t="shared" si="73"/>
        <v/>
      </c>
      <c r="Q2330" s="61" t="s">
        <v>88</v>
      </c>
    </row>
    <row r="2331" spans="8:17" x14ac:dyDescent="0.25">
      <c r="H2331" s="59">
        <v>183946</v>
      </c>
      <c r="I2331" s="59" t="s">
        <v>72</v>
      </c>
      <c r="J2331" s="59">
        <v>6108482</v>
      </c>
      <c r="K2331" s="59" t="s">
        <v>2551</v>
      </c>
      <c r="L2331" s="61" t="s">
        <v>81</v>
      </c>
      <c r="M2331" s="61">
        <f>VLOOKUP(H2331,zdroj!C:F,4,0)</f>
        <v>0</v>
      </c>
      <c r="N2331" s="61" t="str">
        <f t="shared" si="72"/>
        <v>-</v>
      </c>
      <c r="P2331" s="73" t="str">
        <f t="shared" si="73"/>
        <v/>
      </c>
      <c r="Q2331" s="61" t="s">
        <v>88</v>
      </c>
    </row>
    <row r="2332" spans="8:17" x14ac:dyDescent="0.25">
      <c r="H2332" s="59">
        <v>183946</v>
      </c>
      <c r="I2332" s="59" t="s">
        <v>72</v>
      </c>
      <c r="J2332" s="59">
        <v>6108491</v>
      </c>
      <c r="K2332" s="59" t="s">
        <v>2552</v>
      </c>
      <c r="L2332" s="61" t="s">
        <v>81</v>
      </c>
      <c r="M2332" s="61">
        <f>VLOOKUP(H2332,zdroj!C:F,4,0)</f>
        <v>0</v>
      </c>
      <c r="N2332" s="61" t="str">
        <f t="shared" si="72"/>
        <v>-</v>
      </c>
      <c r="P2332" s="73" t="str">
        <f t="shared" si="73"/>
        <v/>
      </c>
      <c r="Q2332" s="61" t="s">
        <v>86</v>
      </c>
    </row>
    <row r="2333" spans="8:17" x14ac:dyDescent="0.25">
      <c r="H2333" s="59">
        <v>183946</v>
      </c>
      <c r="I2333" s="59" t="s">
        <v>72</v>
      </c>
      <c r="J2333" s="59">
        <v>6108504</v>
      </c>
      <c r="K2333" s="59" t="s">
        <v>2553</v>
      </c>
      <c r="L2333" s="61" t="s">
        <v>81</v>
      </c>
      <c r="M2333" s="61">
        <f>VLOOKUP(H2333,zdroj!C:F,4,0)</f>
        <v>0</v>
      </c>
      <c r="N2333" s="61" t="str">
        <f t="shared" si="72"/>
        <v>-</v>
      </c>
      <c r="P2333" s="73" t="str">
        <f t="shared" si="73"/>
        <v/>
      </c>
      <c r="Q2333" s="61" t="s">
        <v>88</v>
      </c>
    </row>
    <row r="2334" spans="8:17" x14ac:dyDescent="0.25">
      <c r="H2334" s="59">
        <v>183946</v>
      </c>
      <c r="I2334" s="59" t="s">
        <v>72</v>
      </c>
      <c r="J2334" s="59">
        <v>6108512</v>
      </c>
      <c r="K2334" s="59" t="s">
        <v>2554</v>
      </c>
      <c r="L2334" s="61" t="s">
        <v>81</v>
      </c>
      <c r="M2334" s="61">
        <f>VLOOKUP(H2334,zdroj!C:F,4,0)</f>
        <v>0</v>
      </c>
      <c r="N2334" s="61" t="str">
        <f t="shared" si="72"/>
        <v>-</v>
      </c>
      <c r="P2334" s="73" t="str">
        <f t="shared" si="73"/>
        <v/>
      </c>
      <c r="Q2334" s="61" t="s">
        <v>88</v>
      </c>
    </row>
    <row r="2335" spans="8:17" x14ac:dyDescent="0.25">
      <c r="H2335" s="59">
        <v>183946</v>
      </c>
      <c r="I2335" s="59" t="s">
        <v>72</v>
      </c>
      <c r="J2335" s="59">
        <v>6108539</v>
      </c>
      <c r="K2335" s="59" t="s">
        <v>2555</v>
      </c>
      <c r="L2335" s="61" t="s">
        <v>81</v>
      </c>
      <c r="M2335" s="61">
        <f>VLOOKUP(H2335,zdroj!C:F,4,0)</f>
        <v>0</v>
      </c>
      <c r="N2335" s="61" t="str">
        <f t="shared" si="72"/>
        <v>-</v>
      </c>
      <c r="P2335" s="73" t="str">
        <f t="shared" si="73"/>
        <v/>
      </c>
      <c r="Q2335" s="61" t="s">
        <v>88</v>
      </c>
    </row>
    <row r="2336" spans="8:17" x14ac:dyDescent="0.25">
      <c r="H2336" s="59">
        <v>183946</v>
      </c>
      <c r="I2336" s="59" t="s">
        <v>72</v>
      </c>
      <c r="J2336" s="59">
        <v>6108547</v>
      </c>
      <c r="K2336" s="59" t="s">
        <v>2556</v>
      </c>
      <c r="L2336" s="61" t="s">
        <v>81</v>
      </c>
      <c r="M2336" s="61">
        <f>VLOOKUP(H2336,zdroj!C:F,4,0)</f>
        <v>0</v>
      </c>
      <c r="N2336" s="61" t="str">
        <f t="shared" si="72"/>
        <v>-</v>
      </c>
      <c r="P2336" s="73" t="str">
        <f t="shared" si="73"/>
        <v/>
      </c>
      <c r="Q2336" s="61" t="s">
        <v>88</v>
      </c>
    </row>
    <row r="2337" spans="8:17" x14ac:dyDescent="0.25">
      <c r="H2337" s="59">
        <v>183946</v>
      </c>
      <c r="I2337" s="59" t="s">
        <v>72</v>
      </c>
      <c r="J2337" s="59">
        <v>6108563</v>
      </c>
      <c r="K2337" s="59" t="s">
        <v>2557</v>
      </c>
      <c r="L2337" s="61" t="s">
        <v>81</v>
      </c>
      <c r="M2337" s="61">
        <f>VLOOKUP(H2337,zdroj!C:F,4,0)</f>
        <v>0</v>
      </c>
      <c r="N2337" s="61" t="str">
        <f t="shared" si="72"/>
        <v>-</v>
      </c>
      <c r="P2337" s="73" t="str">
        <f t="shared" si="73"/>
        <v/>
      </c>
      <c r="Q2337" s="61" t="s">
        <v>88</v>
      </c>
    </row>
    <row r="2338" spans="8:17" x14ac:dyDescent="0.25">
      <c r="H2338" s="59">
        <v>183946</v>
      </c>
      <c r="I2338" s="59" t="s">
        <v>72</v>
      </c>
      <c r="J2338" s="59">
        <v>6108571</v>
      </c>
      <c r="K2338" s="59" t="s">
        <v>2558</v>
      </c>
      <c r="L2338" s="61" t="s">
        <v>81</v>
      </c>
      <c r="M2338" s="61">
        <f>VLOOKUP(H2338,zdroj!C:F,4,0)</f>
        <v>0</v>
      </c>
      <c r="N2338" s="61" t="str">
        <f t="shared" si="72"/>
        <v>-</v>
      </c>
      <c r="P2338" s="73" t="str">
        <f t="shared" si="73"/>
        <v/>
      </c>
      <c r="Q2338" s="61" t="s">
        <v>88</v>
      </c>
    </row>
    <row r="2339" spans="8:17" x14ac:dyDescent="0.25">
      <c r="H2339" s="59">
        <v>183946</v>
      </c>
      <c r="I2339" s="59" t="s">
        <v>72</v>
      </c>
      <c r="J2339" s="59">
        <v>6108580</v>
      </c>
      <c r="K2339" s="59" t="s">
        <v>2559</v>
      </c>
      <c r="L2339" s="61" t="s">
        <v>81</v>
      </c>
      <c r="M2339" s="61">
        <f>VLOOKUP(H2339,zdroj!C:F,4,0)</f>
        <v>0</v>
      </c>
      <c r="N2339" s="61" t="str">
        <f t="shared" si="72"/>
        <v>-</v>
      </c>
      <c r="P2339" s="73" t="str">
        <f t="shared" si="73"/>
        <v/>
      </c>
      <c r="Q2339" s="61" t="s">
        <v>88</v>
      </c>
    </row>
    <row r="2340" spans="8:17" x14ac:dyDescent="0.25">
      <c r="H2340" s="59">
        <v>183946</v>
      </c>
      <c r="I2340" s="59" t="s">
        <v>72</v>
      </c>
      <c r="J2340" s="59">
        <v>6108598</v>
      </c>
      <c r="K2340" s="59" t="s">
        <v>2560</v>
      </c>
      <c r="L2340" s="61" t="s">
        <v>81</v>
      </c>
      <c r="M2340" s="61">
        <f>VLOOKUP(H2340,zdroj!C:F,4,0)</f>
        <v>0</v>
      </c>
      <c r="N2340" s="61" t="str">
        <f t="shared" si="72"/>
        <v>-</v>
      </c>
      <c r="P2340" s="73" t="str">
        <f t="shared" si="73"/>
        <v/>
      </c>
      <c r="Q2340" s="61" t="s">
        <v>88</v>
      </c>
    </row>
    <row r="2341" spans="8:17" x14ac:dyDescent="0.25">
      <c r="H2341" s="59">
        <v>183946</v>
      </c>
      <c r="I2341" s="59" t="s">
        <v>72</v>
      </c>
      <c r="J2341" s="59">
        <v>6108601</v>
      </c>
      <c r="K2341" s="59" t="s">
        <v>2561</v>
      </c>
      <c r="L2341" s="61" t="s">
        <v>81</v>
      </c>
      <c r="M2341" s="61">
        <f>VLOOKUP(H2341,zdroj!C:F,4,0)</f>
        <v>0</v>
      </c>
      <c r="N2341" s="61" t="str">
        <f t="shared" si="72"/>
        <v>-</v>
      </c>
      <c r="P2341" s="73" t="str">
        <f t="shared" si="73"/>
        <v/>
      </c>
      <c r="Q2341" s="61" t="s">
        <v>86</v>
      </c>
    </row>
    <row r="2342" spans="8:17" x14ac:dyDescent="0.25">
      <c r="H2342" s="59">
        <v>183946</v>
      </c>
      <c r="I2342" s="59" t="s">
        <v>72</v>
      </c>
      <c r="J2342" s="59">
        <v>6108610</v>
      </c>
      <c r="K2342" s="59" t="s">
        <v>2562</v>
      </c>
      <c r="L2342" s="61" t="s">
        <v>81</v>
      </c>
      <c r="M2342" s="61">
        <f>VLOOKUP(H2342,zdroj!C:F,4,0)</f>
        <v>0</v>
      </c>
      <c r="N2342" s="61" t="str">
        <f t="shared" si="72"/>
        <v>-</v>
      </c>
      <c r="P2342" s="73" t="str">
        <f t="shared" si="73"/>
        <v/>
      </c>
      <c r="Q2342" s="61" t="s">
        <v>88</v>
      </c>
    </row>
    <row r="2343" spans="8:17" x14ac:dyDescent="0.25">
      <c r="H2343" s="59">
        <v>183946</v>
      </c>
      <c r="I2343" s="59" t="s">
        <v>72</v>
      </c>
      <c r="J2343" s="59">
        <v>6108628</v>
      </c>
      <c r="K2343" s="59" t="s">
        <v>2563</v>
      </c>
      <c r="L2343" s="61" t="s">
        <v>81</v>
      </c>
      <c r="M2343" s="61">
        <f>VLOOKUP(H2343,zdroj!C:F,4,0)</f>
        <v>0</v>
      </c>
      <c r="N2343" s="61" t="str">
        <f t="shared" si="72"/>
        <v>-</v>
      </c>
      <c r="P2343" s="73" t="str">
        <f t="shared" si="73"/>
        <v/>
      </c>
      <c r="Q2343" s="61" t="s">
        <v>88</v>
      </c>
    </row>
    <row r="2344" spans="8:17" x14ac:dyDescent="0.25">
      <c r="H2344" s="59">
        <v>183946</v>
      </c>
      <c r="I2344" s="59" t="s">
        <v>72</v>
      </c>
      <c r="J2344" s="59">
        <v>6108636</v>
      </c>
      <c r="K2344" s="59" t="s">
        <v>2564</v>
      </c>
      <c r="L2344" s="61" t="s">
        <v>81</v>
      </c>
      <c r="M2344" s="61">
        <f>VLOOKUP(H2344,zdroj!C:F,4,0)</f>
        <v>0</v>
      </c>
      <c r="N2344" s="61" t="str">
        <f t="shared" si="72"/>
        <v>-</v>
      </c>
      <c r="P2344" s="73" t="str">
        <f t="shared" si="73"/>
        <v/>
      </c>
      <c r="Q2344" s="61" t="s">
        <v>88</v>
      </c>
    </row>
    <row r="2345" spans="8:17" x14ac:dyDescent="0.25">
      <c r="H2345" s="59">
        <v>183946</v>
      </c>
      <c r="I2345" s="59" t="s">
        <v>72</v>
      </c>
      <c r="J2345" s="59">
        <v>6108644</v>
      </c>
      <c r="K2345" s="59" t="s">
        <v>2565</v>
      </c>
      <c r="L2345" s="61" t="s">
        <v>81</v>
      </c>
      <c r="M2345" s="61">
        <f>VLOOKUP(H2345,zdroj!C:F,4,0)</f>
        <v>0</v>
      </c>
      <c r="N2345" s="61" t="str">
        <f t="shared" si="72"/>
        <v>-</v>
      </c>
      <c r="P2345" s="73" t="str">
        <f t="shared" si="73"/>
        <v/>
      </c>
      <c r="Q2345" s="61" t="s">
        <v>88</v>
      </c>
    </row>
    <row r="2346" spans="8:17" x14ac:dyDescent="0.25">
      <c r="H2346" s="59">
        <v>183946</v>
      </c>
      <c r="I2346" s="59" t="s">
        <v>72</v>
      </c>
      <c r="J2346" s="59">
        <v>6108679</v>
      </c>
      <c r="K2346" s="59" t="s">
        <v>2566</v>
      </c>
      <c r="L2346" s="61" t="s">
        <v>81</v>
      </c>
      <c r="M2346" s="61">
        <f>VLOOKUP(H2346,zdroj!C:F,4,0)</f>
        <v>0</v>
      </c>
      <c r="N2346" s="61" t="str">
        <f t="shared" si="72"/>
        <v>-</v>
      </c>
      <c r="P2346" s="73" t="str">
        <f t="shared" si="73"/>
        <v/>
      </c>
      <c r="Q2346" s="61" t="s">
        <v>88</v>
      </c>
    </row>
    <row r="2347" spans="8:17" x14ac:dyDescent="0.25">
      <c r="H2347" s="59">
        <v>183946</v>
      </c>
      <c r="I2347" s="59" t="s">
        <v>72</v>
      </c>
      <c r="J2347" s="59">
        <v>6108695</v>
      </c>
      <c r="K2347" s="59" t="s">
        <v>2567</v>
      </c>
      <c r="L2347" s="61" t="s">
        <v>81</v>
      </c>
      <c r="M2347" s="61">
        <f>VLOOKUP(H2347,zdroj!C:F,4,0)</f>
        <v>0</v>
      </c>
      <c r="N2347" s="61" t="str">
        <f t="shared" si="72"/>
        <v>-</v>
      </c>
      <c r="P2347" s="73" t="str">
        <f t="shared" si="73"/>
        <v/>
      </c>
      <c r="Q2347" s="61" t="s">
        <v>88</v>
      </c>
    </row>
    <row r="2348" spans="8:17" x14ac:dyDescent="0.25">
      <c r="H2348" s="59">
        <v>183946</v>
      </c>
      <c r="I2348" s="59" t="s">
        <v>72</v>
      </c>
      <c r="J2348" s="59">
        <v>6108709</v>
      </c>
      <c r="K2348" s="59" t="s">
        <v>2568</v>
      </c>
      <c r="L2348" s="61" t="s">
        <v>81</v>
      </c>
      <c r="M2348" s="61">
        <f>VLOOKUP(H2348,zdroj!C:F,4,0)</f>
        <v>0</v>
      </c>
      <c r="N2348" s="61" t="str">
        <f t="shared" si="72"/>
        <v>-</v>
      </c>
      <c r="P2348" s="73" t="str">
        <f t="shared" si="73"/>
        <v/>
      </c>
      <c r="Q2348" s="61" t="s">
        <v>88</v>
      </c>
    </row>
    <row r="2349" spans="8:17" x14ac:dyDescent="0.25">
      <c r="H2349" s="59">
        <v>183946</v>
      </c>
      <c r="I2349" s="59" t="s">
        <v>72</v>
      </c>
      <c r="J2349" s="59">
        <v>6108717</v>
      </c>
      <c r="K2349" s="59" t="s">
        <v>2569</v>
      </c>
      <c r="L2349" s="61" t="s">
        <v>81</v>
      </c>
      <c r="M2349" s="61">
        <f>VLOOKUP(H2349,zdroj!C:F,4,0)</f>
        <v>0</v>
      </c>
      <c r="N2349" s="61" t="str">
        <f t="shared" si="72"/>
        <v>-</v>
      </c>
      <c r="P2349" s="73" t="str">
        <f t="shared" si="73"/>
        <v/>
      </c>
      <c r="Q2349" s="61" t="s">
        <v>88</v>
      </c>
    </row>
    <row r="2350" spans="8:17" x14ac:dyDescent="0.25">
      <c r="H2350" s="59">
        <v>183946</v>
      </c>
      <c r="I2350" s="59" t="s">
        <v>72</v>
      </c>
      <c r="J2350" s="59">
        <v>6108725</v>
      </c>
      <c r="K2350" s="59" t="s">
        <v>2570</v>
      </c>
      <c r="L2350" s="61" t="s">
        <v>81</v>
      </c>
      <c r="M2350" s="61">
        <f>VLOOKUP(H2350,zdroj!C:F,4,0)</f>
        <v>0</v>
      </c>
      <c r="N2350" s="61" t="str">
        <f t="shared" si="72"/>
        <v>-</v>
      </c>
      <c r="P2350" s="73" t="str">
        <f t="shared" si="73"/>
        <v/>
      </c>
      <c r="Q2350" s="61" t="s">
        <v>88</v>
      </c>
    </row>
    <row r="2351" spans="8:17" x14ac:dyDescent="0.25">
      <c r="H2351" s="59">
        <v>183946</v>
      </c>
      <c r="I2351" s="59" t="s">
        <v>72</v>
      </c>
      <c r="J2351" s="59">
        <v>6108733</v>
      </c>
      <c r="K2351" s="59" t="s">
        <v>2571</v>
      </c>
      <c r="L2351" s="61" t="s">
        <v>81</v>
      </c>
      <c r="M2351" s="61">
        <f>VLOOKUP(H2351,zdroj!C:F,4,0)</f>
        <v>0</v>
      </c>
      <c r="N2351" s="61" t="str">
        <f t="shared" si="72"/>
        <v>-</v>
      </c>
      <c r="P2351" s="73" t="str">
        <f t="shared" si="73"/>
        <v/>
      </c>
      <c r="Q2351" s="61" t="s">
        <v>88</v>
      </c>
    </row>
    <row r="2352" spans="8:17" x14ac:dyDescent="0.25">
      <c r="H2352" s="59">
        <v>183946</v>
      </c>
      <c r="I2352" s="59" t="s">
        <v>72</v>
      </c>
      <c r="J2352" s="59">
        <v>6108741</v>
      </c>
      <c r="K2352" s="59" t="s">
        <v>2572</v>
      </c>
      <c r="L2352" s="61" t="s">
        <v>81</v>
      </c>
      <c r="M2352" s="61">
        <f>VLOOKUP(H2352,zdroj!C:F,4,0)</f>
        <v>0</v>
      </c>
      <c r="N2352" s="61" t="str">
        <f t="shared" si="72"/>
        <v>-</v>
      </c>
      <c r="P2352" s="73" t="str">
        <f t="shared" si="73"/>
        <v/>
      </c>
      <c r="Q2352" s="61" t="s">
        <v>88</v>
      </c>
    </row>
    <row r="2353" spans="8:17" x14ac:dyDescent="0.25">
      <c r="H2353" s="59">
        <v>183946</v>
      </c>
      <c r="I2353" s="59" t="s">
        <v>72</v>
      </c>
      <c r="J2353" s="59">
        <v>6108750</v>
      </c>
      <c r="K2353" s="59" t="s">
        <v>2573</v>
      </c>
      <c r="L2353" s="61" t="s">
        <v>81</v>
      </c>
      <c r="M2353" s="61">
        <f>VLOOKUP(H2353,zdroj!C:F,4,0)</f>
        <v>0</v>
      </c>
      <c r="N2353" s="61" t="str">
        <f t="shared" si="72"/>
        <v>-</v>
      </c>
      <c r="P2353" s="73" t="str">
        <f t="shared" si="73"/>
        <v/>
      </c>
      <c r="Q2353" s="61" t="s">
        <v>88</v>
      </c>
    </row>
    <row r="2354" spans="8:17" x14ac:dyDescent="0.25">
      <c r="H2354" s="59">
        <v>183946</v>
      </c>
      <c r="I2354" s="59" t="s">
        <v>72</v>
      </c>
      <c r="J2354" s="59">
        <v>6108768</v>
      </c>
      <c r="K2354" s="59" t="s">
        <v>2574</v>
      </c>
      <c r="L2354" s="61" t="s">
        <v>81</v>
      </c>
      <c r="M2354" s="61">
        <f>VLOOKUP(H2354,zdroj!C:F,4,0)</f>
        <v>0</v>
      </c>
      <c r="N2354" s="61" t="str">
        <f t="shared" si="72"/>
        <v>-</v>
      </c>
      <c r="P2354" s="73" t="str">
        <f t="shared" si="73"/>
        <v/>
      </c>
      <c r="Q2354" s="61" t="s">
        <v>88</v>
      </c>
    </row>
    <row r="2355" spans="8:17" x14ac:dyDescent="0.25">
      <c r="H2355" s="59">
        <v>183946</v>
      </c>
      <c r="I2355" s="59" t="s">
        <v>72</v>
      </c>
      <c r="J2355" s="59">
        <v>6108776</v>
      </c>
      <c r="K2355" s="59" t="s">
        <v>2575</v>
      </c>
      <c r="L2355" s="61" t="s">
        <v>81</v>
      </c>
      <c r="M2355" s="61">
        <f>VLOOKUP(H2355,zdroj!C:F,4,0)</f>
        <v>0</v>
      </c>
      <c r="N2355" s="61" t="str">
        <f t="shared" si="72"/>
        <v>-</v>
      </c>
      <c r="P2355" s="73" t="str">
        <f t="shared" si="73"/>
        <v/>
      </c>
      <c r="Q2355" s="61" t="s">
        <v>88</v>
      </c>
    </row>
    <row r="2356" spans="8:17" x14ac:dyDescent="0.25">
      <c r="H2356" s="59">
        <v>183946</v>
      </c>
      <c r="I2356" s="59" t="s">
        <v>72</v>
      </c>
      <c r="J2356" s="59">
        <v>6108784</v>
      </c>
      <c r="K2356" s="59" t="s">
        <v>2576</v>
      </c>
      <c r="L2356" s="61" t="s">
        <v>81</v>
      </c>
      <c r="M2356" s="61">
        <f>VLOOKUP(H2356,zdroj!C:F,4,0)</f>
        <v>0</v>
      </c>
      <c r="N2356" s="61" t="str">
        <f t="shared" si="72"/>
        <v>-</v>
      </c>
      <c r="P2356" s="73" t="str">
        <f t="shared" si="73"/>
        <v/>
      </c>
      <c r="Q2356" s="61" t="s">
        <v>88</v>
      </c>
    </row>
    <row r="2357" spans="8:17" x14ac:dyDescent="0.25">
      <c r="H2357" s="59">
        <v>183946</v>
      </c>
      <c r="I2357" s="59" t="s">
        <v>72</v>
      </c>
      <c r="J2357" s="59">
        <v>6108792</v>
      </c>
      <c r="K2357" s="59" t="s">
        <v>2577</v>
      </c>
      <c r="L2357" s="61" t="s">
        <v>81</v>
      </c>
      <c r="M2357" s="61">
        <f>VLOOKUP(H2357,zdroj!C:F,4,0)</f>
        <v>0</v>
      </c>
      <c r="N2357" s="61" t="str">
        <f t="shared" si="72"/>
        <v>-</v>
      </c>
      <c r="P2357" s="73" t="str">
        <f t="shared" si="73"/>
        <v/>
      </c>
      <c r="Q2357" s="61" t="s">
        <v>88</v>
      </c>
    </row>
    <row r="2358" spans="8:17" x14ac:dyDescent="0.25">
      <c r="H2358" s="59">
        <v>183946</v>
      </c>
      <c r="I2358" s="59" t="s">
        <v>72</v>
      </c>
      <c r="J2358" s="59">
        <v>6108806</v>
      </c>
      <c r="K2358" s="59" t="s">
        <v>2578</v>
      </c>
      <c r="L2358" s="61" t="s">
        <v>81</v>
      </c>
      <c r="M2358" s="61">
        <f>VLOOKUP(H2358,zdroj!C:F,4,0)</f>
        <v>0</v>
      </c>
      <c r="N2358" s="61" t="str">
        <f t="shared" si="72"/>
        <v>-</v>
      </c>
      <c r="P2358" s="73" t="str">
        <f t="shared" si="73"/>
        <v/>
      </c>
      <c r="Q2358" s="61" t="s">
        <v>86</v>
      </c>
    </row>
    <row r="2359" spans="8:17" x14ac:dyDescent="0.25">
      <c r="H2359" s="59">
        <v>183946</v>
      </c>
      <c r="I2359" s="59" t="s">
        <v>72</v>
      </c>
      <c r="J2359" s="59">
        <v>6108814</v>
      </c>
      <c r="K2359" s="59" t="s">
        <v>2579</v>
      </c>
      <c r="L2359" s="61" t="s">
        <v>81</v>
      </c>
      <c r="M2359" s="61">
        <f>VLOOKUP(H2359,zdroj!C:F,4,0)</f>
        <v>0</v>
      </c>
      <c r="N2359" s="61" t="str">
        <f t="shared" si="72"/>
        <v>-</v>
      </c>
      <c r="P2359" s="73" t="str">
        <f t="shared" si="73"/>
        <v/>
      </c>
      <c r="Q2359" s="61" t="s">
        <v>88</v>
      </c>
    </row>
    <row r="2360" spans="8:17" x14ac:dyDescent="0.25">
      <c r="H2360" s="59">
        <v>183946</v>
      </c>
      <c r="I2360" s="59" t="s">
        <v>72</v>
      </c>
      <c r="J2360" s="59">
        <v>6108849</v>
      </c>
      <c r="K2360" s="59" t="s">
        <v>2580</v>
      </c>
      <c r="L2360" s="61" t="s">
        <v>81</v>
      </c>
      <c r="M2360" s="61">
        <f>VLOOKUP(H2360,zdroj!C:F,4,0)</f>
        <v>0</v>
      </c>
      <c r="N2360" s="61" t="str">
        <f t="shared" si="72"/>
        <v>-</v>
      </c>
      <c r="P2360" s="73" t="str">
        <f t="shared" si="73"/>
        <v/>
      </c>
      <c r="Q2360" s="61" t="s">
        <v>88</v>
      </c>
    </row>
    <row r="2361" spans="8:17" x14ac:dyDescent="0.25">
      <c r="H2361" s="59">
        <v>183946</v>
      </c>
      <c r="I2361" s="59" t="s">
        <v>72</v>
      </c>
      <c r="J2361" s="59">
        <v>6108857</v>
      </c>
      <c r="K2361" s="59" t="s">
        <v>2581</v>
      </c>
      <c r="L2361" s="61" t="s">
        <v>81</v>
      </c>
      <c r="M2361" s="61">
        <f>VLOOKUP(H2361,zdroj!C:F,4,0)</f>
        <v>0</v>
      </c>
      <c r="N2361" s="61" t="str">
        <f t="shared" si="72"/>
        <v>-</v>
      </c>
      <c r="P2361" s="73" t="str">
        <f t="shared" si="73"/>
        <v/>
      </c>
      <c r="Q2361" s="61" t="s">
        <v>88</v>
      </c>
    </row>
    <row r="2362" spans="8:17" x14ac:dyDescent="0.25">
      <c r="H2362" s="59">
        <v>183946</v>
      </c>
      <c r="I2362" s="59" t="s">
        <v>72</v>
      </c>
      <c r="J2362" s="59">
        <v>6108873</v>
      </c>
      <c r="K2362" s="59" t="s">
        <v>2582</v>
      </c>
      <c r="L2362" s="61" t="s">
        <v>81</v>
      </c>
      <c r="M2362" s="61">
        <f>VLOOKUP(H2362,zdroj!C:F,4,0)</f>
        <v>0</v>
      </c>
      <c r="N2362" s="61" t="str">
        <f t="shared" si="72"/>
        <v>-</v>
      </c>
      <c r="P2362" s="73" t="str">
        <f t="shared" si="73"/>
        <v/>
      </c>
      <c r="Q2362" s="61" t="s">
        <v>88</v>
      </c>
    </row>
    <row r="2363" spans="8:17" x14ac:dyDescent="0.25">
      <c r="H2363" s="59">
        <v>183946</v>
      </c>
      <c r="I2363" s="59" t="s">
        <v>72</v>
      </c>
      <c r="J2363" s="59">
        <v>6108881</v>
      </c>
      <c r="K2363" s="59" t="s">
        <v>2583</v>
      </c>
      <c r="L2363" s="61" t="s">
        <v>81</v>
      </c>
      <c r="M2363" s="61">
        <f>VLOOKUP(H2363,zdroj!C:F,4,0)</f>
        <v>0</v>
      </c>
      <c r="N2363" s="61" t="str">
        <f t="shared" si="72"/>
        <v>-</v>
      </c>
      <c r="P2363" s="73" t="str">
        <f t="shared" si="73"/>
        <v/>
      </c>
      <c r="Q2363" s="61" t="s">
        <v>88</v>
      </c>
    </row>
    <row r="2364" spans="8:17" x14ac:dyDescent="0.25">
      <c r="H2364" s="59">
        <v>183946</v>
      </c>
      <c r="I2364" s="59" t="s">
        <v>72</v>
      </c>
      <c r="J2364" s="59">
        <v>6108920</v>
      </c>
      <c r="K2364" s="59" t="s">
        <v>2584</v>
      </c>
      <c r="L2364" s="61" t="s">
        <v>81</v>
      </c>
      <c r="M2364" s="61">
        <f>VLOOKUP(H2364,zdroj!C:F,4,0)</f>
        <v>0</v>
      </c>
      <c r="N2364" s="61" t="str">
        <f t="shared" si="72"/>
        <v>-</v>
      </c>
      <c r="P2364" s="73" t="str">
        <f t="shared" si="73"/>
        <v/>
      </c>
      <c r="Q2364" s="61" t="s">
        <v>88</v>
      </c>
    </row>
    <row r="2365" spans="8:17" x14ac:dyDescent="0.25">
      <c r="H2365" s="59">
        <v>183946</v>
      </c>
      <c r="I2365" s="59" t="s">
        <v>72</v>
      </c>
      <c r="J2365" s="59">
        <v>6108938</v>
      </c>
      <c r="K2365" s="59" t="s">
        <v>2585</v>
      </c>
      <c r="L2365" s="61" t="s">
        <v>81</v>
      </c>
      <c r="M2365" s="61">
        <f>VLOOKUP(H2365,zdroj!C:F,4,0)</f>
        <v>0</v>
      </c>
      <c r="N2365" s="61" t="str">
        <f t="shared" si="72"/>
        <v>-</v>
      </c>
      <c r="P2365" s="73" t="str">
        <f t="shared" si="73"/>
        <v/>
      </c>
      <c r="Q2365" s="61" t="s">
        <v>88</v>
      </c>
    </row>
    <row r="2366" spans="8:17" x14ac:dyDescent="0.25">
      <c r="H2366" s="59">
        <v>183946</v>
      </c>
      <c r="I2366" s="59" t="s">
        <v>72</v>
      </c>
      <c r="J2366" s="59">
        <v>6108946</v>
      </c>
      <c r="K2366" s="59" t="s">
        <v>2586</v>
      </c>
      <c r="L2366" s="61" t="s">
        <v>81</v>
      </c>
      <c r="M2366" s="61">
        <f>VLOOKUP(H2366,zdroj!C:F,4,0)</f>
        <v>0</v>
      </c>
      <c r="N2366" s="61" t="str">
        <f t="shared" si="72"/>
        <v>-</v>
      </c>
      <c r="P2366" s="73" t="str">
        <f t="shared" si="73"/>
        <v/>
      </c>
      <c r="Q2366" s="61" t="s">
        <v>88</v>
      </c>
    </row>
    <row r="2367" spans="8:17" x14ac:dyDescent="0.25">
      <c r="H2367" s="59">
        <v>183946</v>
      </c>
      <c r="I2367" s="59" t="s">
        <v>72</v>
      </c>
      <c r="J2367" s="59">
        <v>6108954</v>
      </c>
      <c r="K2367" s="59" t="s">
        <v>2587</v>
      </c>
      <c r="L2367" s="61" t="s">
        <v>81</v>
      </c>
      <c r="M2367" s="61">
        <f>VLOOKUP(H2367,zdroj!C:F,4,0)</f>
        <v>0</v>
      </c>
      <c r="N2367" s="61" t="str">
        <f t="shared" si="72"/>
        <v>-</v>
      </c>
      <c r="P2367" s="73" t="str">
        <f t="shared" si="73"/>
        <v/>
      </c>
      <c r="Q2367" s="61" t="s">
        <v>88</v>
      </c>
    </row>
    <row r="2368" spans="8:17" x14ac:dyDescent="0.25">
      <c r="H2368" s="59">
        <v>183946</v>
      </c>
      <c r="I2368" s="59" t="s">
        <v>72</v>
      </c>
      <c r="J2368" s="59">
        <v>6108962</v>
      </c>
      <c r="K2368" s="59" t="s">
        <v>2588</v>
      </c>
      <c r="L2368" s="61" t="s">
        <v>81</v>
      </c>
      <c r="M2368" s="61">
        <f>VLOOKUP(H2368,zdroj!C:F,4,0)</f>
        <v>0</v>
      </c>
      <c r="N2368" s="61" t="str">
        <f t="shared" si="72"/>
        <v>-</v>
      </c>
      <c r="P2368" s="73" t="str">
        <f t="shared" si="73"/>
        <v/>
      </c>
      <c r="Q2368" s="61" t="s">
        <v>88</v>
      </c>
    </row>
    <row r="2369" spans="8:17" x14ac:dyDescent="0.25">
      <c r="H2369" s="59">
        <v>183946</v>
      </c>
      <c r="I2369" s="59" t="s">
        <v>72</v>
      </c>
      <c r="J2369" s="59">
        <v>6108971</v>
      </c>
      <c r="K2369" s="59" t="s">
        <v>2589</v>
      </c>
      <c r="L2369" s="61" t="s">
        <v>81</v>
      </c>
      <c r="M2369" s="61">
        <f>VLOOKUP(H2369,zdroj!C:F,4,0)</f>
        <v>0</v>
      </c>
      <c r="N2369" s="61" t="str">
        <f t="shared" si="72"/>
        <v>-</v>
      </c>
      <c r="P2369" s="73" t="str">
        <f t="shared" si="73"/>
        <v/>
      </c>
      <c r="Q2369" s="61" t="s">
        <v>88</v>
      </c>
    </row>
    <row r="2370" spans="8:17" x14ac:dyDescent="0.25">
      <c r="H2370" s="59">
        <v>183946</v>
      </c>
      <c r="I2370" s="59" t="s">
        <v>72</v>
      </c>
      <c r="J2370" s="59">
        <v>6108989</v>
      </c>
      <c r="K2370" s="59" t="s">
        <v>2590</v>
      </c>
      <c r="L2370" s="61" t="s">
        <v>81</v>
      </c>
      <c r="M2370" s="61">
        <f>VLOOKUP(H2370,zdroj!C:F,4,0)</f>
        <v>0</v>
      </c>
      <c r="N2370" s="61" t="str">
        <f t="shared" si="72"/>
        <v>-</v>
      </c>
      <c r="P2370" s="73" t="str">
        <f t="shared" si="73"/>
        <v/>
      </c>
      <c r="Q2370" s="61" t="s">
        <v>88</v>
      </c>
    </row>
    <row r="2371" spans="8:17" x14ac:dyDescent="0.25">
      <c r="H2371" s="59">
        <v>183946</v>
      </c>
      <c r="I2371" s="59" t="s">
        <v>72</v>
      </c>
      <c r="J2371" s="59">
        <v>6108997</v>
      </c>
      <c r="K2371" s="59" t="s">
        <v>2591</v>
      </c>
      <c r="L2371" s="61" t="s">
        <v>81</v>
      </c>
      <c r="M2371" s="61">
        <f>VLOOKUP(H2371,zdroj!C:F,4,0)</f>
        <v>0</v>
      </c>
      <c r="N2371" s="61" t="str">
        <f t="shared" si="72"/>
        <v>-</v>
      </c>
      <c r="P2371" s="73" t="str">
        <f t="shared" si="73"/>
        <v/>
      </c>
      <c r="Q2371" s="61" t="s">
        <v>88</v>
      </c>
    </row>
    <row r="2372" spans="8:17" x14ac:dyDescent="0.25">
      <c r="H2372" s="59">
        <v>183946</v>
      </c>
      <c r="I2372" s="59" t="s">
        <v>72</v>
      </c>
      <c r="J2372" s="59">
        <v>6109039</v>
      </c>
      <c r="K2372" s="59" t="s">
        <v>2592</v>
      </c>
      <c r="L2372" s="61" t="s">
        <v>81</v>
      </c>
      <c r="M2372" s="61">
        <f>VLOOKUP(H2372,zdroj!C:F,4,0)</f>
        <v>0</v>
      </c>
      <c r="N2372" s="61" t="str">
        <f t="shared" si="72"/>
        <v>-</v>
      </c>
      <c r="P2372" s="73" t="str">
        <f t="shared" si="73"/>
        <v/>
      </c>
      <c r="Q2372" s="61" t="s">
        <v>88</v>
      </c>
    </row>
    <row r="2373" spans="8:17" x14ac:dyDescent="0.25">
      <c r="H2373" s="59">
        <v>183946</v>
      </c>
      <c r="I2373" s="59" t="s">
        <v>72</v>
      </c>
      <c r="J2373" s="59">
        <v>6109047</v>
      </c>
      <c r="K2373" s="59" t="s">
        <v>2593</v>
      </c>
      <c r="L2373" s="61" t="s">
        <v>81</v>
      </c>
      <c r="M2373" s="61">
        <f>VLOOKUP(H2373,zdroj!C:F,4,0)</f>
        <v>0</v>
      </c>
      <c r="N2373" s="61" t="str">
        <f t="shared" si="72"/>
        <v>-</v>
      </c>
      <c r="P2373" s="73" t="str">
        <f t="shared" si="73"/>
        <v/>
      </c>
      <c r="Q2373" s="61" t="s">
        <v>88</v>
      </c>
    </row>
    <row r="2374" spans="8:17" x14ac:dyDescent="0.25">
      <c r="H2374" s="59">
        <v>183946</v>
      </c>
      <c r="I2374" s="59" t="s">
        <v>72</v>
      </c>
      <c r="J2374" s="59">
        <v>6109063</v>
      </c>
      <c r="K2374" s="59" t="s">
        <v>2594</v>
      </c>
      <c r="L2374" s="61" t="s">
        <v>81</v>
      </c>
      <c r="M2374" s="61">
        <f>VLOOKUP(H2374,zdroj!C:F,4,0)</f>
        <v>0</v>
      </c>
      <c r="N2374" s="61" t="str">
        <f t="shared" si="72"/>
        <v>-</v>
      </c>
      <c r="P2374" s="73" t="str">
        <f t="shared" si="73"/>
        <v/>
      </c>
      <c r="Q2374" s="61" t="s">
        <v>88</v>
      </c>
    </row>
    <row r="2375" spans="8:17" x14ac:dyDescent="0.25">
      <c r="H2375" s="59">
        <v>183946</v>
      </c>
      <c r="I2375" s="59" t="s">
        <v>72</v>
      </c>
      <c r="J2375" s="59">
        <v>6109071</v>
      </c>
      <c r="K2375" s="59" t="s">
        <v>2595</v>
      </c>
      <c r="L2375" s="61" t="s">
        <v>81</v>
      </c>
      <c r="M2375" s="61">
        <f>VLOOKUP(H2375,zdroj!C:F,4,0)</f>
        <v>0</v>
      </c>
      <c r="N2375" s="61" t="str">
        <f t="shared" ref="N2375:N2438" si="74">IF(M2375="A",IF(L2375="katA","katB",L2375),L2375)</f>
        <v>-</v>
      </c>
      <c r="P2375" s="73" t="str">
        <f t="shared" ref="P2375:P2438" si="75">IF(O2375="A",1,"")</f>
        <v/>
      </c>
      <c r="Q2375" s="61" t="s">
        <v>88</v>
      </c>
    </row>
    <row r="2376" spans="8:17" x14ac:dyDescent="0.25">
      <c r="H2376" s="59">
        <v>183946</v>
      </c>
      <c r="I2376" s="59" t="s">
        <v>72</v>
      </c>
      <c r="J2376" s="59">
        <v>6109098</v>
      </c>
      <c r="K2376" s="59" t="s">
        <v>2596</v>
      </c>
      <c r="L2376" s="61" t="s">
        <v>81</v>
      </c>
      <c r="M2376" s="61">
        <f>VLOOKUP(H2376,zdroj!C:F,4,0)</f>
        <v>0</v>
      </c>
      <c r="N2376" s="61" t="str">
        <f t="shared" si="74"/>
        <v>-</v>
      </c>
      <c r="P2376" s="73" t="str">
        <f t="shared" si="75"/>
        <v/>
      </c>
      <c r="Q2376" s="61" t="s">
        <v>88</v>
      </c>
    </row>
    <row r="2377" spans="8:17" x14ac:dyDescent="0.25">
      <c r="H2377" s="59">
        <v>183946</v>
      </c>
      <c r="I2377" s="59" t="s">
        <v>72</v>
      </c>
      <c r="J2377" s="59">
        <v>6109101</v>
      </c>
      <c r="K2377" s="59" t="s">
        <v>2597</v>
      </c>
      <c r="L2377" s="61" t="s">
        <v>81</v>
      </c>
      <c r="M2377" s="61">
        <f>VLOOKUP(H2377,zdroj!C:F,4,0)</f>
        <v>0</v>
      </c>
      <c r="N2377" s="61" t="str">
        <f t="shared" si="74"/>
        <v>-</v>
      </c>
      <c r="P2377" s="73" t="str">
        <f t="shared" si="75"/>
        <v/>
      </c>
      <c r="Q2377" s="61" t="s">
        <v>88</v>
      </c>
    </row>
    <row r="2378" spans="8:17" x14ac:dyDescent="0.25">
      <c r="H2378" s="59">
        <v>183946</v>
      </c>
      <c r="I2378" s="59" t="s">
        <v>72</v>
      </c>
      <c r="J2378" s="59">
        <v>6109110</v>
      </c>
      <c r="K2378" s="59" t="s">
        <v>2598</v>
      </c>
      <c r="L2378" s="61" t="s">
        <v>81</v>
      </c>
      <c r="M2378" s="61">
        <f>VLOOKUP(H2378,zdroj!C:F,4,0)</f>
        <v>0</v>
      </c>
      <c r="N2378" s="61" t="str">
        <f t="shared" si="74"/>
        <v>-</v>
      </c>
      <c r="P2378" s="73" t="str">
        <f t="shared" si="75"/>
        <v/>
      </c>
      <c r="Q2378" s="61" t="s">
        <v>88</v>
      </c>
    </row>
    <row r="2379" spans="8:17" x14ac:dyDescent="0.25">
      <c r="H2379" s="59">
        <v>183946</v>
      </c>
      <c r="I2379" s="59" t="s">
        <v>72</v>
      </c>
      <c r="J2379" s="59">
        <v>6109128</v>
      </c>
      <c r="K2379" s="59" t="s">
        <v>2599</v>
      </c>
      <c r="L2379" s="61" t="s">
        <v>81</v>
      </c>
      <c r="M2379" s="61">
        <f>VLOOKUP(H2379,zdroj!C:F,4,0)</f>
        <v>0</v>
      </c>
      <c r="N2379" s="61" t="str">
        <f t="shared" si="74"/>
        <v>-</v>
      </c>
      <c r="P2379" s="73" t="str">
        <f t="shared" si="75"/>
        <v/>
      </c>
      <c r="Q2379" s="61" t="s">
        <v>88</v>
      </c>
    </row>
    <row r="2380" spans="8:17" x14ac:dyDescent="0.25">
      <c r="H2380" s="59">
        <v>183946</v>
      </c>
      <c r="I2380" s="59" t="s">
        <v>72</v>
      </c>
      <c r="J2380" s="59">
        <v>6109136</v>
      </c>
      <c r="K2380" s="59" t="s">
        <v>2600</v>
      </c>
      <c r="L2380" s="61" t="s">
        <v>81</v>
      </c>
      <c r="M2380" s="61">
        <f>VLOOKUP(H2380,zdroj!C:F,4,0)</f>
        <v>0</v>
      </c>
      <c r="N2380" s="61" t="str">
        <f t="shared" si="74"/>
        <v>-</v>
      </c>
      <c r="P2380" s="73" t="str">
        <f t="shared" si="75"/>
        <v/>
      </c>
      <c r="Q2380" s="61" t="s">
        <v>88</v>
      </c>
    </row>
    <row r="2381" spans="8:17" x14ac:dyDescent="0.25">
      <c r="H2381" s="59">
        <v>183946</v>
      </c>
      <c r="I2381" s="59" t="s">
        <v>72</v>
      </c>
      <c r="J2381" s="59">
        <v>6109152</v>
      </c>
      <c r="K2381" s="59" t="s">
        <v>2601</v>
      </c>
      <c r="L2381" s="61" t="s">
        <v>81</v>
      </c>
      <c r="M2381" s="61">
        <f>VLOOKUP(H2381,zdroj!C:F,4,0)</f>
        <v>0</v>
      </c>
      <c r="N2381" s="61" t="str">
        <f t="shared" si="74"/>
        <v>-</v>
      </c>
      <c r="P2381" s="73" t="str">
        <f t="shared" si="75"/>
        <v/>
      </c>
      <c r="Q2381" s="61" t="s">
        <v>88</v>
      </c>
    </row>
    <row r="2382" spans="8:17" x14ac:dyDescent="0.25">
      <c r="H2382" s="59">
        <v>183946</v>
      </c>
      <c r="I2382" s="59" t="s">
        <v>72</v>
      </c>
      <c r="J2382" s="59">
        <v>6109161</v>
      </c>
      <c r="K2382" s="59" t="s">
        <v>2602</v>
      </c>
      <c r="L2382" s="61" t="s">
        <v>81</v>
      </c>
      <c r="M2382" s="61">
        <f>VLOOKUP(H2382,zdroj!C:F,4,0)</f>
        <v>0</v>
      </c>
      <c r="N2382" s="61" t="str">
        <f t="shared" si="74"/>
        <v>-</v>
      </c>
      <c r="P2382" s="73" t="str">
        <f t="shared" si="75"/>
        <v/>
      </c>
      <c r="Q2382" s="61" t="s">
        <v>88</v>
      </c>
    </row>
    <row r="2383" spans="8:17" x14ac:dyDescent="0.25">
      <c r="H2383" s="59">
        <v>183946</v>
      </c>
      <c r="I2383" s="59" t="s">
        <v>72</v>
      </c>
      <c r="J2383" s="59">
        <v>6109179</v>
      </c>
      <c r="K2383" s="59" t="s">
        <v>2603</v>
      </c>
      <c r="L2383" s="61" t="s">
        <v>81</v>
      </c>
      <c r="M2383" s="61">
        <f>VLOOKUP(H2383,zdroj!C:F,4,0)</f>
        <v>0</v>
      </c>
      <c r="N2383" s="61" t="str">
        <f t="shared" si="74"/>
        <v>-</v>
      </c>
      <c r="P2383" s="73" t="str">
        <f t="shared" si="75"/>
        <v/>
      </c>
      <c r="Q2383" s="61" t="s">
        <v>88</v>
      </c>
    </row>
    <row r="2384" spans="8:17" x14ac:dyDescent="0.25">
      <c r="H2384" s="59">
        <v>183946</v>
      </c>
      <c r="I2384" s="59" t="s">
        <v>72</v>
      </c>
      <c r="J2384" s="59">
        <v>6109187</v>
      </c>
      <c r="K2384" s="59" t="s">
        <v>2604</v>
      </c>
      <c r="L2384" s="61" t="s">
        <v>81</v>
      </c>
      <c r="M2384" s="61">
        <f>VLOOKUP(H2384,zdroj!C:F,4,0)</f>
        <v>0</v>
      </c>
      <c r="N2384" s="61" t="str">
        <f t="shared" si="74"/>
        <v>-</v>
      </c>
      <c r="P2384" s="73" t="str">
        <f t="shared" si="75"/>
        <v/>
      </c>
      <c r="Q2384" s="61" t="s">
        <v>88</v>
      </c>
    </row>
    <row r="2385" spans="8:17" x14ac:dyDescent="0.25">
      <c r="H2385" s="59">
        <v>183946</v>
      </c>
      <c r="I2385" s="59" t="s">
        <v>72</v>
      </c>
      <c r="J2385" s="59">
        <v>6109195</v>
      </c>
      <c r="K2385" s="59" t="s">
        <v>2605</v>
      </c>
      <c r="L2385" s="61" t="s">
        <v>81</v>
      </c>
      <c r="M2385" s="61">
        <f>VLOOKUP(H2385,zdroj!C:F,4,0)</f>
        <v>0</v>
      </c>
      <c r="N2385" s="61" t="str">
        <f t="shared" si="74"/>
        <v>-</v>
      </c>
      <c r="P2385" s="73" t="str">
        <f t="shared" si="75"/>
        <v/>
      </c>
      <c r="Q2385" s="61" t="s">
        <v>88</v>
      </c>
    </row>
    <row r="2386" spans="8:17" x14ac:dyDescent="0.25">
      <c r="H2386" s="59">
        <v>183946</v>
      </c>
      <c r="I2386" s="59" t="s">
        <v>72</v>
      </c>
      <c r="J2386" s="59">
        <v>6109250</v>
      </c>
      <c r="K2386" s="59" t="s">
        <v>2606</v>
      </c>
      <c r="L2386" s="61" t="s">
        <v>81</v>
      </c>
      <c r="M2386" s="61">
        <f>VLOOKUP(H2386,zdroj!C:F,4,0)</f>
        <v>0</v>
      </c>
      <c r="N2386" s="61" t="str">
        <f t="shared" si="74"/>
        <v>-</v>
      </c>
      <c r="P2386" s="73" t="str">
        <f t="shared" si="75"/>
        <v/>
      </c>
      <c r="Q2386" s="61" t="s">
        <v>86</v>
      </c>
    </row>
    <row r="2387" spans="8:17" x14ac:dyDescent="0.25">
      <c r="H2387" s="59">
        <v>183946</v>
      </c>
      <c r="I2387" s="59" t="s">
        <v>72</v>
      </c>
      <c r="J2387" s="59">
        <v>6109268</v>
      </c>
      <c r="K2387" s="59" t="s">
        <v>2607</v>
      </c>
      <c r="L2387" s="61" t="s">
        <v>81</v>
      </c>
      <c r="M2387" s="61">
        <f>VLOOKUP(H2387,zdroj!C:F,4,0)</f>
        <v>0</v>
      </c>
      <c r="N2387" s="61" t="str">
        <f t="shared" si="74"/>
        <v>-</v>
      </c>
      <c r="P2387" s="73" t="str">
        <f t="shared" si="75"/>
        <v/>
      </c>
      <c r="Q2387" s="61" t="s">
        <v>88</v>
      </c>
    </row>
    <row r="2388" spans="8:17" x14ac:dyDescent="0.25">
      <c r="H2388" s="59">
        <v>183946</v>
      </c>
      <c r="I2388" s="59" t="s">
        <v>72</v>
      </c>
      <c r="J2388" s="59">
        <v>6109276</v>
      </c>
      <c r="K2388" s="59" t="s">
        <v>2608</v>
      </c>
      <c r="L2388" s="61" t="s">
        <v>81</v>
      </c>
      <c r="M2388" s="61">
        <f>VLOOKUP(H2388,zdroj!C:F,4,0)</f>
        <v>0</v>
      </c>
      <c r="N2388" s="61" t="str">
        <f t="shared" si="74"/>
        <v>-</v>
      </c>
      <c r="P2388" s="73" t="str">
        <f t="shared" si="75"/>
        <v/>
      </c>
      <c r="Q2388" s="61" t="s">
        <v>88</v>
      </c>
    </row>
    <row r="2389" spans="8:17" x14ac:dyDescent="0.25">
      <c r="H2389" s="59">
        <v>183946</v>
      </c>
      <c r="I2389" s="59" t="s">
        <v>72</v>
      </c>
      <c r="J2389" s="59">
        <v>6109284</v>
      </c>
      <c r="K2389" s="59" t="s">
        <v>2609</v>
      </c>
      <c r="L2389" s="61" t="s">
        <v>81</v>
      </c>
      <c r="M2389" s="61">
        <f>VLOOKUP(H2389,zdroj!C:F,4,0)</f>
        <v>0</v>
      </c>
      <c r="N2389" s="61" t="str">
        <f t="shared" si="74"/>
        <v>-</v>
      </c>
      <c r="P2389" s="73" t="str">
        <f t="shared" si="75"/>
        <v/>
      </c>
      <c r="Q2389" s="61" t="s">
        <v>88</v>
      </c>
    </row>
    <row r="2390" spans="8:17" x14ac:dyDescent="0.25">
      <c r="H2390" s="59">
        <v>183946</v>
      </c>
      <c r="I2390" s="59" t="s">
        <v>72</v>
      </c>
      <c r="J2390" s="59">
        <v>6109292</v>
      </c>
      <c r="K2390" s="59" t="s">
        <v>2610</v>
      </c>
      <c r="L2390" s="61" t="s">
        <v>81</v>
      </c>
      <c r="M2390" s="61">
        <f>VLOOKUP(H2390,zdroj!C:F,4,0)</f>
        <v>0</v>
      </c>
      <c r="N2390" s="61" t="str">
        <f t="shared" si="74"/>
        <v>-</v>
      </c>
      <c r="P2390" s="73" t="str">
        <f t="shared" si="75"/>
        <v/>
      </c>
      <c r="Q2390" s="61" t="s">
        <v>88</v>
      </c>
    </row>
    <row r="2391" spans="8:17" x14ac:dyDescent="0.25">
      <c r="H2391" s="59">
        <v>183946</v>
      </c>
      <c r="I2391" s="59" t="s">
        <v>72</v>
      </c>
      <c r="J2391" s="59">
        <v>6109306</v>
      </c>
      <c r="K2391" s="59" t="s">
        <v>2611</v>
      </c>
      <c r="L2391" s="61" t="s">
        <v>81</v>
      </c>
      <c r="M2391" s="61">
        <f>VLOOKUP(H2391,zdroj!C:F,4,0)</f>
        <v>0</v>
      </c>
      <c r="N2391" s="61" t="str">
        <f t="shared" si="74"/>
        <v>-</v>
      </c>
      <c r="P2391" s="73" t="str">
        <f t="shared" si="75"/>
        <v/>
      </c>
      <c r="Q2391" s="61" t="s">
        <v>88</v>
      </c>
    </row>
    <row r="2392" spans="8:17" x14ac:dyDescent="0.25">
      <c r="H2392" s="59">
        <v>183946</v>
      </c>
      <c r="I2392" s="59" t="s">
        <v>72</v>
      </c>
      <c r="J2392" s="59">
        <v>6109314</v>
      </c>
      <c r="K2392" s="59" t="s">
        <v>2612</v>
      </c>
      <c r="L2392" s="61" t="s">
        <v>81</v>
      </c>
      <c r="M2392" s="61">
        <f>VLOOKUP(H2392,zdroj!C:F,4,0)</f>
        <v>0</v>
      </c>
      <c r="N2392" s="61" t="str">
        <f t="shared" si="74"/>
        <v>-</v>
      </c>
      <c r="P2392" s="73" t="str">
        <f t="shared" si="75"/>
        <v/>
      </c>
      <c r="Q2392" s="61" t="s">
        <v>88</v>
      </c>
    </row>
    <row r="2393" spans="8:17" x14ac:dyDescent="0.25">
      <c r="H2393" s="59">
        <v>183946</v>
      </c>
      <c r="I2393" s="59" t="s">
        <v>72</v>
      </c>
      <c r="J2393" s="59">
        <v>6109331</v>
      </c>
      <c r="K2393" s="59" t="s">
        <v>2613</v>
      </c>
      <c r="L2393" s="61" t="s">
        <v>81</v>
      </c>
      <c r="M2393" s="61">
        <f>VLOOKUP(H2393,zdroj!C:F,4,0)</f>
        <v>0</v>
      </c>
      <c r="N2393" s="61" t="str">
        <f t="shared" si="74"/>
        <v>-</v>
      </c>
      <c r="P2393" s="73" t="str">
        <f t="shared" si="75"/>
        <v/>
      </c>
      <c r="Q2393" s="61" t="s">
        <v>88</v>
      </c>
    </row>
    <row r="2394" spans="8:17" x14ac:dyDescent="0.25">
      <c r="H2394" s="59">
        <v>183946</v>
      </c>
      <c r="I2394" s="59" t="s">
        <v>72</v>
      </c>
      <c r="J2394" s="59">
        <v>6109357</v>
      </c>
      <c r="K2394" s="59" t="s">
        <v>2614</v>
      </c>
      <c r="L2394" s="61" t="s">
        <v>81</v>
      </c>
      <c r="M2394" s="61">
        <f>VLOOKUP(H2394,zdroj!C:F,4,0)</f>
        <v>0</v>
      </c>
      <c r="N2394" s="61" t="str">
        <f t="shared" si="74"/>
        <v>-</v>
      </c>
      <c r="P2394" s="73" t="str">
        <f t="shared" si="75"/>
        <v/>
      </c>
      <c r="Q2394" s="61" t="s">
        <v>88</v>
      </c>
    </row>
    <row r="2395" spans="8:17" x14ac:dyDescent="0.25">
      <c r="H2395" s="59">
        <v>183946</v>
      </c>
      <c r="I2395" s="59" t="s">
        <v>72</v>
      </c>
      <c r="J2395" s="59">
        <v>6109381</v>
      </c>
      <c r="K2395" s="59" t="s">
        <v>2615</v>
      </c>
      <c r="L2395" s="61" t="s">
        <v>81</v>
      </c>
      <c r="M2395" s="61">
        <f>VLOOKUP(H2395,zdroj!C:F,4,0)</f>
        <v>0</v>
      </c>
      <c r="N2395" s="61" t="str">
        <f t="shared" si="74"/>
        <v>-</v>
      </c>
      <c r="P2395" s="73" t="str">
        <f t="shared" si="75"/>
        <v/>
      </c>
      <c r="Q2395" s="61" t="s">
        <v>88</v>
      </c>
    </row>
    <row r="2396" spans="8:17" x14ac:dyDescent="0.25">
      <c r="H2396" s="59">
        <v>183946</v>
      </c>
      <c r="I2396" s="59" t="s">
        <v>72</v>
      </c>
      <c r="J2396" s="59">
        <v>6109390</v>
      </c>
      <c r="K2396" s="59" t="s">
        <v>2616</v>
      </c>
      <c r="L2396" s="61" t="s">
        <v>81</v>
      </c>
      <c r="M2396" s="61">
        <f>VLOOKUP(H2396,zdroj!C:F,4,0)</f>
        <v>0</v>
      </c>
      <c r="N2396" s="61" t="str">
        <f t="shared" si="74"/>
        <v>-</v>
      </c>
      <c r="P2396" s="73" t="str">
        <f t="shared" si="75"/>
        <v/>
      </c>
      <c r="Q2396" s="61" t="s">
        <v>88</v>
      </c>
    </row>
    <row r="2397" spans="8:17" x14ac:dyDescent="0.25">
      <c r="H2397" s="59">
        <v>183946</v>
      </c>
      <c r="I2397" s="59" t="s">
        <v>72</v>
      </c>
      <c r="J2397" s="59">
        <v>6109403</v>
      </c>
      <c r="K2397" s="59" t="s">
        <v>2617</v>
      </c>
      <c r="L2397" s="61" t="s">
        <v>81</v>
      </c>
      <c r="M2397" s="61">
        <f>VLOOKUP(H2397,zdroj!C:F,4,0)</f>
        <v>0</v>
      </c>
      <c r="N2397" s="61" t="str">
        <f t="shared" si="74"/>
        <v>-</v>
      </c>
      <c r="P2397" s="73" t="str">
        <f t="shared" si="75"/>
        <v/>
      </c>
      <c r="Q2397" s="61" t="s">
        <v>88</v>
      </c>
    </row>
    <row r="2398" spans="8:17" x14ac:dyDescent="0.25">
      <c r="H2398" s="59">
        <v>183946</v>
      </c>
      <c r="I2398" s="59" t="s">
        <v>72</v>
      </c>
      <c r="J2398" s="59">
        <v>6109411</v>
      </c>
      <c r="K2398" s="59" t="s">
        <v>2618</v>
      </c>
      <c r="L2398" s="61" t="s">
        <v>81</v>
      </c>
      <c r="M2398" s="61">
        <f>VLOOKUP(H2398,zdroj!C:F,4,0)</f>
        <v>0</v>
      </c>
      <c r="N2398" s="61" t="str">
        <f t="shared" si="74"/>
        <v>-</v>
      </c>
      <c r="P2398" s="73" t="str">
        <f t="shared" si="75"/>
        <v/>
      </c>
      <c r="Q2398" s="61" t="s">
        <v>88</v>
      </c>
    </row>
    <row r="2399" spans="8:17" x14ac:dyDescent="0.25">
      <c r="H2399" s="59">
        <v>183946</v>
      </c>
      <c r="I2399" s="59" t="s">
        <v>72</v>
      </c>
      <c r="J2399" s="59">
        <v>6109438</v>
      </c>
      <c r="K2399" s="59" t="s">
        <v>2619</v>
      </c>
      <c r="L2399" s="61" t="s">
        <v>81</v>
      </c>
      <c r="M2399" s="61">
        <f>VLOOKUP(H2399,zdroj!C:F,4,0)</f>
        <v>0</v>
      </c>
      <c r="N2399" s="61" t="str">
        <f t="shared" si="74"/>
        <v>-</v>
      </c>
      <c r="P2399" s="73" t="str">
        <f t="shared" si="75"/>
        <v/>
      </c>
      <c r="Q2399" s="61" t="s">
        <v>88</v>
      </c>
    </row>
    <row r="2400" spans="8:17" x14ac:dyDescent="0.25">
      <c r="H2400" s="59">
        <v>183946</v>
      </c>
      <c r="I2400" s="59" t="s">
        <v>72</v>
      </c>
      <c r="J2400" s="59">
        <v>6109446</v>
      </c>
      <c r="K2400" s="59" t="s">
        <v>2620</v>
      </c>
      <c r="L2400" s="61" t="s">
        <v>81</v>
      </c>
      <c r="M2400" s="61">
        <f>VLOOKUP(H2400,zdroj!C:F,4,0)</f>
        <v>0</v>
      </c>
      <c r="N2400" s="61" t="str">
        <f t="shared" si="74"/>
        <v>-</v>
      </c>
      <c r="P2400" s="73" t="str">
        <f t="shared" si="75"/>
        <v/>
      </c>
      <c r="Q2400" s="61" t="s">
        <v>88</v>
      </c>
    </row>
    <row r="2401" spans="8:17" x14ac:dyDescent="0.25">
      <c r="H2401" s="59">
        <v>183946</v>
      </c>
      <c r="I2401" s="59" t="s">
        <v>72</v>
      </c>
      <c r="J2401" s="59">
        <v>6109454</v>
      </c>
      <c r="K2401" s="59" t="s">
        <v>2621</v>
      </c>
      <c r="L2401" s="61" t="s">
        <v>81</v>
      </c>
      <c r="M2401" s="61">
        <f>VLOOKUP(H2401,zdroj!C:F,4,0)</f>
        <v>0</v>
      </c>
      <c r="N2401" s="61" t="str">
        <f t="shared" si="74"/>
        <v>-</v>
      </c>
      <c r="P2401" s="73" t="str">
        <f t="shared" si="75"/>
        <v/>
      </c>
      <c r="Q2401" s="61" t="s">
        <v>88</v>
      </c>
    </row>
    <row r="2402" spans="8:17" x14ac:dyDescent="0.25">
      <c r="H2402" s="59">
        <v>183946</v>
      </c>
      <c r="I2402" s="59" t="s">
        <v>72</v>
      </c>
      <c r="J2402" s="59">
        <v>6109462</v>
      </c>
      <c r="K2402" s="59" t="s">
        <v>2622</v>
      </c>
      <c r="L2402" s="61" t="s">
        <v>81</v>
      </c>
      <c r="M2402" s="61">
        <f>VLOOKUP(H2402,zdroj!C:F,4,0)</f>
        <v>0</v>
      </c>
      <c r="N2402" s="61" t="str">
        <f t="shared" si="74"/>
        <v>-</v>
      </c>
      <c r="P2402" s="73" t="str">
        <f t="shared" si="75"/>
        <v/>
      </c>
      <c r="Q2402" s="61" t="s">
        <v>88</v>
      </c>
    </row>
    <row r="2403" spans="8:17" x14ac:dyDescent="0.25">
      <c r="H2403" s="59">
        <v>183946</v>
      </c>
      <c r="I2403" s="59" t="s">
        <v>72</v>
      </c>
      <c r="J2403" s="59">
        <v>6109471</v>
      </c>
      <c r="K2403" s="59" t="s">
        <v>2623</v>
      </c>
      <c r="L2403" s="61" t="s">
        <v>81</v>
      </c>
      <c r="M2403" s="61">
        <f>VLOOKUP(H2403,zdroj!C:F,4,0)</f>
        <v>0</v>
      </c>
      <c r="N2403" s="61" t="str">
        <f t="shared" si="74"/>
        <v>-</v>
      </c>
      <c r="P2403" s="73" t="str">
        <f t="shared" si="75"/>
        <v/>
      </c>
      <c r="Q2403" s="61" t="s">
        <v>88</v>
      </c>
    </row>
    <row r="2404" spans="8:17" x14ac:dyDescent="0.25">
      <c r="H2404" s="59">
        <v>183946</v>
      </c>
      <c r="I2404" s="59" t="s">
        <v>72</v>
      </c>
      <c r="J2404" s="59">
        <v>6109489</v>
      </c>
      <c r="K2404" s="59" t="s">
        <v>2624</v>
      </c>
      <c r="L2404" s="61" t="s">
        <v>81</v>
      </c>
      <c r="M2404" s="61">
        <f>VLOOKUP(H2404,zdroj!C:F,4,0)</f>
        <v>0</v>
      </c>
      <c r="N2404" s="61" t="str">
        <f t="shared" si="74"/>
        <v>-</v>
      </c>
      <c r="P2404" s="73" t="str">
        <f t="shared" si="75"/>
        <v/>
      </c>
      <c r="Q2404" s="61" t="s">
        <v>88</v>
      </c>
    </row>
    <row r="2405" spans="8:17" x14ac:dyDescent="0.25">
      <c r="H2405" s="59">
        <v>183946</v>
      </c>
      <c r="I2405" s="59" t="s">
        <v>72</v>
      </c>
      <c r="J2405" s="59">
        <v>6109497</v>
      </c>
      <c r="K2405" s="59" t="s">
        <v>2625</v>
      </c>
      <c r="L2405" s="61" t="s">
        <v>81</v>
      </c>
      <c r="M2405" s="61">
        <f>VLOOKUP(H2405,zdroj!C:F,4,0)</f>
        <v>0</v>
      </c>
      <c r="N2405" s="61" t="str">
        <f t="shared" si="74"/>
        <v>-</v>
      </c>
      <c r="P2405" s="73" t="str">
        <f t="shared" si="75"/>
        <v/>
      </c>
      <c r="Q2405" s="61" t="s">
        <v>88</v>
      </c>
    </row>
    <row r="2406" spans="8:17" x14ac:dyDescent="0.25">
      <c r="H2406" s="59">
        <v>183946</v>
      </c>
      <c r="I2406" s="59" t="s">
        <v>72</v>
      </c>
      <c r="J2406" s="59">
        <v>6109527</v>
      </c>
      <c r="K2406" s="59" t="s">
        <v>2626</v>
      </c>
      <c r="L2406" s="61" t="s">
        <v>81</v>
      </c>
      <c r="M2406" s="61">
        <f>VLOOKUP(H2406,zdroj!C:F,4,0)</f>
        <v>0</v>
      </c>
      <c r="N2406" s="61" t="str">
        <f t="shared" si="74"/>
        <v>-</v>
      </c>
      <c r="P2406" s="73" t="str">
        <f t="shared" si="75"/>
        <v/>
      </c>
      <c r="Q2406" s="61" t="s">
        <v>88</v>
      </c>
    </row>
    <row r="2407" spans="8:17" x14ac:dyDescent="0.25">
      <c r="H2407" s="59">
        <v>183946</v>
      </c>
      <c r="I2407" s="59" t="s">
        <v>72</v>
      </c>
      <c r="J2407" s="59">
        <v>6109543</v>
      </c>
      <c r="K2407" s="59" t="s">
        <v>2627</v>
      </c>
      <c r="L2407" s="61" t="s">
        <v>81</v>
      </c>
      <c r="M2407" s="61">
        <f>VLOOKUP(H2407,zdroj!C:F,4,0)</f>
        <v>0</v>
      </c>
      <c r="N2407" s="61" t="str">
        <f t="shared" si="74"/>
        <v>-</v>
      </c>
      <c r="P2407" s="73" t="str">
        <f t="shared" si="75"/>
        <v/>
      </c>
      <c r="Q2407" s="61" t="s">
        <v>88</v>
      </c>
    </row>
    <row r="2408" spans="8:17" x14ac:dyDescent="0.25">
      <c r="H2408" s="59">
        <v>183946</v>
      </c>
      <c r="I2408" s="59" t="s">
        <v>72</v>
      </c>
      <c r="J2408" s="59">
        <v>6109551</v>
      </c>
      <c r="K2408" s="59" t="s">
        <v>2628</v>
      </c>
      <c r="L2408" s="61" t="s">
        <v>81</v>
      </c>
      <c r="M2408" s="61">
        <f>VLOOKUP(H2408,zdroj!C:F,4,0)</f>
        <v>0</v>
      </c>
      <c r="N2408" s="61" t="str">
        <f t="shared" si="74"/>
        <v>-</v>
      </c>
      <c r="P2408" s="73" t="str">
        <f t="shared" si="75"/>
        <v/>
      </c>
      <c r="Q2408" s="61" t="s">
        <v>88</v>
      </c>
    </row>
    <row r="2409" spans="8:17" x14ac:dyDescent="0.25">
      <c r="H2409" s="59">
        <v>183946</v>
      </c>
      <c r="I2409" s="59" t="s">
        <v>72</v>
      </c>
      <c r="J2409" s="59">
        <v>6109560</v>
      </c>
      <c r="K2409" s="59" t="s">
        <v>2629</v>
      </c>
      <c r="L2409" s="61" t="s">
        <v>81</v>
      </c>
      <c r="M2409" s="61">
        <f>VLOOKUP(H2409,zdroj!C:F,4,0)</f>
        <v>0</v>
      </c>
      <c r="N2409" s="61" t="str">
        <f t="shared" si="74"/>
        <v>-</v>
      </c>
      <c r="P2409" s="73" t="str">
        <f t="shared" si="75"/>
        <v/>
      </c>
      <c r="Q2409" s="61" t="s">
        <v>88</v>
      </c>
    </row>
    <row r="2410" spans="8:17" x14ac:dyDescent="0.25">
      <c r="H2410" s="59">
        <v>183946</v>
      </c>
      <c r="I2410" s="59" t="s">
        <v>72</v>
      </c>
      <c r="J2410" s="59">
        <v>6109578</v>
      </c>
      <c r="K2410" s="59" t="s">
        <v>2630</v>
      </c>
      <c r="L2410" s="61" t="s">
        <v>81</v>
      </c>
      <c r="M2410" s="61">
        <f>VLOOKUP(H2410,zdroj!C:F,4,0)</f>
        <v>0</v>
      </c>
      <c r="N2410" s="61" t="str">
        <f t="shared" si="74"/>
        <v>-</v>
      </c>
      <c r="P2410" s="73" t="str">
        <f t="shared" si="75"/>
        <v/>
      </c>
      <c r="Q2410" s="61" t="s">
        <v>88</v>
      </c>
    </row>
    <row r="2411" spans="8:17" x14ac:dyDescent="0.25">
      <c r="H2411" s="59">
        <v>183946</v>
      </c>
      <c r="I2411" s="59" t="s">
        <v>72</v>
      </c>
      <c r="J2411" s="59">
        <v>6109586</v>
      </c>
      <c r="K2411" s="59" t="s">
        <v>2631</v>
      </c>
      <c r="L2411" s="61" t="s">
        <v>81</v>
      </c>
      <c r="M2411" s="61">
        <f>VLOOKUP(H2411,zdroj!C:F,4,0)</f>
        <v>0</v>
      </c>
      <c r="N2411" s="61" t="str">
        <f t="shared" si="74"/>
        <v>-</v>
      </c>
      <c r="P2411" s="73" t="str">
        <f t="shared" si="75"/>
        <v/>
      </c>
      <c r="Q2411" s="61" t="s">
        <v>86</v>
      </c>
    </row>
    <row r="2412" spans="8:17" x14ac:dyDescent="0.25">
      <c r="H2412" s="59">
        <v>183946</v>
      </c>
      <c r="I2412" s="59" t="s">
        <v>72</v>
      </c>
      <c r="J2412" s="59">
        <v>6109594</v>
      </c>
      <c r="K2412" s="59" t="s">
        <v>2632</v>
      </c>
      <c r="L2412" s="61" t="s">
        <v>81</v>
      </c>
      <c r="M2412" s="61">
        <f>VLOOKUP(H2412,zdroj!C:F,4,0)</f>
        <v>0</v>
      </c>
      <c r="N2412" s="61" t="str">
        <f t="shared" si="74"/>
        <v>-</v>
      </c>
      <c r="P2412" s="73" t="str">
        <f t="shared" si="75"/>
        <v/>
      </c>
      <c r="Q2412" s="61" t="s">
        <v>86</v>
      </c>
    </row>
    <row r="2413" spans="8:17" x14ac:dyDescent="0.25">
      <c r="H2413" s="59">
        <v>183946</v>
      </c>
      <c r="I2413" s="59" t="s">
        <v>72</v>
      </c>
      <c r="J2413" s="59">
        <v>6109616</v>
      </c>
      <c r="K2413" s="59" t="s">
        <v>2633</v>
      </c>
      <c r="L2413" s="61" t="s">
        <v>81</v>
      </c>
      <c r="M2413" s="61">
        <f>VLOOKUP(H2413,zdroj!C:F,4,0)</f>
        <v>0</v>
      </c>
      <c r="N2413" s="61" t="str">
        <f t="shared" si="74"/>
        <v>-</v>
      </c>
      <c r="P2413" s="73" t="str">
        <f t="shared" si="75"/>
        <v/>
      </c>
      <c r="Q2413" s="61" t="s">
        <v>86</v>
      </c>
    </row>
    <row r="2414" spans="8:17" x14ac:dyDescent="0.25">
      <c r="H2414" s="59">
        <v>183946</v>
      </c>
      <c r="I2414" s="59" t="s">
        <v>72</v>
      </c>
      <c r="J2414" s="59">
        <v>6109624</v>
      </c>
      <c r="K2414" s="59" t="s">
        <v>2634</v>
      </c>
      <c r="L2414" s="61" t="s">
        <v>81</v>
      </c>
      <c r="M2414" s="61">
        <f>VLOOKUP(H2414,zdroj!C:F,4,0)</f>
        <v>0</v>
      </c>
      <c r="N2414" s="61" t="str">
        <f t="shared" si="74"/>
        <v>-</v>
      </c>
      <c r="P2414" s="73" t="str">
        <f t="shared" si="75"/>
        <v/>
      </c>
      <c r="Q2414" s="61" t="s">
        <v>88</v>
      </c>
    </row>
    <row r="2415" spans="8:17" x14ac:dyDescent="0.25">
      <c r="H2415" s="59">
        <v>183946</v>
      </c>
      <c r="I2415" s="59" t="s">
        <v>72</v>
      </c>
      <c r="J2415" s="59">
        <v>6109632</v>
      </c>
      <c r="K2415" s="59" t="s">
        <v>2635</v>
      </c>
      <c r="L2415" s="61" t="s">
        <v>81</v>
      </c>
      <c r="M2415" s="61">
        <f>VLOOKUP(H2415,zdroj!C:F,4,0)</f>
        <v>0</v>
      </c>
      <c r="N2415" s="61" t="str">
        <f t="shared" si="74"/>
        <v>-</v>
      </c>
      <c r="P2415" s="73" t="str">
        <f t="shared" si="75"/>
        <v/>
      </c>
      <c r="Q2415" s="61" t="s">
        <v>88</v>
      </c>
    </row>
    <row r="2416" spans="8:17" x14ac:dyDescent="0.25">
      <c r="H2416" s="59">
        <v>183946</v>
      </c>
      <c r="I2416" s="59" t="s">
        <v>72</v>
      </c>
      <c r="J2416" s="59">
        <v>6109641</v>
      </c>
      <c r="K2416" s="59" t="s">
        <v>2636</v>
      </c>
      <c r="L2416" s="61" t="s">
        <v>81</v>
      </c>
      <c r="M2416" s="61">
        <f>VLOOKUP(H2416,zdroj!C:F,4,0)</f>
        <v>0</v>
      </c>
      <c r="N2416" s="61" t="str">
        <f t="shared" si="74"/>
        <v>-</v>
      </c>
      <c r="P2416" s="73" t="str">
        <f t="shared" si="75"/>
        <v/>
      </c>
      <c r="Q2416" s="61" t="s">
        <v>88</v>
      </c>
    </row>
    <row r="2417" spans="8:17" x14ac:dyDescent="0.25">
      <c r="H2417" s="59">
        <v>183946</v>
      </c>
      <c r="I2417" s="59" t="s">
        <v>72</v>
      </c>
      <c r="J2417" s="59">
        <v>6109659</v>
      </c>
      <c r="K2417" s="59" t="s">
        <v>2637</v>
      </c>
      <c r="L2417" s="61" t="s">
        <v>81</v>
      </c>
      <c r="M2417" s="61">
        <f>VLOOKUP(H2417,zdroj!C:F,4,0)</f>
        <v>0</v>
      </c>
      <c r="N2417" s="61" t="str">
        <f t="shared" si="74"/>
        <v>-</v>
      </c>
      <c r="P2417" s="73" t="str">
        <f t="shared" si="75"/>
        <v/>
      </c>
      <c r="Q2417" s="61" t="s">
        <v>86</v>
      </c>
    </row>
    <row r="2418" spans="8:17" x14ac:dyDescent="0.25">
      <c r="H2418" s="59">
        <v>183946</v>
      </c>
      <c r="I2418" s="59" t="s">
        <v>72</v>
      </c>
      <c r="J2418" s="59">
        <v>6109667</v>
      </c>
      <c r="K2418" s="59" t="s">
        <v>2638</v>
      </c>
      <c r="L2418" s="61" t="s">
        <v>81</v>
      </c>
      <c r="M2418" s="61">
        <f>VLOOKUP(H2418,zdroj!C:F,4,0)</f>
        <v>0</v>
      </c>
      <c r="N2418" s="61" t="str">
        <f t="shared" si="74"/>
        <v>-</v>
      </c>
      <c r="P2418" s="73" t="str">
        <f t="shared" si="75"/>
        <v/>
      </c>
      <c r="Q2418" s="61" t="s">
        <v>86</v>
      </c>
    </row>
    <row r="2419" spans="8:17" x14ac:dyDescent="0.25">
      <c r="H2419" s="59">
        <v>183946</v>
      </c>
      <c r="I2419" s="59" t="s">
        <v>72</v>
      </c>
      <c r="J2419" s="59">
        <v>6109675</v>
      </c>
      <c r="K2419" s="59" t="s">
        <v>2639</v>
      </c>
      <c r="L2419" s="61" t="s">
        <v>81</v>
      </c>
      <c r="M2419" s="61">
        <f>VLOOKUP(H2419,zdroj!C:F,4,0)</f>
        <v>0</v>
      </c>
      <c r="N2419" s="61" t="str">
        <f t="shared" si="74"/>
        <v>-</v>
      </c>
      <c r="P2419" s="73" t="str">
        <f t="shared" si="75"/>
        <v/>
      </c>
      <c r="Q2419" s="61" t="s">
        <v>86</v>
      </c>
    </row>
    <row r="2420" spans="8:17" x14ac:dyDescent="0.25">
      <c r="H2420" s="59">
        <v>183946</v>
      </c>
      <c r="I2420" s="59" t="s">
        <v>72</v>
      </c>
      <c r="J2420" s="59">
        <v>6109683</v>
      </c>
      <c r="K2420" s="59" t="s">
        <v>2640</v>
      </c>
      <c r="L2420" s="61" t="s">
        <v>81</v>
      </c>
      <c r="M2420" s="61">
        <f>VLOOKUP(H2420,zdroj!C:F,4,0)</f>
        <v>0</v>
      </c>
      <c r="N2420" s="61" t="str">
        <f t="shared" si="74"/>
        <v>-</v>
      </c>
      <c r="P2420" s="73" t="str">
        <f t="shared" si="75"/>
        <v/>
      </c>
      <c r="Q2420" s="61" t="s">
        <v>88</v>
      </c>
    </row>
    <row r="2421" spans="8:17" x14ac:dyDescent="0.25">
      <c r="H2421" s="59">
        <v>183946</v>
      </c>
      <c r="I2421" s="59" t="s">
        <v>72</v>
      </c>
      <c r="J2421" s="59">
        <v>6109691</v>
      </c>
      <c r="K2421" s="59" t="s">
        <v>2641</v>
      </c>
      <c r="L2421" s="61" t="s">
        <v>81</v>
      </c>
      <c r="M2421" s="61">
        <f>VLOOKUP(H2421,zdroj!C:F,4,0)</f>
        <v>0</v>
      </c>
      <c r="N2421" s="61" t="str">
        <f t="shared" si="74"/>
        <v>-</v>
      </c>
      <c r="P2421" s="73" t="str">
        <f t="shared" si="75"/>
        <v/>
      </c>
      <c r="Q2421" s="61" t="s">
        <v>86</v>
      </c>
    </row>
    <row r="2422" spans="8:17" x14ac:dyDescent="0.25">
      <c r="H2422" s="59">
        <v>183946</v>
      </c>
      <c r="I2422" s="59" t="s">
        <v>72</v>
      </c>
      <c r="J2422" s="59">
        <v>6109781</v>
      </c>
      <c r="K2422" s="59" t="s">
        <v>2642</v>
      </c>
      <c r="L2422" s="61" t="s">
        <v>81</v>
      </c>
      <c r="M2422" s="61">
        <f>VLOOKUP(H2422,zdroj!C:F,4,0)</f>
        <v>0</v>
      </c>
      <c r="N2422" s="61" t="str">
        <f t="shared" si="74"/>
        <v>-</v>
      </c>
      <c r="P2422" s="73" t="str">
        <f t="shared" si="75"/>
        <v/>
      </c>
      <c r="Q2422" s="61" t="s">
        <v>86</v>
      </c>
    </row>
    <row r="2423" spans="8:17" x14ac:dyDescent="0.25">
      <c r="H2423" s="59">
        <v>183946</v>
      </c>
      <c r="I2423" s="59" t="s">
        <v>72</v>
      </c>
      <c r="J2423" s="59">
        <v>6109799</v>
      </c>
      <c r="K2423" s="59" t="s">
        <v>2643</v>
      </c>
      <c r="L2423" s="61" t="s">
        <v>81</v>
      </c>
      <c r="M2423" s="61">
        <f>VLOOKUP(H2423,zdroj!C:F,4,0)</f>
        <v>0</v>
      </c>
      <c r="N2423" s="61" t="str">
        <f t="shared" si="74"/>
        <v>-</v>
      </c>
      <c r="P2423" s="73" t="str">
        <f t="shared" si="75"/>
        <v/>
      </c>
      <c r="Q2423" s="61" t="s">
        <v>86</v>
      </c>
    </row>
    <row r="2424" spans="8:17" x14ac:dyDescent="0.25">
      <c r="H2424" s="59">
        <v>183946</v>
      </c>
      <c r="I2424" s="59" t="s">
        <v>72</v>
      </c>
      <c r="J2424" s="59">
        <v>6109802</v>
      </c>
      <c r="K2424" s="59" t="s">
        <v>2644</v>
      </c>
      <c r="L2424" s="61" t="s">
        <v>81</v>
      </c>
      <c r="M2424" s="61">
        <f>VLOOKUP(H2424,zdroj!C:F,4,0)</f>
        <v>0</v>
      </c>
      <c r="N2424" s="61" t="str">
        <f t="shared" si="74"/>
        <v>-</v>
      </c>
      <c r="P2424" s="73" t="str">
        <f t="shared" si="75"/>
        <v/>
      </c>
      <c r="Q2424" s="61" t="s">
        <v>86</v>
      </c>
    </row>
    <row r="2425" spans="8:17" x14ac:dyDescent="0.25">
      <c r="H2425" s="59">
        <v>183946</v>
      </c>
      <c r="I2425" s="59" t="s">
        <v>72</v>
      </c>
      <c r="J2425" s="59">
        <v>6109853</v>
      </c>
      <c r="K2425" s="59" t="s">
        <v>2645</v>
      </c>
      <c r="L2425" s="61" t="s">
        <v>81</v>
      </c>
      <c r="M2425" s="61">
        <f>VLOOKUP(H2425,zdroj!C:F,4,0)</f>
        <v>0</v>
      </c>
      <c r="N2425" s="61" t="str">
        <f t="shared" si="74"/>
        <v>-</v>
      </c>
      <c r="P2425" s="73" t="str">
        <f t="shared" si="75"/>
        <v/>
      </c>
      <c r="Q2425" s="61" t="s">
        <v>86</v>
      </c>
    </row>
    <row r="2426" spans="8:17" x14ac:dyDescent="0.25">
      <c r="H2426" s="59">
        <v>183946</v>
      </c>
      <c r="I2426" s="59" t="s">
        <v>72</v>
      </c>
      <c r="J2426" s="59">
        <v>6109870</v>
      </c>
      <c r="K2426" s="59" t="s">
        <v>2646</v>
      </c>
      <c r="L2426" s="61" t="s">
        <v>81</v>
      </c>
      <c r="M2426" s="61">
        <f>VLOOKUP(H2426,zdroj!C:F,4,0)</f>
        <v>0</v>
      </c>
      <c r="N2426" s="61" t="str">
        <f t="shared" si="74"/>
        <v>-</v>
      </c>
      <c r="P2426" s="73" t="str">
        <f t="shared" si="75"/>
        <v/>
      </c>
      <c r="Q2426" s="61" t="s">
        <v>86</v>
      </c>
    </row>
    <row r="2427" spans="8:17" x14ac:dyDescent="0.25">
      <c r="H2427" s="59">
        <v>183946</v>
      </c>
      <c r="I2427" s="59" t="s">
        <v>72</v>
      </c>
      <c r="J2427" s="59">
        <v>6109888</v>
      </c>
      <c r="K2427" s="59" t="s">
        <v>2647</v>
      </c>
      <c r="L2427" s="61" t="s">
        <v>81</v>
      </c>
      <c r="M2427" s="61">
        <f>VLOOKUP(H2427,zdroj!C:F,4,0)</f>
        <v>0</v>
      </c>
      <c r="N2427" s="61" t="str">
        <f t="shared" si="74"/>
        <v>-</v>
      </c>
      <c r="P2427" s="73" t="str">
        <f t="shared" si="75"/>
        <v/>
      </c>
      <c r="Q2427" s="61" t="s">
        <v>86</v>
      </c>
    </row>
    <row r="2428" spans="8:17" x14ac:dyDescent="0.25">
      <c r="H2428" s="59">
        <v>183946</v>
      </c>
      <c r="I2428" s="59" t="s">
        <v>72</v>
      </c>
      <c r="J2428" s="59">
        <v>6109896</v>
      </c>
      <c r="K2428" s="59" t="s">
        <v>2648</v>
      </c>
      <c r="L2428" s="61" t="s">
        <v>81</v>
      </c>
      <c r="M2428" s="61">
        <f>VLOOKUP(H2428,zdroj!C:F,4,0)</f>
        <v>0</v>
      </c>
      <c r="N2428" s="61" t="str">
        <f t="shared" si="74"/>
        <v>-</v>
      </c>
      <c r="P2428" s="73" t="str">
        <f t="shared" si="75"/>
        <v/>
      </c>
      <c r="Q2428" s="61" t="s">
        <v>86</v>
      </c>
    </row>
    <row r="2429" spans="8:17" x14ac:dyDescent="0.25">
      <c r="H2429" s="59">
        <v>183946</v>
      </c>
      <c r="I2429" s="59" t="s">
        <v>72</v>
      </c>
      <c r="J2429" s="59">
        <v>6109900</v>
      </c>
      <c r="K2429" s="59" t="s">
        <v>2649</v>
      </c>
      <c r="L2429" s="61" t="s">
        <v>81</v>
      </c>
      <c r="M2429" s="61">
        <f>VLOOKUP(H2429,zdroj!C:F,4,0)</f>
        <v>0</v>
      </c>
      <c r="N2429" s="61" t="str">
        <f t="shared" si="74"/>
        <v>-</v>
      </c>
      <c r="P2429" s="73" t="str">
        <f t="shared" si="75"/>
        <v/>
      </c>
      <c r="Q2429" s="61" t="s">
        <v>88</v>
      </c>
    </row>
    <row r="2430" spans="8:17" x14ac:dyDescent="0.25">
      <c r="H2430" s="59">
        <v>183946</v>
      </c>
      <c r="I2430" s="59" t="s">
        <v>72</v>
      </c>
      <c r="J2430" s="59">
        <v>6109926</v>
      </c>
      <c r="K2430" s="59" t="s">
        <v>2650</v>
      </c>
      <c r="L2430" s="61" t="s">
        <v>81</v>
      </c>
      <c r="M2430" s="61">
        <f>VLOOKUP(H2430,zdroj!C:F,4,0)</f>
        <v>0</v>
      </c>
      <c r="N2430" s="61" t="str">
        <f t="shared" si="74"/>
        <v>-</v>
      </c>
      <c r="P2430" s="73" t="str">
        <f t="shared" si="75"/>
        <v/>
      </c>
      <c r="Q2430" s="61" t="s">
        <v>86</v>
      </c>
    </row>
    <row r="2431" spans="8:17" x14ac:dyDescent="0.25">
      <c r="H2431" s="59">
        <v>183946</v>
      </c>
      <c r="I2431" s="59" t="s">
        <v>72</v>
      </c>
      <c r="J2431" s="59">
        <v>6109934</v>
      </c>
      <c r="K2431" s="59" t="s">
        <v>2651</v>
      </c>
      <c r="L2431" s="61" t="s">
        <v>81</v>
      </c>
      <c r="M2431" s="61">
        <f>VLOOKUP(H2431,zdroj!C:F,4,0)</f>
        <v>0</v>
      </c>
      <c r="N2431" s="61" t="str">
        <f t="shared" si="74"/>
        <v>-</v>
      </c>
      <c r="P2431" s="73" t="str">
        <f t="shared" si="75"/>
        <v/>
      </c>
      <c r="Q2431" s="61" t="s">
        <v>86</v>
      </c>
    </row>
    <row r="2432" spans="8:17" x14ac:dyDescent="0.25">
      <c r="H2432" s="59">
        <v>183946</v>
      </c>
      <c r="I2432" s="59" t="s">
        <v>72</v>
      </c>
      <c r="J2432" s="59">
        <v>6109969</v>
      </c>
      <c r="K2432" s="59" t="s">
        <v>2652</v>
      </c>
      <c r="L2432" s="61" t="s">
        <v>81</v>
      </c>
      <c r="M2432" s="61">
        <f>VLOOKUP(H2432,zdroj!C:F,4,0)</f>
        <v>0</v>
      </c>
      <c r="N2432" s="61" t="str">
        <f t="shared" si="74"/>
        <v>-</v>
      </c>
      <c r="P2432" s="73" t="str">
        <f t="shared" si="75"/>
        <v/>
      </c>
      <c r="Q2432" s="61" t="s">
        <v>88</v>
      </c>
    </row>
    <row r="2433" spans="8:17" x14ac:dyDescent="0.25">
      <c r="H2433" s="59">
        <v>183946</v>
      </c>
      <c r="I2433" s="59" t="s">
        <v>72</v>
      </c>
      <c r="J2433" s="59">
        <v>6109977</v>
      </c>
      <c r="K2433" s="59" t="s">
        <v>2653</v>
      </c>
      <c r="L2433" s="61" t="s">
        <v>81</v>
      </c>
      <c r="M2433" s="61">
        <f>VLOOKUP(H2433,zdroj!C:F,4,0)</f>
        <v>0</v>
      </c>
      <c r="N2433" s="61" t="str">
        <f t="shared" si="74"/>
        <v>-</v>
      </c>
      <c r="P2433" s="73" t="str">
        <f t="shared" si="75"/>
        <v/>
      </c>
      <c r="Q2433" s="61" t="s">
        <v>86</v>
      </c>
    </row>
    <row r="2434" spans="8:17" x14ac:dyDescent="0.25">
      <c r="H2434" s="59">
        <v>183946</v>
      </c>
      <c r="I2434" s="59" t="s">
        <v>72</v>
      </c>
      <c r="J2434" s="59">
        <v>6109985</v>
      </c>
      <c r="K2434" s="59" t="s">
        <v>2654</v>
      </c>
      <c r="L2434" s="61" t="s">
        <v>81</v>
      </c>
      <c r="M2434" s="61">
        <f>VLOOKUP(H2434,zdroj!C:F,4,0)</f>
        <v>0</v>
      </c>
      <c r="N2434" s="61" t="str">
        <f t="shared" si="74"/>
        <v>-</v>
      </c>
      <c r="P2434" s="73" t="str">
        <f t="shared" si="75"/>
        <v/>
      </c>
      <c r="Q2434" s="61" t="s">
        <v>86</v>
      </c>
    </row>
    <row r="2435" spans="8:17" x14ac:dyDescent="0.25">
      <c r="H2435" s="59">
        <v>183946</v>
      </c>
      <c r="I2435" s="59" t="s">
        <v>72</v>
      </c>
      <c r="J2435" s="59">
        <v>6109993</v>
      </c>
      <c r="K2435" s="59" t="s">
        <v>2655</v>
      </c>
      <c r="L2435" s="61" t="s">
        <v>81</v>
      </c>
      <c r="M2435" s="61">
        <f>VLOOKUP(H2435,zdroj!C:F,4,0)</f>
        <v>0</v>
      </c>
      <c r="N2435" s="61" t="str">
        <f t="shared" si="74"/>
        <v>-</v>
      </c>
      <c r="P2435" s="73" t="str">
        <f t="shared" si="75"/>
        <v/>
      </c>
      <c r="Q2435" s="61" t="s">
        <v>86</v>
      </c>
    </row>
    <row r="2436" spans="8:17" x14ac:dyDescent="0.25">
      <c r="H2436" s="59">
        <v>183946</v>
      </c>
      <c r="I2436" s="59" t="s">
        <v>72</v>
      </c>
      <c r="J2436" s="59">
        <v>6110011</v>
      </c>
      <c r="K2436" s="59" t="s">
        <v>2656</v>
      </c>
      <c r="L2436" s="61" t="s">
        <v>81</v>
      </c>
      <c r="M2436" s="61">
        <f>VLOOKUP(H2436,zdroj!C:F,4,0)</f>
        <v>0</v>
      </c>
      <c r="N2436" s="61" t="str">
        <f t="shared" si="74"/>
        <v>-</v>
      </c>
      <c r="P2436" s="73" t="str">
        <f t="shared" si="75"/>
        <v/>
      </c>
      <c r="Q2436" s="61" t="s">
        <v>86</v>
      </c>
    </row>
    <row r="2437" spans="8:17" x14ac:dyDescent="0.25">
      <c r="H2437" s="59">
        <v>183946</v>
      </c>
      <c r="I2437" s="59" t="s">
        <v>72</v>
      </c>
      <c r="J2437" s="59">
        <v>6110029</v>
      </c>
      <c r="K2437" s="59" t="s">
        <v>2657</v>
      </c>
      <c r="L2437" s="61" t="s">
        <v>81</v>
      </c>
      <c r="M2437" s="61">
        <f>VLOOKUP(H2437,zdroj!C:F,4,0)</f>
        <v>0</v>
      </c>
      <c r="N2437" s="61" t="str">
        <f t="shared" si="74"/>
        <v>-</v>
      </c>
      <c r="P2437" s="73" t="str">
        <f t="shared" si="75"/>
        <v/>
      </c>
      <c r="Q2437" s="61" t="s">
        <v>86</v>
      </c>
    </row>
    <row r="2438" spans="8:17" x14ac:dyDescent="0.25">
      <c r="H2438" s="59">
        <v>183946</v>
      </c>
      <c r="I2438" s="59" t="s">
        <v>72</v>
      </c>
      <c r="J2438" s="59">
        <v>6110037</v>
      </c>
      <c r="K2438" s="59" t="s">
        <v>2658</v>
      </c>
      <c r="L2438" s="61" t="s">
        <v>81</v>
      </c>
      <c r="M2438" s="61">
        <f>VLOOKUP(H2438,zdroj!C:F,4,0)</f>
        <v>0</v>
      </c>
      <c r="N2438" s="61" t="str">
        <f t="shared" si="74"/>
        <v>-</v>
      </c>
      <c r="P2438" s="73" t="str">
        <f t="shared" si="75"/>
        <v/>
      </c>
      <c r="Q2438" s="61" t="s">
        <v>86</v>
      </c>
    </row>
    <row r="2439" spans="8:17" x14ac:dyDescent="0.25">
      <c r="H2439" s="59">
        <v>183946</v>
      </c>
      <c r="I2439" s="59" t="s">
        <v>72</v>
      </c>
      <c r="J2439" s="59">
        <v>6110045</v>
      </c>
      <c r="K2439" s="59" t="s">
        <v>2659</v>
      </c>
      <c r="L2439" s="61" t="s">
        <v>81</v>
      </c>
      <c r="M2439" s="61">
        <f>VLOOKUP(H2439,zdroj!C:F,4,0)</f>
        <v>0</v>
      </c>
      <c r="N2439" s="61" t="str">
        <f t="shared" ref="N2439:N2502" si="76">IF(M2439="A",IF(L2439="katA","katB",L2439),L2439)</f>
        <v>-</v>
      </c>
      <c r="P2439" s="73" t="str">
        <f t="shared" ref="P2439:P2502" si="77">IF(O2439="A",1,"")</f>
        <v/>
      </c>
      <c r="Q2439" s="61" t="s">
        <v>86</v>
      </c>
    </row>
    <row r="2440" spans="8:17" x14ac:dyDescent="0.25">
      <c r="H2440" s="59">
        <v>183946</v>
      </c>
      <c r="I2440" s="59" t="s">
        <v>72</v>
      </c>
      <c r="J2440" s="59">
        <v>6110053</v>
      </c>
      <c r="K2440" s="59" t="s">
        <v>2660</v>
      </c>
      <c r="L2440" s="61" t="s">
        <v>81</v>
      </c>
      <c r="M2440" s="61">
        <f>VLOOKUP(H2440,zdroj!C:F,4,0)</f>
        <v>0</v>
      </c>
      <c r="N2440" s="61" t="str">
        <f t="shared" si="76"/>
        <v>-</v>
      </c>
      <c r="P2440" s="73" t="str">
        <f t="shared" si="77"/>
        <v/>
      </c>
      <c r="Q2440" s="61" t="s">
        <v>86</v>
      </c>
    </row>
    <row r="2441" spans="8:17" x14ac:dyDescent="0.25">
      <c r="H2441" s="59">
        <v>183946</v>
      </c>
      <c r="I2441" s="59" t="s">
        <v>72</v>
      </c>
      <c r="J2441" s="59">
        <v>6110061</v>
      </c>
      <c r="K2441" s="59" t="s">
        <v>2661</v>
      </c>
      <c r="L2441" s="61" t="s">
        <v>81</v>
      </c>
      <c r="M2441" s="61">
        <f>VLOOKUP(H2441,zdroj!C:F,4,0)</f>
        <v>0</v>
      </c>
      <c r="N2441" s="61" t="str">
        <f t="shared" si="76"/>
        <v>-</v>
      </c>
      <c r="P2441" s="73" t="str">
        <f t="shared" si="77"/>
        <v/>
      </c>
      <c r="Q2441" s="61" t="s">
        <v>86</v>
      </c>
    </row>
    <row r="2442" spans="8:17" x14ac:dyDescent="0.25">
      <c r="H2442" s="59">
        <v>183946</v>
      </c>
      <c r="I2442" s="59" t="s">
        <v>72</v>
      </c>
      <c r="J2442" s="59">
        <v>6110070</v>
      </c>
      <c r="K2442" s="59" t="s">
        <v>2662</v>
      </c>
      <c r="L2442" s="61" t="s">
        <v>81</v>
      </c>
      <c r="M2442" s="61">
        <f>VLOOKUP(H2442,zdroj!C:F,4,0)</f>
        <v>0</v>
      </c>
      <c r="N2442" s="61" t="str">
        <f t="shared" si="76"/>
        <v>-</v>
      </c>
      <c r="P2442" s="73" t="str">
        <f t="shared" si="77"/>
        <v/>
      </c>
      <c r="Q2442" s="61" t="s">
        <v>86</v>
      </c>
    </row>
    <row r="2443" spans="8:17" x14ac:dyDescent="0.25">
      <c r="H2443" s="59">
        <v>183946</v>
      </c>
      <c r="I2443" s="59" t="s">
        <v>72</v>
      </c>
      <c r="J2443" s="59">
        <v>6110088</v>
      </c>
      <c r="K2443" s="59" t="s">
        <v>2663</v>
      </c>
      <c r="L2443" s="61" t="s">
        <v>81</v>
      </c>
      <c r="M2443" s="61">
        <f>VLOOKUP(H2443,zdroj!C:F,4,0)</f>
        <v>0</v>
      </c>
      <c r="N2443" s="61" t="str">
        <f t="shared" si="76"/>
        <v>-</v>
      </c>
      <c r="P2443" s="73" t="str">
        <f t="shared" si="77"/>
        <v/>
      </c>
      <c r="Q2443" s="61" t="s">
        <v>86</v>
      </c>
    </row>
    <row r="2444" spans="8:17" x14ac:dyDescent="0.25">
      <c r="H2444" s="59">
        <v>183946</v>
      </c>
      <c r="I2444" s="59" t="s">
        <v>72</v>
      </c>
      <c r="J2444" s="59">
        <v>6110096</v>
      </c>
      <c r="K2444" s="59" t="s">
        <v>2664</v>
      </c>
      <c r="L2444" s="61" t="s">
        <v>81</v>
      </c>
      <c r="M2444" s="61">
        <f>VLOOKUP(H2444,zdroj!C:F,4,0)</f>
        <v>0</v>
      </c>
      <c r="N2444" s="61" t="str">
        <f t="shared" si="76"/>
        <v>-</v>
      </c>
      <c r="P2444" s="73" t="str">
        <f t="shared" si="77"/>
        <v/>
      </c>
      <c r="Q2444" s="61" t="s">
        <v>86</v>
      </c>
    </row>
    <row r="2445" spans="8:17" x14ac:dyDescent="0.25">
      <c r="H2445" s="59">
        <v>183946</v>
      </c>
      <c r="I2445" s="59" t="s">
        <v>72</v>
      </c>
      <c r="J2445" s="59">
        <v>6110100</v>
      </c>
      <c r="K2445" s="59" t="s">
        <v>2665</v>
      </c>
      <c r="L2445" s="61" t="s">
        <v>81</v>
      </c>
      <c r="M2445" s="61">
        <f>VLOOKUP(H2445,zdroj!C:F,4,0)</f>
        <v>0</v>
      </c>
      <c r="N2445" s="61" t="str">
        <f t="shared" si="76"/>
        <v>-</v>
      </c>
      <c r="P2445" s="73" t="str">
        <f t="shared" si="77"/>
        <v/>
      </c>
      <c r="Q2445" s="61" t="s">
        <v>86</v>
      </c>
    </row>
    <row r="2446" spans="8:17" x14ac:dyDescent="0.25">
      <c r="H2446" s="59">
        <v>183946</v>
      </c>
      <c r="I2446" s="59" t="s">
        <v>72</v>
      </c>
      <c r="J2446" s="59">
        <v>6110118</v>
      </c>
      <c r="K2446" s="59" t="s">
        <v>2666</v>
      </c>
      <c r="L2446" s="61" t="s">
        <v>81</v>
      </c>
      <c r="M2446" s="61">
        <f>VLOOKUP(H2446,zdroj!C:F,4,0)</f>
        <v>0</v>
      </c>
      <c r="N2446" s="61" t="str">
        <f t="shared" si="76"/>
        <v>-</v>
      </c>
      <c r="P2446" s="73" t="str">
        <f t="shared" si="77"/>
        <v/>
      </c>
      <c r="Q2446" s="61" t="s">
        <v>86</v>
      </c>
    </row>
    <row r="2447" spans="8:17" x14ac:dyDescent="0.25">
      <c r="H2447" s="59">
        <v>183946</v>
      </c>
      <c r="I2447" s="59" t="s">
        <v>72</v>
      </c>
      <c r="J2447" s="59">
        <v>6110126</v>
      </c>
      <c r="K2447" s="59" t="s">
        <v>2667</v>
      </c>
      <c r="L2447" s="61" t="s">
        <v>81</v>
      </c>
      <c r="M2447" s="61">
        <f>VLOOKUP(H2447,zdroj!C:F,4,0)</f>
        <v>0</v>
      </c>
      <c r="N2447" s="61" t="str">
        <f t="shared" si="76"/>
        <v>-</v>
      </c>
      <c r="P2447" s="73" t="str">
        <f t="shared" si="77"/>
        <v/>
      </c>
      <c r="Q2447" s="61" t="s">
        <v>88</v>
      </c>
    </row>
    <row r="2448" spans="8:17" x14ac:dyDescent="0.25">
      <c r="H2448" s="59">
        <v>183946</v>
      </c>
      <c r="I2448" s="59" t="s">
        <v>72</v>
      </c>
      <c r="J2448" s="59">
        <v>6110134</v>
      </c>
      <c r="K2448" s="59" t="s">
        <v>2668</v>
      </c>
      <c r="L2448" s="61" t="s">
        <v>81</v>
      </c>
      <c r="M2448" s="61">
        <f>VLOOKUP(H2448,zdroj!C:F,4,0)</f>
        <v>0</v>
      </c>
      <c r="N2448" s="61" t="str">
        <f t="shared" si="76"/>
        <v>-</v>
      </c>
      <c r="P2448" s="73" t="str">
        <f t="shared" si="77"/>
        <v/>
      </c>
      <c r="Q2448" s="61" t="s">
        <v>86</v>
      </c>
    </row>
    <row r="2449" spans="8:17" x14ac:dyDescent="0.25">
      <c r="H2449" s="59">
        <v>183946</v>
      </c>
      <c r="I2449" s="59" t="s">
        <v>72</v>
      </c>
      <c r="J2449" s="59">
        <v>6110142</v>
      </c>
      <c r="K2449" s="59" t="s">
        <v>2669</v>
      </c>
      <c r="L2449" s="61" t="s">
        <v>81</v>
      </c>
      <c r="M2449" s="61">
        <f>VLOOKUP(H2449,zdroj!C:F,4,0)</f>
        <v>0</v>
      </c>
      <c r="N2449" s="61" t="str">
        <f t="shared" si="76"/>
        <v>-</v>
      </c>
      <c r="P2449" s="73" t="str">
        <f t="shared" si="77"/>
        <v/>
      </c>
      <c r="Q2449" s="61" t="s">
        <v>88</v>
      </c>
    </row>
    <row r="2450" spans="8:17" x14ac:dyDescent="0.25">
      <c r="H2450" s="59">
        <v>183946</v>
      </c>
      <c r="I2450" s="59" t="s">
        <v>72</v>
      </c>
      <c r="J2450" s="59">
        <v>6110151</v>
      </c>
      <c r="K2450" s="59" t="s">
        <v>2670</v>
      </c>
      <c r="L2450" s="61" t="s">
        <v>81</v>
      </c>
      <c r="M2450" s="61">
        <f>VLOOKUP(H2450,zdroj!C:F,4,0)</f>
        <v>0</v>
      </c>
      <c r="N2450" s="61" t="str">
        <f t="shared" si="76"/>
        <v>-</v>
      </c>
      <c r="P2450" s="73" t="str">
        <f t="shared" si="77"/>
        <v/>
      </c>
      <c r="Q2450" s="61" t="s">
        <v>86</v>
      </c>
    </row>
    <row r="2451" spans="8:17" x14ac:dyDescent="0.25">
      <c r="H2451" s="59">
        <v>183946</v>
      </c>
      <c r="I2451" s="59" t="s">
        <v>72</v>
      </c>
      <c r="J2451" s="59">
        <v>6110169</v>
      </c>
      <c r="K2451" s="59" t="s">
        <v>2671</v>
      </c>
      <c r="L2451" s="61" t="s">
        <v>81</v>
      </c>
      <c r="M2451" s="61">
        <f>VLOOKUP(H2451,zdroj!C:F,4,0)</f>
        <v>0</v>
      </c>
      <c r="N2451" s="61" t="str">
        <f t="shared" si="76"/>
        <v>-</v>
      </c>
      <c r="P2451" s="73" t="str">
        <f t="shared" si="77"/>
        <v/>
      </c>
      <c r="Q2451" s="61" t="s">
        <v>86</v>
      </c>
    </row>
    <row r="2452" spans="8:17" x14ac:dyDescent="0.25">
      <c r="H2452" s="59">
        <v>183946</v>
      </c>
      <c r="I2452" s="59" t="s">
        <v>72</v>
      </c>
      <c r="J2452" s="59">
        <v>6110193</v>
      </c>
      <c r="K2452" s="59" t="s">
        <v>2672</v>
      </c>
      <c r="L2452" s="61" t="s">
        <v>81</v>
      </c>
      <c r="M2452" s="61">
        <f>VLOOKUP(H2452,zdroj!C:F,4,0)</f>
        <v>0</v>
      </c>
      <c r="N2452" s="61" t="str">
        <f t="shared" si="76"/>
        <v>-</v>
      </c>
      <c r="P2452" s="73" t="str">
        <f t="shared" si="77"/>
        <v/>
      </c>
      <c r="Q2452" s="61" t="s">
        <v>86</v>
      </c>
    </row>
    <row r="2453" spans="8:17" x14ac:dyDescent="0.25">
      <c r="H2453" s="59">
        <v>183946</v>
      </c>
      <c r="I2453" s="59" t="s">
        <v>72</v>
      </c>
      <c r="J2453" s="59">
        <v>6110207</v>
      </c>
      <c r="K2453" s="59" t="s">
        <v>2673</v>
      </c>
      <c r="L2453" s="61" t="s">
        <v>81</v>
      </c>
      <c r="M2453" s="61">
        <f>VLOOKUP(H2453,zdroj!C:F,4,0)</f>
        <v>0</v>
      </c>
      <c r="N2453" s="61" t="str">
        <f t="shared" si="76"/>
        <v>-</v>
      </c>
      <c r="P2453" s="73" t="str">
        <f t="shared" si="77"/>
        <v/>
      </c>
      <c r="Q2453" s="61" t="s">
        <v>86</v>
      </c>
    </row>
    <row r="2454" spans="8:17" x14ac:dyDescent="0.25">
      <c r="H2454" s="59">
        <v>183946</v>
      </c>
      <c r="I2454" s="59" t="s">
        <v>72</v>
      </c>
      <c r="J2454" s="59">
        <v>6110223</v>
      </c>
      <c r="K2454" s="59" t="s">
        <v>2674</v>
      </c>
      <c r="L2454" s="61" t="s">
        <v>81</v>
      </c>
      <c r="M2454" s="61">
        <f>VLOOKUP(H2454,zdroj!C:F,4,0)</f>
        <v>0</v>
      </c>
      <c r="N2454" s="61" t="str">
        <f t="shared" si="76"/>
        <v>-</v>
      </c>
      <c r="P2454" s="73" t="str">
        <f t="shared" si="77"/>
        <v/>
      </c>
      <c r="Q2454" s="61" t="s">
        <v>86</v>
      </c>
    </row>
    <row r="2455" spans="8:17" x14ac:dyDescent="0.25">
      <c r="H2455" s="59">
        <v>183946</v>
      </c>
      <c r="I2455" s="59" t="s">
        <v>72</v>
      </c>
      <c r="J2455" s="59">
        <v>6110231</v>
      </c>
      <c r="K2455" s="59" t="s">
        <v>2675</v>
      </c>
      <c r="L2455" s="61" t="s">
        <v>81</v>
      </c>
      <c r="M2455" s="61">
        <f>VLOOKUP(H2455,zdroj!C:F,4,0)</f>
        <v>0</v>
      </c>
      <c r="N2455" s="61" t="str">
        <f t="shared" si="76"/>
        <v>-</v>
      </c>
      <c r="P2455" s="73" t="str">
        <f t="shared" si="77"/>
        <v/>
      </c>
      <c r="Q2455" s="61" t="s">
        <v>86</v>
      </c>
    </row>
    <row r="2456" spans="8:17" x14ac:dyDescent="0.25">
      <c r="H2456" s="59">
        <v>183946</v>
      </c>
      <c r="I2456" s="59" t="s">
        <v>72</v>
      </c>
      <c r="J2456" s="59">
        <v>6110240</v>
      </c>
      <c r="K2456" s="59" t="s">
        <v>2676</v>
      </c>
      <c r="L2456" s="61" t="s">
        <v>81</v>
      </c>
      <c r="M2456" s="61">
        <f>VLOOKUP(H2456,zdroj!C:F,4,0)</f>
        <v>0</v>
      </c>
      <c r="N2456" s="61" t="str">
        <f t="shared" si="76"/>
        <v>-</v>
      </c>
      <c r="P2456" s="73" t="str">
        <f t="shared" si="77"/>
        <v/>
      </c>
      <c r="Q2456" s="61" t="s">
        <v>88</v>
      </c>
    </row>
    <row r="2457" spans="8:17" x14ac:dyDescent="0.25">
      <c r="H2457" s="59">
        <v>183946</v>
      </c>
      <c r="I2457" s="59" t="s">
        <v>72</v>
      </c>
      <c r="J2457" s="59">
        <v>6110258</v>
      </c>
      <c r="K2457" s="59" t="s">
        <v>2677</v>
      </c>
      <c r="L2457" s="61" t="s">
        <v>81</v>
      </c>
      <c r="M2457" s="61">
        <f>VLOOKUP(H2457,zdroj!C:F,4,0)</f>
        <v>0</v>
      </c>
      <c r="N2457" s="61" t="str">
        <f t="shared" si="76"/>
        <v>-</v>
      </c>
      <c r="P2457" s="73" t="str">
        <f t="shared" si="77"/>
        <v/>
      </c>
      <c r="Q2457" s="61" t="s">
        <v>86</v>
      </c>
    </row>
    <row r="2458" spans="8:17" x14ac:dyDescent="0.25">
      <c r="H2458" s="59">
        <v>183946</v>
      </c>
      <c r="I2458" s="59" t="s">
        <v>72</v>
      </c>
      <c r="J2458" s="59">
        <v>6110266</v>
      </c>
      <c r="K2458" s="59" t="s">
        <v>2678</v>
      </c>
      <c r="L2458" s="61" t="s">
        <v>81</v>
      </c>
      <c r="M2458" s="61">
        <f>VLOOKUP(H2458,zdroj!C:F,4,0)</f>
        <v>0</v>
      </c>
      <c r="N2458" s="61" t="str">
        <f t="shared" si="76"/>
        <v>-</v>
      </c>
      <c r="P2458" s="73" t="str">
        <f t="shared" si="77"/>
        <v/>
      </c>
      <c r="Q2458" s="61" t="s">
        <v>88</v>
      </c>
    </row>
    <row r="2459" spans="8:17" x14ac:dyDescent="0.25">
      <c r="H2459" s="59">
        <v>183946</v>
      </c>
      <c r="I2459" s="59" t="s">
        <v>72</v>
      </c>
      <c r="J2459" s="59">
        <v>6110282</v>
      </c>
      <c r="K2459" s="59" t="s">
        <v>2679</v>
      </c>
      <c r="L2459" s="61" t="s">
        <v>81</v>
      </c>
      <c r="M2459" s="61">
        <f>VLOOKUP(H2459,zdroj!C:F,4,0)</f>
        <v>0</v>
      </c>
      <c r="N2459" s="61" t="str">
        <f t="shared" si="76"/>
        <v>-</v>
      </c>
      <c r="P2459" s="73" t="str">
        <f t="shared" si="77"/>
        <v/>
      </c>
      <c r="Q2459" s="61" t="s">
        <v>86</v>
      </c>
    </row>
    <row r="2460" spans="8:17" x14ac:dyDescent="0.25">
      <c r="H2460" s="59">
        <v>183946</v>
      </c>
      <c r="I2460" s="59" t="s">
        <v>72</v>
      </c>
      <c r="J2460" s="59">
        <v>6110304</v>
      </c>
      <c r="K2460" s="59" t="s">
        <v>2680</v>
      </c>
      <c r="L2460" s="61" t="s">
        <v>81</v>
      </c>
      <c r="M2460" s="61">
        <f>VLOOKUP(H2460,zdroj!C:F,4,0)</f>
        <v>0</v>
      </c>
      <c r="N2460" s="61" t="str">
        <f t="shared" si="76"/>
        <v>-</v>
      </c>
      <c r="P2460" s="73" t="str">
        <f t="shared" si="77"/>
        <v/>
      </c>
      <c r="Q2460" s="61" t="s">
        <v>86</v>
      </c>
    </row>
    <row r="2461" spans="8:17" x14ac:dyDescent="0.25">
      <c r="H2461" s="59">
        <v>183946</v>
      </c>
      <c r="I2461" s="59" t="s">
        <v>72</v>
      </c>
      <c r="J2461" s="59">
        <v>6110312</v>
      </c>
      <c r="K2461" s="59" t="s">
        <v>2681</v>
      </c>
      <c r="L2461" s="61" t="s">
        <v>81</v>
      </c>
      <c r="M2461" s="61">
        <f>VLOOKUP(H2461,zdroj!C:F,4,0)</f>
        <v>0</v>
      </c>
      <c r="N2461" s="61" t="str">
        <f t="shared" si="76"/>
        <v>-</v>
      </c>
      <c r="P2461" s="73" t="str">
        <f t="shared" si="77"/>
        <v/>
      </c>
      <c r="Q2461" s="61" t="s">
        <v>86</v>
      </c>
    </row>
    <row r="2462" spans="8:17" x14ac:dyDescent="0.25">
      <c r="H2462" s="59">
        <v>183946</v>
      </c>
      <c r="I2462" s="59" t="s">
        <v>72</v>
      </c>
      <c r="J2462" s="59">
        <v>6110321</v>
      </c>
      <c r="K2462" s="59" t="s">
        <v>2682</v>
      </c>
      <c r="L2462" s="61" t="s">
        <v>81</v>
      </c>
      <c r="M2462" s="61">
        <f>VLOOKUP(H2462,zdroj!C:F,4,0)</f>
        <v>0</v>
      </c>
      <c r="N2462" s="61" t="str">
        <f t="shared" si="76"/>
        <v>-</v>
      </c>
      <c r="P2462" s="73" t="str">
        <f t="shared" si="77"/>
        <v/>
      </c>
      <c r="Q2462" s="61" t="s">
        <v>86</v>
      </c>
    </row>
    <row r="2463" spans="8:17" x14ac:dyDescent="0.25">
      <c r="H2463" s="59">
        <v>183946</v>
      </c>
      <c r="I2463" s="59" t="s">
        <v>72</v>
      </c>
      <c r="J2463" s="59">
        <v>6110401</v>
      </c>
      <c r="K2463" s="59" t="s">
        <v>2683</v>
      </c>
      <c r="L2463" s="61" t="s">
        <v>81</v>
      </c>
      <c r="M2463" s="61">
        <f>VLOOKUP(H2463,zdroj!C:F,4,0)</f>
        <v>0</v>
      </c>
      <c r="N2463" s="61" t="str">
        <f t="shared" si="76"/>
        <v>-</v>
      </c>
      <c r="P2463" s="73" t="str">
        <f t="shared" si="77"/>
        <v/>
      </c>
      <c r="Q2463" s="61" t="s">
        <v>86</v>
      </c>
    </row>
    <row r="2464" spans="8:17" x14ac:dyDescent="0.25">
      <c r="H2464" s="59">
        <v>183946</v>
      </c>
      <c r="I2464" s="59" t="s">
        <v>72</v>
      </c>
      <c r="J2464" s="59">
        <v>6110436</v>
      </c>
      <c r="K2464" s="59" t="s">
        <v>2684</v>
      </c>
      <c r="L2464" s="61" t="s">
        <v>81</v>
      </c>
      <c r="M2464" s="61">
        <f>VLOOKUP(H2464,zdroj!C:F,4,0)</f>
        <v>0</v>
      </c>
      <c r="N2464" s="61" t="str">
        <f t="shared" si="76"/>
        <v>-</v>
      </c>
      <c r="P2464" s="73" t="str">
        <f t="shared" si="77"/>
        <v/>
      </c>
      <c r="Q2464" s="61" t="s">
        <v>86</v>
      </c>
    </row>
    <row r="2465" spans="8:17" x14ac:dyDescent="0.25">
      <c r="H2465" s="59">
        <v>183946</v>
      </c>
      <c r="I2465" s="59" t="s">
        <v>72</v>
      </c>
      <c r="J2465" s="59">
        <v>6110444</v>
      </c>
      <c r="K2465" s="59" t="s">
        <v>2685</v>
      </c>
      <c r="L2465" s="61" t="s">
        <v>81</v>
      </c>
      <c r="M2465" s="61">
        <f>VLOOKUP(H2465,zdroj!C:F,4,0)</f>
        <v>0</v>
      </c>
      <c r="N2465" s="61" t="str">
        <f t="shared" si="76"/>
        <v>-</v>
      </c>
      <c r="P2465" s="73" t="str">
        <f t="shared" si="77"/>
        <v/>
      </c>
      <c r="Q2465" s="61" t="s">
        <v>86</v>
      </c>
    </row>
    <row r="2466" spans="8:17" x14ac:dyDescent="0.25">
      <c r="H2466" s="59">
        <v>183946</v>
      </c>
      <c r="I2466" s="59" t="s">
        <v>72</v>
      </c>
      <c r="J2466" s="59">
        <v>6110452</v>
      </c>
      <c r="K2466" s="59" t="s">
        <v>2686</v>
      </c>
      <c r="L2466" s="61" t="s">
        <v>81</v>
      </c>
      <c r="M2466" s="61">
        <f>VLOOKUP(H2466,zdroj!C:F,4,0)</f>
        <v>0</v>
      </c>
      <c r="N2466" s="61" t="str">
        <f t="shared" si="76"/>
        <v>-</v>
      </c>
      <c r="P2466" s="73" t="str">
        <f t="shared" si="77"/>
        <v/>
      </c>
      <c r="Q2466" s="61" t="s">
        <v>86</v>
      </c>
    </row>
    <row r="2467" spans="8:17" x14ac:dyDescent="0.25">
      <c r="H2467" s="59">
        <v>183946</v>
      </c>
      <c r="I2467" s="59" t="s">
        <v>72</v>
      </c>
      <c r="J2467" s="59">
        <v>6110461</v>
      </c>
      <c r="K2467" s="59" t="s">
        <v>2687</v>
      </c>
      <c r="L2467" s="61" t="s">
        <v>81</v>
      </c>
      <c r="M2467" s="61">
        <f>VLOOKUP(H2467,zdroj!C:F,4,0)</f>
        <v>0</v>
      </c>
      <c r="N2467" s="61" t="str">
        <f t="shared" si="76"/>
        <v>-</v>
      </c>
      <c r="P2467" s="73" t="str">
        <f t="shared" si="77"/>
        <v/>
      </c>
      <c r="Q2467" s="61" t="s">
        <v>86</v>
      </c>
    </row>
    <row r="2468" spans="8:17" x14ac:dyDescent="0.25">
      <c r="H2468" s="59">
        <v>183946</v>
      </c>
      <c r="I2468" s="59" t="s">
        <v>72</v>
      </c>
      <c r="J2468" s="59">
        <v>6110495</v>
      </c>
      <c r="K2468" s="59" t="s">
        <v>2688</v>
      </c>
      <c r="L2468" s="61" t="s">
        <v>81</v>
      </c>
      <c r="M2468" s="61">
        <f>VLOOKUP(H2468,zdroj!C:F,4,0)</f>
        <v>0</v>
      </c>
      <c r="N2468" s="61" t="str">
        <f t="shared" si="76"/>
        <v>-</v>
      </c>
      <c r="P2468" s="73" t="str">
        <f t="shared" si="77"/>
        <v/>
      </c>
      <c r="Q2468" s="61" t="s">
        <v>86</v>
      </c>
    </row>
    <row r="2469" spans="8:17" x14ac:dyDescent="0.25">
      <c r="H2469" s="59">
        <v>183946</v>
      </c>
      <c r="I2469" s="59" t="s">
        <v>72</v>
      </c>
      <c r="J2469" s="59">
        <v>6110509</v>
      </c>
      <c r="K2469" s="59" t="s">
        <v>2689</v>
      </c>
      <c r="L2469" s="61" t="s">
        <v>81</v>
      </c>
      <c r="M2469" s="61">
        <f>VLOOKUP(H2469,zdroj!C:F,4,0)</f>
        <v>0</v>
      </c>
      <c r="N2469" s="61" t="str">
        <f t="shared" si="76"/>
        <v>-</v>
      </c>
      <c r="P2469" s="73" t="str">
        <f t="shared" si="77"/>
        <v/>
      </c>
      <c r="Q2469" s="61" t="s">
        <v>88</v>
      </c>
    </row>
    <row r="2470" spans="8:17" x14ac:dyDescent="0.25">
      <c r="H2470" s="59">
        <v>183946</v>
      </c>
      <c r="I2470" s="59" t="s">
        <v>72</v>
      </c>
      <c r="J2470" s="59">
        <v>6110517</v>
      </c>
      <c r="K2470" s="59" t="s">
        <v>2690</v>
      </c>
      <c r="L2470" s="61" t="s">
        <v>81</v>
      </c>
      <c r="M2470" s="61">
        <f>VLOOKUP(H2470,zdroj!C:F,4,0)</f>
        <v>0</v>
      </c>
      <c r="N2470" s="61" t="str">
        <f t="shared" si="76"/>
        <v>-</v>
      </c>
      <c r="P2470" s="73" t="str">
        <f t="shared" si="77"/>
        <v/>
      </c>
      <c r="Q2470" s="61" t="s">
        <v>86</v>
      </c>
    </row>
    <row r="2471" spans="8:17" x14ac:dyDescent="0.25">
      <c r="H2471" s="59">
        <v>183946</v>
      </c>
      <c r="I2471" s="59" t="s">
        <v>72</v>
      </c>
      <c r="J2471" s="59">
        <v>6110550</v>
      </c>
      <c r="K2471" s="59" t="s">
        <v>2691</v>
      </c>
      <c r="L2471" s="61" t="s">
        <v>81</v>
      </c>
      <c r="M2471" s="61">
        <f>VLOOKUP(H2471,zdroj!C:F,4,0)</f>
        <v>0</v>
      </c>
      <c r="N2471" s="61" t="str">
        <f t="shared" si="76"/>
        <v>-</v>
      </c>
      <c r="P2471" s="73" t="str">
        <f t="shared" si="77"/>
        <v/>
      </c>
      <c r="Q2471" s="61" t="s">
        <v>86</v>
      </c>
    </row>
    <row r="2472" spans="8:17" x14ac:dyDescent="0.25">
      <c r="H2472" s="59">
        <v>183946</v>
      </c>
      <c r="I2472" s="59" t="s">
        <v>72</v>
      </c>
      <c r="J2472" s="59">
        <v>6110584</v>
      </c>
      <c r="K2472" s="59" t="s">
        <v>2692</v>
      </c>
      <c r="L2472" s="61" t="s">
        <v>81</v>
      </c>
      <c r="M2472" s="61">
        <f>VLOOKUP(H2472,zdroj!C:F,4,0)</f>
        <v>0</v>
      </c>
      <c r="N2472" s="61" t="str">
        <f t="shared" si="76"/>
        <v>-</v>
      </c>
      <c r="P2472" s="73" t="str">
        <f t="shared" si="77"/>
        <v/>
      </c>
      <c r="Q2472" s="61" t="s">
        <v>86</v>
      </c>
    </row>
    <row r="2473" spans="8:17" x14ac:dyDescent="0.25">
      <c r="H2473" s="59">
        <v>183946</v>
      </c>
      <c r="I2473" s="59" t="s">
        <v>72</v>
      </c>
      <c r="J2473" s="59">
        <v>6110592</v>
      </c>
      <c r="K2473" s="59" t="s">
        <v>2693</v>
      </c>
      <c r="L2473" s="61" t="s">
        <v>81</v>
      </c>
      <c r="M2473" s="61">
        <f>VLOOKUP(H2473,zdroj!C:F,4,0)</f>
        <v>0</v>
      </c>
      <c r="N2473" s="61" t="str">
        <f t="shared" si="76"/>
        <v>-</v>
      </c>
      <c r="P2473" s="73" t="str">
        <f t="shared" si="77"/>
        <v/>
      </c>
      <c r="Q2473" s="61" t="s">
        <v>86</v>
      </c>
    </row>
    <row r="2474" spans="8:17" x14ac:dyDescent="0.25">
      <c r="H2474" s="59">
        <v>183946</v>
      </c>
      <c r="I2474" s="59" t="s">
        <v>72</v>
      </c>
      <c r="J2474" s="59">
        <v>6110606</v>
      </c>
      <c r="K2474" s="59" t="s">
        <v>2694</v>
      </c>
      <c r="L2474" s="61" t="s">
        <v>81</v>
      </c>
      <c r="M2474" s="61">
        <f>VLOOKUP(H2474,zdroj!C:F,4,0)</f>
        <v>0</v>
      </c>
      <c r="N2474" s="61" t="str">
        <f t="shared" si="76"/>
        <v>-</v>
      </c>
      <c r="P2474" s="73" t="str">
        <f t="shared" si="77"/>
        <v/>
      </c>
      <c r="Q2474" s="61" t="s">
        <v>86</v>
      </c>
    </row>
    <row r="2475" spans="8:17" x14ac:dyDescent="0.25">
      <c r="H2475" s="59">
        <v>183946</v>
      </c>
      <c r="I2475" s="59" t="s">
        <v>72</v>
      </c>
      <c r="J2475" s="59">
        <v>6110622</v>
      </c>
      <c r="K2475" s="59" t="s">
        <v>2695</v>
      </c>
      <c r="L2475" s="61" t="s">
        <v>81</v>
      </c>
      <c r="M2475" s="61">
        <f>VLOOKUP(H2475,zdroj!C:F,4,0)</f>
        <v>0</v>
      </c>
      <c r="N2475" s="61" t="str">
        <f t="shared" si="76"/>
        <v>-</v>
      </c>
      <c r="P2475" s="73" t="str">
        <f t="shared" si="77"/>
        <v/>
      </c>
      <c r="Q2475" s="61" t="s">
        <v>88</v>
      </c>
    </row>
    <row r="2476" spans="8:17" x14ac:dyDescent="0.25">
      <c r="H2476" s="59">
        <v>183946</v>
      </c>
      <c r="I2476" s="59" t="s">
        <v>72</v>
      </c>
      <c r="J2476" s="59">
        <v>6110631</v>
      </c>
      <c r="K2476" s="59" t="s">
        <v>2696</v>
      </c>
      <c r="L2476" s="61" t="s">
        <v>81</v>
      </c>
      <c r="M2476" s="61">
        <f>VLOOKUP(H2476,zdroj!C:F,4,0)</f>
        <v>0</v>
      </c>
      <c r="N2476" s="61" t="str">
        <f t="shared" si="76"/>
        <v>-</v>
      </c>
      <c r="P2476" s="73" t="str">
        <f t="shared" si="77"/>
        <v/>
      </c>
      <c r="Q2476" s="61" t="s">
        <v>86</v>
      </c>
    </row>
    <row r="2477" spans="8:17" x14ac:dyDescent="0.25">
      <c r="H2477" s="59">
        <v>183946</v>
      </c>
      <c r="I2477" s="59" t="s">
        <v>72</v>
      </c>
      <c r="J2477" s="59">
        <v>6110657</v>
      </c>
      <c r="K2477" s="59" t="s">
        <v>2697</v>
      </c>
      <c r="L2477" s="61" t="s">
        <v>81</v>
      </c>
      <c r="M2477" s="61">
        <f>VLOOKUP(H2477,zdroj!C:F,4,0)</f>
        <v>0</v>
      </c>
      <c r="N2477" s="61" t="str">
        <f t="shared" si="76"/>
        <v>-</v>
      </c>
      <c r="P2477" s="73" t="str">
        <f t="shared" si="77"/>
        <v/>
      </c>
      <c r="Q2477" s="61" t="s">
        <v>86</v>
      </c>
    </row>
    <row r="2478" spans="8:17" x14ac:dyDescent="0.25">
      <c r="H2478" s="59">
        <v>183946</v>
      </c>
      <c r="I2478" s="59" t="s">
        <v>72</v>
      </c>
      <c r="J2478" s="59">
        <v>6110665</v>
      </c>
      <c r="K2478" s="59" t="s">
        <v>2698</v>
      </c>
      <c r="L2478" s="61" t="s">
        <v>81</v>
      </c>
      <c r="M2478" s="61">
        <f>VLOOKUP(H2478,zdroj!C:F,4,0)</f>
        <v>0</v>
      </c>
      <c r="N2478" s="61" t="str">
        <f t="shared" si="76"/>
        <v>-</v>
      </c>
      <c r="P2478" s="73" t="str">
        <f t="shared" si="77"/>
        <v/>
      </c>
      <c r="Q2478" s="61" t="s">
        <v>86</v>
      </c>
    </row>
    <row r="2479" spans="8:17" x14ac:dyDescent="0.25">
      <c r="H2479" s="59">
        <v>183946</v>
      </c>
      <c r="I2479" s="59" t="s">
        <v>72</v>
      </c>
      <c r="J2479" s="59">
        <v>6110673</v>
      </c>
      <c r="K2479" s="59" t="s">
        <v>2699</v>
      </c>
      <c r="L2479" s="61" t="s">
        <v>81</v>
      </c>
      <c r="M2479" s="61">
        <f>VLOOKUP(H2479,zdroj!C:F,4,0)</f>
        <v>0</v>
      </c>
      <c r="N2479" s="61" t="str">
        <f t="shared" si="76"/>
        <v>-</v>
      </c>
      <c r="P2479" s="73" t="str">
        <f t="shared" si="77"/>
        <v/>
      </c>
      <c r="Q2479" s="61" t="s">
        <v>86</v>
      </c>
    </row>
    <row r="2480" spans="8:17" x14ac:dyDescent="0.25">
      <c r="H2480" s="59">
        <v>183946</v>
      </c>
      <c r="I2480" s="59" t="s">
        <v>72</v>
      </c>
      <c r="J2480" s="59">
        <v>6110681</v>
      </c>
      <c r="K2480" s="59" t="s">
        <v>2700</v>
      </c>
      <c r="L2480" s="61" t="s">
        <v>81</v>
      </c>
      <c r="M2480" s="61">
        <f>VLOOKUP(H2480,zdroj!C:F,4,0)</f>
        <v>0</v>
      </c>
      <c r="N2480" s="61" t="str">
        <f t="shared" si="76"/>
        <v>-</v>
      </c>
      <c r="P2480" s="73" t="str">
        <f t="shared" si="77"/>
        <v/>
      </c>
      <c r="Q2480" s="61" t="s">
        <v>86</v>
      </c>
    </row>
    <row r="2481" spans="8:17" x14ac:dyDescent="0.25">
      <c r="H2481" s="59">
        <v>183946</v>
      </c>
      <c r="I2481" s="59" t="s">
        <v>72</v>
      </c>
      <c r="J2481" s="59">
        <v>6110690</v>
      </c>
      <c r="K2481" s="59" t="s">
        <v>2701</v>
      </c>
      <c r="L2481" s="61" t="s">
        <v>81</v>
      </c>
      <c r="M2481" s="61">
        <f>VLOOKUP(H2481,zdroj!C:F,4,0)</f>
        <v>0</v>
      </c>
      <c r="N2481" s="61" t="str">
        <f t="shared" si="76"/>
        <v>-</v>
      </c>
      <c r="P2481" s="73" t="str">
        <f t="shared" si="77"/>
        <v/>
      </c>
      <c r="Q2481" s="61" t="s">
        <v>86</v>
      </c>
    </row>
    <row r="2482" spans="8:17" x14ac:dyDescent="0.25">
      <c r="H2482" s="59">
        <v>183946</v>
      </c>
      <c r="I2482" s="59" t="s">
        <v>72</v>
      </c>
      <c r="J2482" s="59">
        <v>6110703</v>
      </c>
      <c r="K2482" s="59" t="s">
        <v>2702</v>
      </c>
      <c r="L2482" s="61" t="s">
        <v>81</v>
      </c>
      <c r="M2482" s="61">
        <f>VLOOKUP(H2482,zdroj!C:F,4,0)</f>
        <v>0</v>
      </c>
      <c r="N2482" s="61" t="str">
        <f t="shared" si="76"/>
        <v>-</v>
      </c>
      <c r="P2482" s="73" t="str">
        <f t="shared" si="77"/>
        <v/>
      </c>
      <c r="Q2482" s="61" t="s">
        <v>86</v>
      </c>
    </row>
    <row r="2483" spans="8:17" x14ac:dyDescent="0.25">
      <c r="H2483" s="59">
        <v>183946</v>
      </c>
      <c r="I2483" s="59" t="s">
        <v>72</v>
      </c>
      <c r="J2483" s="59">
        <v>6110720</v>
      </c>
      <c r="K2483" s="59" t="s">
        <v>2703</v>
      </c>
      <c r="L2483" s="61" t="s">
        <v>81</v>
      </c>
      <c r="M2483" s="61">
        <f>VLOOKUP(H2483,zdroj!C:F,4,0)</f>
        <v>0</v>
      </c>
      <c r="N2483" s="61" t="str">
        <f t="shared" si="76"/>
        <v>-</v>
      </c>
      <c r="P2483" s="73" t="str">
        <f t="shared" si="77"/>
        <v/>
      </c>
      <c r="Q2483" s="61" t="s">
        <v>86</v>
      </c>
    </row>
    <row r="2484" spans="8:17" x14ac:dyDescent="0.25">
      <c r="H2484" s="59">
        <v>183946</v>
      </c>
      <c r="I2484" s="59" t="s">
        <v>72</v>
      </c>
      <c r="J2484" s="59">
        <v>6110738</v>
      </c>
      <c r="K2484" s="59" t="s">
        <v>2704</v>
      </c>
      <c r="L2484" s="61" t="s">
        <v>81</v>
      </c>
      <c r="M2484" s="61">
        <f>VLOOKUP(H2484,zdroj!C:F,4,0)</f>
        <v>0</v>
      </c>
      <c r="N2484" s="61" t="str">
        <f t="shared" si="76"/>
        <v>-</v>
      </c>
      <c r="P2484" s="73" t="str">
        <f t="shared" si="77"/>
        <v/>
      </c>
      <c r="Q2484" s="61" t="s">
        <v>86</v>
      </c>
    </row>
    <row r="2485" spans="8:17" x14ac:dyDescent="0.25">
      <c r="H2485" s="59">
        <v>183946</v>
      </c>
      <c r="I2485" s="59" t="s">
        <v>72</v>
      </c>
      <c r="J2485" s="59">
        <v>6110746</v>
      </c>
      <c r="K2485" s="59" t="s">
        <v>2705</v>
      </c>
      <c r="L2485" s="61" t="s">
        <v>81</v>
      </c>
      <c r="M2485" s="61">
        <f>VLOOKUP(H2485,zdroj!C:F,4,0)</f>
        <v>0</v>
      </c>
      <c r="N2485" s="61" t="str">
        <f t="shared" si="76"/>
        <v>-</v>
      </c>
      <c r="P2485" s="73" t="str">
        <f t="shared" si="77"/>
        <v/>
      </c>
      <c r="Q2485" s="61" t="s">
        <v>86</v>
      </c>
    </row>
    <row r="2486" spans="8:17" x14ac:dyDescent="0.25">
      <c r="H2486" s="59">
        <v>183946</v>
      </c>
      <c r="I2486" s="59" t="s">
        <v>72</v>
      </c>
      <c r="J2486" s="59">
        <v>6110762</v>
      </c>
      <c r="K2486" s="59" t="s">
        <v>2706</v>
      </c>
      <c r="L2486" s="61" t="s">
        <v>81</v>
      </c>
      <c r="M2486" s="61">
        <f>VLOOKUP(H2486,zdroj!C:F,4,0)</f>
        <v>0</v>
      </c>
      <c r="N2486" s="61" t="str">
        <f t="shared" si="76"/>
        <v>-</v>
      </c>
      <c r="P2486" s="73" t="str">
        <f t="shared" si="77"/>
        <v/>
      </c>
      <c r="Q2486" s="61" t="s">
        <v>88</v>
      </c>
    </row>
    <row r="2487" spans="8:17" x14ac:dyDescent="0.25">
      <c r="H2487" s="59">
        <v>183946</v>
      </c>
      <c r="I2487" s="59" t="s">
        <v>72</v>
      </c>
      <c r="J2487" s="59">
        <v>6110771</v>
      </c>
      <c r="K2487" s="59" t="s">
        <v>2707</v>
      </c>
      <c r="L2487" s="61" t="s">
        <v>81</v>
      </c>
      <c r="M2487" s="61">
        <f>VLOOKUP(H2487,zdroj!C:F,4,0)</f>
        <v>0</v>
      </c>
      <c r="N2487" s="61" t="str">
        <f t="shared" si="76"/>
        <v>-</v>
      </c>
      <c r="P2487" s="73" t="str">
        <f t="shared" si="77"/>
        <v/>
      </c>
      <c r="Q2487" s="61" t="s">
        <v>88</v>
      </c>
    </row>
    <row r="2488" spans="8:17" x14ac:dyDescent="0.25">
      <c r="H2488" s="59">
        <v>183946</v>
      </c>
      <c r="I2488" s="59" t="s">
        <v>72</v>
      </c>
      <c r="J2488" s="59">
        <v>6110797</v>
      </c>
      <c r="K2488" s="59" t="s">
        <v>2708</v>
      </c>
      <c r="L2488" s="61" t="s">
        <v>81</v>
      </c>
      <c r="M2488" s="61">
        <f>VLOOKUP(H2488,zdroj!C:F,4,0)</f>
        <v>0</v>
      </c>
      <c r="N2488" s="61" t="str">
        <f t="shared" si="76"/>
        <v>-</v>
      </c>
      <c r="P2488" s="73" t="str">
        <f t="shared" si="77"/>
        <v/>
      </c>
      <c r="Q2488" s="61" t="s">
        <v>88</v>
      </c>
    </row>
    <row r="2489" spans="8:17" x14ac:dyDescent="0.25">
      <c r="H2489" s="59">
        <v>183946</v>
      </c>
      <c r="I2489" s="59" t="s">
        <v>72</v>
      </c>
      <c r="J2489" s="59">
        <v>6110801</v>
      </c>
      <c r="K2489" s="59" t="s">
        <v>2709</v>
      </c>
      <c r="L2489" s="61" t="s">
        <v>81</v>
      </c>
      <c r="M2489" s="61">
        <f>VLOOKUP(H2489,zdroj!C:F,4,0)</f>
        <v>0</v>
      </c>
      <c r="N2489" s="61" t="str">
        <f t="shared" si="76"/>
        <v>-</v>
      </c>
      <c r="P2489" s="73" t="str">
        <f t="shared" si="77"/>
        <v/>
      </c>
      <c r="Q2489" s="61" t="s">
        <v>88</v>
      </c>
    </row>
    <row r="2490" spans="8:17" x14ac:dyDescent="0.25">
      <c r="H2490" s="59">
        <v>183946</v>
      </c>
      <c r="I2490" s="59" t="s">
        <v>72</v>
      </c>
      <c r="J2490" s="59">
        <v>6110819</v>
      </c>
      <c r="K2490" s="59" t="s">
        <v>2710</v>
      </c>
      <c r="L2490" s="61" t="s">
        <v>81</v>
      </c>
      <c r="M2490" s="61">
        <f>VLOOKUP(H2490,zdroj!C:F,4,0)</f>
        <v>0</v>
      </c>
      <c r="N2490" s="61" t="str">
        <f t="shared" si="76"/>
        <v>-</v>
      </c>
      <c r="P2490" s="73" t="str">
        <f t="shared" si="77"/>
        <v/>
      </c>
      <c r="Q2490" s="61" t="s">
        <v>86</v>
      </c>
    </row>
    <row r="2491" spans="8:17" x14ac:dyDescent="0.25">
      <c r="H2491" s="59">
        <v>183946</v>
      </c>
      <c r="I2491" s="59" t="s">
        <v>72</v>
      </c>
      <c r="J2491" s="59">
        <v>6110827</v>
      </c>
      <c r="K2491" s="59" t="s">
        <v>2711</v>
      </c>
      <c r="L2491" s="61" t="s">
        <v>81</v>
      </c>
      <c r="M2491" s="61">
        <f>VLOOKUP(H2491,zdroj!C:F,4,0)</f>
        <v>0</v>
      </c>
      <c r="N2491" s="61" t="str">
        <f t="shared" si="76"/>
        <v>-</v>
      </c>
      <c r="P2491" s="73" t="str">
        <f t="shared" si="77"/>
        <v/>
      </c>
      <c r="Q2491" s="61" t="s">
        <v>86</v>
      </c>
    </row>
    <row r="2492" spans="8:17" x14ac:dyDescent="0.25">
      <c r="H2492" s="59">
        <v>183946</v>
      </c>
      <c r="I2492" s="59" t="s">
        <v>72</v>
      </c>
      <c r="J2492" s="59">
        <v>6110860</v>
      </c>
      <c r="K2492" s="59" t="s">
        <v>2712</v>
      </c>
      <c r="L2492" s="61" t="s">
        <v>81</v>
      </c>
      <c r="M2492" s="61">
        <f>VLOOKUP(H2492,zdroj!C:F,4,0)</f>
        <v>0</v>
      </c>
      <c r="N2492" s="61" t="str">
        <f t="shared" si="76"/>
        <v>-</v>
      </c>
      <c r="P2492" s="73" t="str">
        <f t="shared" si="77"/>
        <v/>
      </c>
      <c r="Q2492" s="61" t="s">
        <v>88</v>
      </c>
    </row>
    <row r="2493" spans="8:17" x14ac:dyDescent="0.25">
      <c r="H2493" s="59">
        <v>183946</v>
      </c>
      <c r="I2493" s="59" t="s">
        <v>72</v>
      </c>
      <c r="J2493" s="59">
        <v>6110894</v>
      </c>
      <c r="K2493" s="59" t="s">
        <v>2713</v>
      </c>
      <c r="L2493" s="61" t="s">
        <v>81</v>
      </c>
      <c r="M2493" s="61">
        <f>VLOOKUP(H2493,zdroj!C:F,4,0)</f>
        <v>0</v>
      </c>
      <c r="N2493" s="61" t="str">
        <f t="shared" si="76"/>
        <v>-</v>
      </c>
      <c r="P2493" s="73" t="str">
        <f t="shared" si="77"/>
        <v/>
      </c>
      <c r="Q2493" s="61" t="s">
        <v>86</v>
      </c>
    </row>
    <row r="2494" spans="8:17" x14ac:dyDescent="0.25">
      <c r="H2494" s="59">
        <v>183946</v>
      </c>
      <c r="I2494" s="59" t="s">
        <v>72</v>
      </c>
      <c r="J2494" s="59">
        <v>6110908</v>
      </c>
      <c r="K2494" s="59" t="s">
        <v>2714</v>
      </c>
      <c r="L2494" s="61" t="s">
        <v>81</v>
      </c>
      <c r="M2494" s="61">
        <f>VLOOKUP(H2494,zdroj!C:F,4,0)</f>
        <v>0</v>
      </c>
      <c r="N2494" s="61" t="str">
        <f t="shared" si="76"/>
        <v>-</v>
      </c>
      <c r="P2494" s="73" t="str">
        <f t="shared" si="77"/>
        <v/>
      </c>
      <c r="Q2494" s="61" t="s">
        <v>86</v>
      </c>
    </row>
    <row r="2495" spans="8:17" x14ac:dyDescent="0.25">
      <c r="H2495" s="59">
        <v>183946</v>
      </c>
      <c r="I2495" s="59" t="s">
        <v>72</v>
      </c>
      <c r="J2495" s="59">
        <v>6110916</v>
      </c>
      <c r="K2495" s="59" t="s">
        <v>2715</v>
      </c>
      <c r="L2495" s="61" t="s">
        <v>81</v>
      </c>
      <c r="M2495" s="61">
        <f>VLOOKUP(H2495,zdroj!C:F,4,0)</f>
        <v>0</v>
      </c>
      <c r="N2495" s="61" t="str">
        <f t="shared" si="76"/>
        <v>-</v>
      </c>
      <c r="P2495" s="73" t="str">
        <f t="shared" si="77"/>
        <v/>
      </c>
      <c r="Q2495" s="61" t="s">
        <v>86</v>
      </c>
    </row>
    <row r="2496" spans="8:17" x14ac:dyDescent="0.25">
      <c r="H2496" s="59">
        <v>183946</v>
      </c>
      <c r="I2496" s="59" t="s">
        <v>72</v>
      </c>
      <c r="J2496" s="59">
        <v>6110924</v>
      </c>
      <c r="K2496" s="59" t="s">
        <v>2716</v>
      </c>
      <c r="L2496" s="61" t="s">
        <v>81</v>
      </c>
      <c r="M2496" s="61">
        <f>VLOOKUP(H2496,zdroj!C:F,4,0)</f>
        <v>0</v>
      </c>
      <c r="N2496" s="61" t="str">
        <f t="shared" si="76"/>
        <v>-</v>
      </c>
      <c r="P2496" s="73" t="str">
        <f t="shared" si="77"/>
        <v/>
      </c>
      <c r="Q2496" s="61" t="s">
        <v>86</v>
      </c>
    </row>
    <row r="2497" spans="8:17" x14ac:dyDescent="0.25">
      <c r="H2497" s="59">
        <v>183946</v>
      </c>
      <c r="I2497" s="59" t="s">
        <v>72</v>
      </c>
      <c r="J2497" s="59">
        <v>6110932</v>
      </c>
      <c r="K2497" s="59" t="s">
        <v>2717</v>
      </c>
      <c r="L2497" s="61" t="s">
        <v>81</v>
      </c>
      <c r="M2497" s="61">
        <f>VLOOKUP(H2497,zdroj!C:F,4,0)</f>
        <v>0</v>
      </c>
      <c r="N2497" s="61" t="str">
        <f t="shared" si="76"/>
        <v>-</v>
      </c>
      <c r="P2497" s="73" t="str">
        <f t="shared" si="77"/>
        <v/>
      </c>
      <c r="Q2497" s="61" t="s">
        <v>88</v>
      </c>
    </row>
    <row r="2498" spans="8:17" x14ac:dyDescent="0.25">
      <c r="H2498" s="59">
        <v>183946</v>
      </c>
      <c r="I2498" s="59" t="s">
        <v>72</v>
      </c>
      <c r="J2498" s="59">
        <v>6110975</v>
      </c>
      <c r="K2498" s="59" t="s">
        <v>2718</v>
      </c>
      <c r="L2498" s="61" t="s">
        <v>81</v>
      </c>
      <c r="M2498" s="61">
        <f>VLOOKUP(H2498,zdroj!C:F,4,0)</f>
        <v>0</v>
      </c>
      <c r="N2498" s="61" t="str">
        <f t="shared" si="76"/>
        <v>-</v>
      </c>
      <c r="P2498" s="73" t="str">
        <f t="shared" si="77"/>
        <v/>
      </c>
      <c r="Q2498" s="61" t="s">
        <v>86</v>
      </c>
    </row>
    <row r="2499" spans="8:17" x14ac:dyDescent="0.25">
      <c r="H2499" s="59">
        <v>183946</v>
      </c>
      <c r="I2499" s="59" t="s">
        <v>72</v>
      </c>
      <c r="J2499" s="59">
        <v>6111033</v>
      </c>
      <c r="K2499" s="59" t="s">
        <v>2719</v>
      </c>
      <c r="L2499" s="61" t="s">
        <v>81</v>
      </c>
      <c r="M2499" s="61">
        <f>VLOOKUP(H2499,zdroj!C:F,4,0)</f>
        <v>0</v>
      </c>
      <c r="N2499" s="61" t="str">
        <f t="shared" si="76"/>
        <v>-</v>
      </c>
      <c r="P2499" s="73" t="str">
        <f t="shared" si="77"/>
        <v/>
      </c>
      <c r="Q2499" s="61" t="s">
        <v>88</v>
      </c>
    </row>
    <row r="2500" spans="8:17" x14ac:dyDescent="0.25">
      <c r="H2500" s="59">
        <v>183946</v>
      </c>
      <c r="I2500" s="59" t="s">
        <v>72</v>
      </c>
      <c r="J2500" s="59">
        <v>6111076</v>
      </c>
      <c r="K2500" s="59" t="s">
        <v>2720</v>
      </c>
      <c r="L2500" s="61" t="s">
        <v>81</v>
      </c>
      <c r="M2500" s="61">
        <f>VLOOKUP(H2500,zdroj!C:F,4,0)</f>
        <v>0</v>
      </c>
      <c r="N2500" s="61" t="str">
        <f t="shared" si="76"/>
        <v>-</v>
      </c>
      <c r="P2500" s="73" t="str">
        <f t="shared" si="77"/>
        <v/>
      </c>
      <c r="Q2500" s="61" t="s">
        <v>86</v>
      </c>
    </row>
    <row r="2501" spans="8:17" x14ac:dyDescent="0.25">
      <c r="H2501" s="59">
        <v>183946</v>
      </c>
      <c r="I2501" s="59" t="s">
        <v>72</v>
      </c>
      <c r="J2501" s="59">
        <v>6111084</v>
      </c>
      <c r="K2501" s="59" t="s">
        <v>2721</v>
      </c>
      <c r="L2501" s="61" t="s">
        <v>81</v>
      </c>
      <c r="M2501" s="61">
        <f>VLOOKUP(H2501,zdroj!C:F,4,0)</f>
        <v>0</v>
      </c>
      <c r="N2501" s="61" t="str">
        <f t="shared" si="76"/>
        <v>-</v>
      </c>
      <c r="P2501" s="73" t="str">
        <f t="shared" si="77"/>
        <v/>
      </c>
      <c r="Q2501" s="61" t="s">
        <v>86</v>
      </c>
    </row>
    <row r="2502" spans="8:17" x14ac:dyDescent="0.25">
      <c r="H2502" s="59">
        <v>183946</v>
      </c>
      <c r="I2502" s="59" t="s">
        <v>72</v>
      </c>
      <c r="J2502" s="59">
        <v>6111092</v>
      </c>
      <c r="K2502" s="59" t="s">
        <v>2722</v>
      </c>
      <c r="L2502" s="61" t="s">
        <v>81</v>
      </c>
      <c r="M2502" s="61">
        <f>VLOOKUP(H2502,zdroj!C:F,4,0)</f>
        <v>0</v>
      </c>
      <c r="N2502" s="61" t="str">
        <f t="shared" si="76"/>
        <v>-</v>
      </c>
      <c r="P2502" s="73" t="str">
        <f t="shared" si="77"/>
        <v/>
      </c>
      <c r="Q2502" s="61" t="s">
        <v>86</v>
      </c>
    </row>
    <row r="2503" spans="8:17" x14ac:dyDescent="0.25">
      <c r="H2503" s="59">
        <v>183946</v>
      </c>
      <c r="I2503" s="59" t="s">
        <v>72</v>
      </c>
      <c r="J2503" s="59">
        <v>6111114</v>
      </c>
      <c r="K2503" s="59" t="s">
        <v>2723</v>
      </c>
      <c r="L2503" s="61" t="s">
        <v>81</v>
      </c>
      <c r="M2503" s="61">
        <f>VLOOKUP(H2503,zdroj!C:F,4,0)</f>
        <v>0</v>
      </c>
      <c r="N2503" s="61" t="str">
        <f t="shared" ref="N2503:N2566" si="78">IF(M2503="A",IF(L2503="katA","katB",L2503),L2503)</f>
        <v>-</v>
      </c>
      <c r="P2503" s="73" t="str">
        <f t="shared" ref="P2503:P2566" si="79">IF(O2503="A",1,"")</f>
        <v/>
      </c>
      <c r="Q2503" s="61" t="s">
        <v>86</v>
      </c>
    </row>
    <row r="2504" spans="8:17" x14ac:dyDescent="0.25">
      <c r="H2504" s="59">
        <v>183946</v>
      </c>
      <c r="I2504" s="59" t="s">
        <v>72</v>
      </c>
      <c r="J2504" s="59">
        <v>24386430</v>
      </c>
      <c r="K2504" s="59" t="s">
        <v>2724</v>
      </c>
      <c r="L2504" s="61" t="s">
        <v>81</v>
      </c>
      <c r="M2504" s="61">
        <f>VLOOKUP(H2504,zdroj!C:F,4,0)</f>
        <v>0</v>
      </c>
      <c r="N2504" s="61" t="str">
        <f t="shared" si="78"/>
        <v>-</v>
      </c>
      <c r="P2504" s="73" t="str">
        <f t="shared" si="79"/>
        <v/>
      </c>
      <c r="Q2504" s="61" t="s">
        <v>88</v>
      </c>
    </row>
    <row r="2505" spans="8:17" x14ac:dyDescent="0.25">
      <c r="H2505" s="59">
        <v>183946</v>
      </c>
      <c r="I2505" s="59" t="s">
        <v>72</v>
      </c>
      <c r="J2505" s="59">
        <v>24386456</v>
      </c>
      <c r="K2505" s="59" t="s">
        <v>2725</v>
      </c>
      <c r="L2505" s="61" t="s">
        <v>81</v>
      </c>
      <c r="M2505" s="61">
        <f>VLOOKUP(H2505,zdroj!C:F,4,0)</f>
        <v>0</v>
      </c>
      <c r="N2505" s="61" t="str">
        <f t="shared" si="78"/>
        <v>-</v>
      </c>
      <c r="P2505" s="73" t="str">
        <f t="shared" si="79"/>
        <v/>
      </c>
      <c r="Q2505" s="61" t="s">
        <v>88</v>
      </c>
    </row>
    <row r="2506" spans="8:17" x14ac:dyDescent="0.25">
      <c r="H2506" s="59">
        <v>183946</v>
      </c>
      <c r="I2506" s="59" t="s">
        <v>72</v>
      </c>
      <c r="J2506" s="59">
        <v>25246011</v>
      </c>
      <c r="K2506" s="59" t="s">
        <v>2726</v>
      </c>
      <c r="L2506" s="61" t="s">
        <v>81</v>
      </c>
      <c r="M2506" s="61">
        <f>VLOOKUP(H2506,zdroj!C:F,4,0)</f>
        <v>0</v>
      </c>
      <c r="N2506" s="61" t="str">
        <f t="shared" si="78"/>
        <v>-</v>
      </c>
      <c r="P2506" s="73" t="str">
        <f t="shared" si="79"/>
        <v/>
      </c>
      <c r="Q2506" s="61" t="s">
        <v>86</v>
      </c>
    </row>
    <row r="2507" spans="8:17" x14ac:dyDescent="0.25">
      <c r="H2507" s="59">
        <v>183946</v>
      </c>
      <c r="I2507" s="59" t="s">
        <v>72</v>
      </c>
      <c r="J2507" s="59">
        <v>26796805</v>
      </c>
      <c r="K2507" s="59" t="s">
        <v>2727</v>
      </c>
      <c r="L2507" s="61" t="s">
        <v>81</v>
      </c>
      <c r="M2507" s="61">
        <f>VLOOKUP(H2507,zdroj!C:F,4,0)</f>
        <v>0</v>
      </c>
      <c r="N2507" s="61" t="str">
        <f t="shared" si="78"/>
        <v>-</v>
      </c>
      <c r="P2507" s="73" t="str">
        <f t="shared" si="79"/>
        <v/>
      </c>
      <c r="Q2507" s="61" t="s">
        <v>86</v>
      </c>
    </row>
    <row r="2508" spans="8:17" x14ac:dyDescent="0.25">
      <c r="H2508" s="59">
        <v>183946</v>
      </c>
      <c r="I2508" s="59" t="s">
        <v>72</v>
      </c>
      <c r="J2508" s="59">
        <v>27325199</v>
      </c>
      <c r="K2508" s="59" t="s">
        <v>2728</v>
      </c>
      <c r="L2508" s="61" t="s">
        <v>81</v>
      </c>
      <c r="M2508" s="61">
        <f>VLOOKUP(H2508,zdroj!C:F,4,0)</f>
        <v>0</v>
      </c>
      <c r="N2508" s="61" t="str">
        <f t="shared" si="78"/>
        <v>-</v>
      </c>
      <c r="P2508" s="73" t="str">
        <f t="shared" si="79"/>
        <v/>
      </c>
      <c r="Q2508" s="61" t="s">
        <v>88</v>
      </c>
    </row>
    <row r="2509" spans="8:17" x14ac:dyDescent="0.25">
      <c r="H2509" s="59">
        <v>183946</v>
      </c>
      <c r="I2509" s="59" t="s">
        <v>72</v>
      </c>
      <c r="J2509" s="59">
        <v>30942195</v>
      </c>
      <c r="K2509" s="59" t="s">
        <v>2729</v>
      </c>
      <c r="L2509" s="61" t="s">
        <v>81</v>
      </c>
      <c r="M2509" s="61">
        <f>VLOOKUP(H2509,zdroj!C:F,4,0)</f>
        <v>0</v>
      </c>
      <c r="N2509" s="61" t="str">
        <f t="shared" si="78"/>
        <v>-</v>
      </c>
      <c r="P2509" s="73" t="str">
        <f t="shared" si="79"/>
        <v/>
      </c>
      <c r="Q2509" s="61" t="s">
        <v>86</v>
      </c>
    </row>
    <row r="2510" spans="8:17" x14ac:dyDescent="0.25">
      <c r="H2510" s="59">
        <v>183946</v>
      </c>
      <c r="I2510" s="59" t="s">
        <v>72</v>
      </c>
      <c r="J2510" s="59">
        <v>30942209</v>
      </c>
      <c r="K2510" s="59" t="s">
        <v>2730</v>
      </c>
      <c r="L2510" s="61" t="s">
        <v>81</v>
      </c>
      <c r="M2510" s="61">
        <f>VLOOKUP(H2510,zdroj!C:F,4,0)</f>
        <v>0</v>
      </c>
      <c r="N2510" s="61" t="str">
        <f t="shared" si="78"/>
        <v>-</v>
      </c>
      <c r="P2510" s="73" t="str">
        <f t="shared" si="79"/>
        <v/>
      </c>
      <c r="Q2510" s="61" t="s">
        <v>86</v>
      </c>
    </row>
    <row r="2511" spans="8:17" x14ac:dyDescent="0.25">
      <c r="H2511" s="59">
        <v>183946</v>
      </c>
      <c r="I2511" s="59" t="s">
        <v>72</v>
      </c>
      <c r="J2511" s="59">
        <v>30942217</v>
      </c>
      <c r="K2511" s="59" t="s">
        <v>2731</v>
      </c>
      <c r="L2511" s="61" t="s">
        <v>81</v>
      </c>
      <c r="M2511" s="61">
        <f>VLOOKUP(H2511,zdroj!C:F,4,0)</f>
        <v>0</v>
      </c>
      <c r="N2511" s="61" t="str">
        <f t="shared" si="78"/>
        <v>-</v>
      </c>
      <c r="P2511" s="73" t="str">
        <f t="shared" si="79"/>
        <v/>
      </c>
      <c r="Q2511" s="61" t="s">
        <v>86</v>
      </c>
    </row>
    <row r="2512" spans="8:17" x14ac:dyDescent="0.25">
      <c r="H2512" s="59">
        <v>183946</v>
      </c>
      <c r="I2512" s="59" t="s">
        <v>72</v>
      </c>
      <c r="J2512" s="59">
        <v>74416391</v>
      </c>
      <c r="K2512" s="59" t="s">
        <v>2732</v>
      </c>
      <c r="L2512" s="61" t="s">
        <v>81</v>
      </c>
      <c r="M2512" s="61">
        <f>VLOOKUP(H2512,zdroj!C:F,4,0)</f>
        <v>0</v>
      </c>
      <c r="N2512" s="61" t="str">
        <f t="shared" si="78"/>
        <v>-</v>
      </c>
      <c r="P2512" s="73" t="str">
        <f t="shared" si="79"/>
        <v/>
      </c>
      <c r="Q2512" s="61" t="s">
        <v>86</v>
      </c>
    </row>
    <row r="2513" spans="8:18" x14ac:dyDescent="0.25">
      <c r="H2513" s="59">
        <v>183946</v>
      </c>
      <c r="I2513" s="59" t="s">
        <v>72</v>
      </c>
      <c r="J2513" s="59">
        <v>75308886</v>
      </c>
      <c r="K2513" s="59" t="s">
        <v>2733</v>
      </c>
      <c r="L2513" s="61" t="s">
        <v>81</v>
      </c>
      <c r="M2513" s="61">
        <f>VLOOKUP(H2513,zdroj!C:F,4,0)</f>
        <v>0</v>
      </c>
      <c r="N2513" s="61" t="str">
        <f t="shared" si="78"/>
        <v>-</v>
      </c>
      <c r="P2513" s="73" t="str">
        <f t="shared" si="79"/>
        <v/>
      </c>
      <c r="Q2513" s="61" t="s">
        <v>86</v>
      </c>
    </row>
    <row r="2514" spans="8:18" x14ac:dyDescent="0.25">
      <c r="H2514" s="59">
        <v>183946</v>
      </c>
      <c r="I2514" s="59" t="s">
        <v>72</v>
      </c>
      <c r="J2514" s="59">
        <v>75309327</v>
      </c>
      <c r="K2514" s="59" t="s">
        <v>2734</v>
      </c>
      <c r="L2514" s="61" t="s">
        <v>81</v>
      </c>
      <c r="M2514" s="61">
        <f>VLOOKUP(H2514,zdroj!C:F,4,0)</f>
        <v>0</v>
      </c>
      <c r="N2514" s="61" t="str">
        <f t="shared" si="78"/>
        <v>-</v>
      </c>
      <c r="P2514" s="73" t="str">
        <f t="shared" si="79"/>
        <v/>
      </c>
      <c r="Q2514" s="61" t="s">
        <v>88</v>
      </c>
    </row>
    <row r="2515" spans="8:18" x14ac:dyDescent="0.25">
      <c r="H2515" s="59">
        <v>183946</v>
      </c>
      <c r="I2515" s="59" t="s">
        <v>72</v>
      </c>
      <c r="J2515" s="59">
        <v>77700180</v>
      </c>
      <c r="K2515" s="59" t="s">
        <v>2735</v>
      </c>
      <c r="L2515" s="61" t="s">
        <v>81</v>
      </c>
      <c r="M2515" s="61">
        <f>VLOOKUP(H2515,zdroj!C:F,4,0)</f>
        <v>0</v>
      </c>
      <c r="N2515" s="61" t="str">
        <f t="shared" si="78"/>
        <v>-</v>
      </c>
      <c r="P2515" s="73" t="str">
        <f t="shared" si="79"/>
        <v/>
      </c>
      <c r="Q2515" s="61" t="s">
        <v>88</v>
      </c>
    </row>
    <row r="2516" spans="8:18" x14ac:dyDescent="0.25">
      <c r="H2516" s="59">
        <v>183946</v>
      </c>
      <c r="I2516" s="59" t="s">
        <v>72</v>
      </c>
      <c r="J2516" s="59">
        <v>81262817</v>
      </c>
      <c r="K2516" s="59" t="s">
        <v>2736</v>
      </c>
      <c r="L2516" s="61" t="s">
        <v>81</v>
      </c>
      <c r="M2516" s="61">
        <f>VLOOKUP(H2516,zdroj!C:F,4,0)</f>
        <v>0</v>
      </c>
      <c r="N2516" s="61" t="str">
        <f t="shared" si="78"/>
        <v>-</v>
      </c>
      <c r="P2516" s="73" t="str">
        <f t="shared" si="79"/>
        <v/>
      </c>
      <c r="Q2516" s="61" t="s">
        <v>88</v>
      </c>
    </row>
    <row r="2517" spans="8:18" x14ac:dyDescent="0.25">
      <c r="H2517" s="59">
        <v>77810</v>
      </c>
      <c r="I2517" s="59" t="s">
        <v>67</v>
      </c>
      <c r="J2517" s="59">
        <v>11437022</v>
      </c>
      <c r="K2517" s="59" t="s">
        <v>2737</v>
      </c>
      <c r="L2517" s="61" t="s">
        <v>112</v>
      </c>
      <c r="M2517" s="61">
        <f>VLOOKUP(H2517,zdroj!C:F,4,0)</f>
        <v>0</v>
      </c>
      <c r="N2517" s="61" t="str">
        <f t="shared" si="78"/>
        <v>katA</v>
      </c>
      <c r="P2517" s="73" t="str">
        <f t="shared" si="79"/>
        <v/>
      </c>
      <c r="Q2517" s="61" t="s">
        <v>30</v>
      </c>
    </row>
    <row r="2518" spans="8:18" x14ac:dyDescent="0.25">
      <c r="H2518" s="59">
        <v>77992</v>
      </c>
      <c r="I2518" s="59" t="s">
        <v>67</v>
      </c>
      <c r="J2518" s="59">
        <v>11438592</v>
      </c>
      <c r="K2518" s="59" t="s">
        <v>2738</v>
      </c>
      <c r="L2518" s="61" t="s">
        <v>112</v>
      </c>
      <c r="M2518" s="61">
        <f>VLOOKUP(H2518,zdroj!C:F,4,0)</f>
        <v>0</v>
      </c>
      <c r="N2518" s="61" t="str">
        <f t="shared" si="78"/>
        <v>katA</v>
      </c>
      <c r="P2518" s="73" t="str">
        <f t="shared" si="79"/>
        <v/>
      </c>
      <c r="Q2518" s="61" t="s">
        <v>30</v>
      </c>
    </row>
    <row r="2519" spans="8:18" x14ac:dyDescent="0.25">
      <c r="H2519" s="59">
        <v>77992</v>
      </c>
      <c r="I2519" s="59" t="s">
        <v>67</v>
      </c>
      <c r="J2519" s="59">
        <v>26786648</v>
      </c>
      <c r="K2519" s="59" t="s">
        <v>2739</v>
      </c>
      <c r="L2519" s="61" t="s">
        <v>81</v>
      </c>
      <c r="M2519" s="61">
        <f>VLOOKUP(H2519,zdroj!C:F,4,0)</f>
        <v>0</v>
      </c>
      <c r="N2519" s="61" t="str">
        <f t="shared" si="78"/>
        <v>-</v>
      </c>
      <c r="P2519" s="73" t="str">
        <f t="shared" si="79"/>
        <v/>
      </c>
      <c r="Q2519" s="61" t="s">
        <v>88</v>
      </c>
    </row>
    <row r="2520" spans="8:18" x14ac:dyDescent="0.25">
      <c r="H2520" s="59">
        <v>20257</v>
      </c>
      <c r="I2520" s="59" t="s">
        <v>71</v>
      </c>
      <c r="J2520" s="59">
        <v>11373954</v>
      </c>
      <c r="K2520" s="59" t="s">
        <v>2740</v>
      </c>
      <c r="L2520" s="61" t="s">
        <v>112</v>
      </c>
      <c r="M2520" s="61">
        <f>VLOOKUP(H2520,zdroj!C:F,4,0)</f>
        <v>0</v>
      </c>
      <c r="N2520" s="61" t="str">
        <f t="shared" si="78"/>
        <v>katA</v>
      </c>
      <c r="P2520" s="73" t="str">
        <f t="shared" si="79"/>
        <v/>
      </c>
      <c r="Q2520" s="61" t="s">
        <v>30</v>
      </c>
    </row>
    <row r="2521" spans="8:18" x14ac:dyDescent="0.25">
      <c r="H2521" s="59">
        <v>20257</v>
      </c>
      <c r="I2521" s="59" t="s">
        <v>71</v>
      </c>
      <c r="J2521" s="59">
        <v>11373962</v>
      </c>
      <c r="K2521" s="59" t="s">
        <v>2741</v>
      </c>
      <c r="L2521" s="61" t="s">
        <v>113</v>
      </c>
      <c r="M2521" s="61">
        <f>VLOOKUP(H2521,zdroj!C:F,4,0)</f>
        <v>0</v>
      </c>
      <c r="N2521" s="61" t="str">
        <f t="shared" si="78"/>
        <v>katB</v>
      </c>
      <c r="P2521" s="73" t="str">
        <f t="shared" si="79"/>
        <v/>
      </c>
      <c r="Q2521" s="61" t="s">
        <v>30</v>
      </c>
      <c r="R2521" s="61" t="s">
        <v>91</v>
      </c>
    </row>
    <row r="2522" spans="8:18" x14ac:dyDescent="0.25">
      <c r="H2522" s="59">
        <v>20257</v>
      </c>
      <c r="I2522" s="59" t="s">
        <v>71</v>
      </c>
      <c r="J2522" s="59">
        <v>11373971</v>
      </c>
      <c r="K2522" s="59" t="s">
        <v>2742</v>
      </c>
      <c r="L2522" s="61" t="s">
        <v>112</v>
      </c>
      <c r="M2522" s="61">
        <f>VLOOKUP(H2522,zdroj!C:F,4,0)</f>
        <v>0</v>
      </c>
      <c r="N2522" s="61" t="str">
        <f t="shared" si="78"/>
        <v>katA</v>
      </c>
      <c r="P2522" s="73" t="str">
        <f t="shared" si="79"/>
        <v/>
      </c>
      <c r="Q2522" s="61" t="s">
        <v>30</v>
      </c>
    </row>
    <row r="2523" spans="8:18" x14ac:dyDescent="0.25">
      <c r="H2523" s="59">
        <v>20257</v>
      </c>
      <c r="I2523" s="59" t="s">
        <v>71</v>
      </c>
      <c r="J2523" s="59">
        <v>11373989</v>
      </c>
      <c r="K2523" s="59" t="s">
        <v>2743</v>
      </c>
      <c r="L2523" s="61" t="s">
        <v>112</v>
      </c>
      <c r="M2523" s="61">
        <f>VLOOKUP(H2523,zdroj!C:F,4,0)</f>
        <v>0</v>
      </c>
      <c r="N2523" s="61" t="str">
        <f t="shared" si="78"/>
        <v>katA</v>
      </c>
      <c r="P2523" s="73" t="str">
        <f t="shared" si="79"/>
        <v/>
      </c>
      <c r="Q2523" s="61" t="s">
        <v>30</v>
      </c>
    </row>
    <row r="2524" spans="8:18" x14ac:dyDescent="0.25">
      <c r="H2524" s="59">
        <v>20257</v>
      </c>
      <c r="I2524" s="59" t="s">
        <v>71</v>
      </c>
      <c r="J2524" s="59">
        <v>11373997</v>
      </c>
      <c r="K2524" s="59" t="s">
        <v>2744</v>
      </c>
      <c r="L2524" s="61" t="s">
        <v>112</v>
      </c>
      <c r="M2524" s="61">
        <f>VLOOKUP(H2524,zdroj!C:F,4,0)</f>
        <v>0</v>
      </c>
      <c r="N2524" s="61" t="str">
        <f t="shared" si="78"/>
        <v>katA</v>
      </c>
      <c r="P2524" s="73" t="str">
        <f t="shared" si="79"/>
        <v/>
      </c>
      <c r="Q2524" s="61" t="s">
        <v>30</v>
      </c>
    </row>
    <row r="2525" spans="8:18" x14ac:dyDescent="0.25">
      <c r="H2525" s="59">
        <v>20257</v>
      </c>
      <c r="I2525" s="59" t="s">
        <v>71</v>
      </c>
      <c r="J2525" s="59">
        <v>11374004</v>
      </c>
      <c r="K2525" s="59" t="s">
        <v>2745</v>
      </c>
      <c r="L2525" s="61" t="s">
        <v>112</v>
      </c>
      <c r="M2525" s="61">
        <f>VLOOKUP(H2525,zdroj!C:F,4,0)</f>
        <v>0</v>
      </c>
      <c r="N2525" s="61" t="str">
        <f t="shared" si="78"/>
        <v>katA</v>
      </c>
      <c r="P2525" s="73" t="str">
        <f t="shared" si="79"/>
        <v/>
      </c>
      <c r="Q2525" s="61" t="s">
        <v>30</v>
      </c>
    </row>
    <row r="2526" spans="8:18" x14ac:dyDescent="0.25">
      <c r="H2526" s="59">
        <v>20257</v>
      </c>
      <c r="I2526" s="59" t="s">
        <v>71</v>
      </c>
      <c r="J2526" s="59">
        <v>11374012</v>
      </c>
      <c r="K2526" s="59" t="s">
        <v>2746</v>
      </c>
      <c r="L2526" s="61" t="s">
        <v>112</v>
      </c>
      <c r="M2526" s="61">
        <f>VLOOKUP(H2526,zdroj!C:F,4,0)</f>
        <v>0</v>
      </c>
      <c r="N2526" s="61" t="str">
        <f t="shared" si="78"/>
        <v>katA</v>
      </c>
      <c r="P2526" s="73" t="str">
        <f t="shared" si="79"/>
        <v/>
      </c>
      <c r="Q2526" s="61" t="s">
        <v>30</v>
      </c>
    </row>
    <row r="2527" spans="8:18" x14ac:dyDescent="0.25">
      <c r="H2527" s="59">
        <v>20257</v>
      </c>
      <c r="I2527" s="59" t="s">
        <v>71</v>
      </c>
      <c r="J2527" s="59">
        <v>11374021</v>
      </c>
      <c r="K2527" s="59" t="s">
        <v>2747</v>
      </c>
      <c r="L2527" s="61" t="s">
        <v>112</v>
      </c>
      <c r="M2527" s="61">
        <f>VLOOKUP(H2527,zdroj!C:F,4,0)</f>
        <v>0</v>
      </c>
      <c r="N2527" s="61" t="str">
        <f t="shared" si="78"/>
        <v>katA</v>
      </c>
      <c r="P2527" s="73" t="str">
        <f t="shared" si="79"/>
        <v/>
      </c>
      <c r="Q2527" s="61" t="s">
        <v>30</v>
      </c>
    </row>
    <row r="2528" spans="8:18" x14ac:dyDescent="0.25">
      <c r="H2528" s="59">
        <v>20257</v>
      </c>
      <c r="I2528" s="59" t="s">
        <v>71</v>
      </c>
      <c r="J2528" s="59">
        <v>11374039</v>
      </c>
      <c r="K2528" s="59" t="s">
        <v>2748</v>
      </c>
      <c r="L2528" s="61" t="s">
        <v>112</v>
      </c>
      <c r="M2528" s="61">
        <f>VLOOKUP(H2528,zdroj!C:F,4,0)</f>
        <v>0</v>
      </c>
      <c r="N2528" s="61" t="str">
        <f t="shared" si="78"/>
        <v>katA</v>
      </c>
      <c r="P2528" s="73" t="str">
        <f t="shared" si="79"/>
        <v/>
      </c>
      <c r="Q2528" s="61" t="s">
        <v>30</v>
      </c>
    </row>
    <row r="2529" spans="8:18" x14ac:dyDescent="0.25">
      <c r="H2529" s="59">
        <v>20257</v>
      </c>
      <c r="I2529" s="59" t="s">
        <v>71</v>
      </c>
      <c r="J2529" s="59">
        <v>11374047</v>
      </c>
      <c r="K2529" s="59" t="s">
        <v>2749</v>
      </c>
      <c r="L2529" s="61" t="s">
        <v>112</v>
      </c>
      <c r="M2529" s="61">
        <f>VLOOKUP(H2529,zdroj!C:F,4,0)</f>
        <v>0</v>
      </c>
      <c r="N2529" s="61" t="str">
        <f t="shared" si="78"/>
        <v>katA</v>
      </c>
      <c r="P2529" s="73" t="str">
        <f t="shared" si="79"/>
        <v/>
      </c>
      <c r="Q2529" s="61" t="s">
        <v>30</v>
      </c>
    </row>
    <row r="2530" spans="8:18" x14ac:dyDescent="0.25">
      <c r="H2530" s="59">
        <v>20257</v>
      </c>
      <c r="I2530" s="59" t="s">
        <v>71</v>
      </c>
      <c r="J2530" s="59">
        <v>11374055</v>
      </c>
      <c r="K2530" s="59" t="s">
        <v>2750</v>
      </c>
      <c r="L2530" s="61" t="s">
        <v>112</v>
      </c>
      <c r="M2530" s="61">
        <f>VLOOKUP(H2530,zdroj!C:F,4,0)</f>
        <v>0</v>
      </c>
      <c r="N2530" s="61" t="str">
        <f t="shared" si="78"/>
        <v>katA</v>
      </c>
      <c r="P2530" s="73" t="str">
        <f t="shared" si="79"/>
        <v/>
      </c>
      <c r="Q2530" s="61" t="s">
        <v>30</v>
      </c>
    </row>
    <row r="2531" spans="8:18" x14ac:dyDescent="0.25">
      <c r="H2531" s="59">
        <v>20257</v>
      </c>
      <c r="I2531" s="59" t="s">
        <v>71</v>
      </c>
      <c r="J2531" s="59">
        <v>11374063</v>
      </c>
      <c r="K2531" s="59" t="s">
        <v>2751</v>
      </c>
      <c r="L2531" s="61" t="s">
        <v>81</v>
      </c>
      <c r="M2531" s="61">
        <f>VLOOKUP(H2531,zdroj!C:F,4,0)</f>
        <v>0</v>
      </c>
      <c r="N2531" s="61" t="str">
        <f t="shared" si="78"/>
        <v>-</v>
      </c>
      <c r="P2531" s="73" t="str">
        <f t="shared" si="79"/>
        <v/>
      </c>
      <c r="Q2531" s="61" t="s">
        <v>88</v>
      </c>
    </row>
    <row r="2532" spans="8:18" x14ac:dyDescent="0.25">
      <c r="H2532" s="59">
        <v>20257</v>
      </c>
      <c r="I2532" s="59" t="s">
        <v>71</v>
      </c>
      <c r="J2532" s="59">
        <v>11374071</v>
      </c>
      <c r="K2532" s="59" t="s">
        <v>2752</v>
      </c>
      <c r="L2532" s="61" t="s">
        <v>113</v>
      </c>
      <c r="M2532" s="61">
        <f>VLOOKUP(H2532,zdroj!C:F,4,0)</f>
        <v>0</v>
      </c>
      <c r="N2532" s="61" t="str">
        <f t="shared" si="78"/>
        <v>katB</v>
      </c>
      <c r="P2532" s="73" t="str">
        <f t="shared" si="79"/>
        <v/>
      </c>
      <c r="Q2532" s="61" t="s">
        <v>30</v>
      </c>
      <c r="R2532" s="61" t="s">
        <v>91</v>
      </c>
    </row>
    <row r="2533" spans="8:18" x14ac:dyDescent="0.25">
      <c r="H2533" s="59">
        <v>20257</v>
      </c>
      <c r="I2533" s="59" t="s">
        <v>71</v>
      </c>
      <c r="J2533" s="59">
        <v>11374080</v>
      </c>
      <c r="K2533" s="59" t="s">
        <v>2753</v>
      </c>
      <c r="L2533" s="61" t="s">
        <v>112</v>
      </c>
      <c r="M2533" s="61">
        <f>VLOOKUP(H2533,zdroj!C:F,4,0)</f>
        <v>0</v>
      </c>
      <c r="N2533" s="61" t="str">
        <f t="shared" si="78"/>
        <v>katA</v>
      </c>
      <c r="P2533" s="73" t="str">
        <f t="shared" si="79"/>
        <v/>
      </c>
      <c r="Q2533" s="61" t="s">
        <v>30</v>
      </c>
    </row>
    <row r="2534" spans="8:18" x14ac:dyDescent="0.25">
      <c r="H2534" s="59">
        <v>20257</v>
      </c>
      <c r="I2534" s="59" t="s">
        <v>71</v>
      </c>
      <c r="J2534" s="59">
        <v>11374098</v>
      </c>
      <c r="K2534" s="59" t="s">
        <v>2754</v>
      </c>
      <c r="L2534" s="61" t="s">
        <v>112</v>
      </c>
      <c r="M2534" s="61">
        <f>VLOOKUP(H2534,zdroj!C:F,4,0)</f>
        <v>0</v>
      </c>
      <c r="N2534" s="61" t="str">
        <f t="shared" si="78"/>
        <v>katA</v>
      </c>
      <c r="P2534" s="73" t="str">
        <f t="shared" si="79"/>
        <v/>
      </c>
      <c r="Q2534" s="61" t="s">
        <v>30</v>
      </c>
    </row>
    <row r="2535" spans="8:18" x14ac:dyDescent="0.25">
      <c r="H2535" s="59">
        <v>20257</v>
      </c>
      <c r="I2535" s="59" t="s">
        <v>71</v>
      </c>
      <c r="J2535" s="59">
        <v>11374101</v>
      </c>
      <c r="K2535" s="59" t="s">
        <v>2755</v>
      </c>
      <c r="L2535" s="61" t="s">
        <v>112</v>
      </c>
      <c r="M2535" s="61">
        <f>VLOOKUP(H2535,zdroj!C:F,4,0)</f>
        <v>0</v>
      </c>
      <c r="N2535" s="61" t="str">
        <f t="shared" si="78"/>
        <v>katA</v>
      </c>
      <c r="P2535" s="73" t="str">
        <f t="shared" si="79"/>
        <v/>
      </c>
      <c r="Q2535" s="61" t="s">
        <v>30</v>
      </c>
    </row>
    <row r="2536" spans="8:18" x14ac:dyDescent="0.25">
      <c r="H2536" s="59">
        <v>20257</v>
      </c>
      <c r="I2536" s="59" t="s">
        <v>71</v>
      </c>
      <c r="J2536" s="59">
        <v>11374110</v>
      </c>
      <c r="K2536" s="59" t="s">
        <v>2756</v>
      </c>
      <c r="L2536" s="61" t="s">
        <v>81</v>
      </c>
      <c r="M2536" s="61">
        <f>VLOOKUP(H2536,zdroj!C:F,4,0)</f>
        <v>0</v>
      </c>
      <c r="N2536" s="61" t="str">
        <f t="shared" si="78"/>
        <v>-</v>
      </c>
      <c r="P2536" s="73" t="str">
        <f t="shared" si="79"/>
        <v/>
      </c>
      <c r="Q2536" s="61" t="s">
        <v>88</v>
      </c>
    </row>
    <row r="2537" spans="8:18" x14ac:dyDescent="0.25">
      <c r="H2537" s="59">
        <v>20257</v>
      </c>
      <c r="I2537" s="59" t="s">
        <v>71</v>
      </c>
      <c r="J2537" s="59">
        <v>11374128</v>
      </c>
      <c r="K2537" s="59" t="s">
        <v>2757</v>
      </c>
      <c r="L2537" s="61" t="s">
        <v>81</v>
      </c>
      <c r="M2537" s="61">
        <f>VLOOKUP(H2537,zdroj!C:F,4,0)</f>
        <v>0</v>
      </c>
      <c r="N2537" s="61" t="str">
        <f t="shared" si="78"/>
        <v>-</v>
      </c>
      <c r="P2537" s="73" t="str">
        <f t="shared" si="79"/>
        <v/>
      </c>
      <c r="Q2537" s="61" t="s">
        <v>88</v>
      </c>
    </row>
    <row r="2538" spans="8:18" x14ac:dyDescent="0.25">
      <c r="H2538" s="59">
        <v>20257</v>
      </c>
      <c r="I2538" s="59" t="s">
        <v>71</v>
      </c>
      <c r="J2538" s="59">
        <v>11374136</v>
      </c>
      <c r="K2538" s="59" t="s">
        <v>2758</v>
      </c>
      <c r="L2538" s="61" t="s">
        <v>112</v>
      </c>
      <c r="M2538" s="61">
        <f>VLOOKUP(H2538,zdroj!C:F,4,0)</f>
        <v>0</v>
      </c>
      <c r="N2538" s="61" t="str">
        <f t="shared" si="78"/>
        <v>katA</v>
      </c>
      <c r="P2538" s="73" t="str">
        <f t="shared" si="79"/>
        <v/>
      </c>
      <c r="Q2538" s="61" t="s">
        <v>30</v>
      </c>
    </row>
    <row r="2539" spans="8:18" x14ac:dyDescent="0.25">
      <c r="H2539" s="59">
        <v>20257</v>
      </c>
      <c r="I2539" s="59" t="s">
        <v>71</v>
      </c>
      <c r="J2539" s="59">
        <v>11374144</v>
      </c>
      <c r="K2539" s="59" t="s">
        <v>2759</v>
      </c>
      <c r="L2539" s="61" t="s">
        <v>112</v>
      </c>
      <c r="M2539" s="61">
        <f>VLOOKUP(H2539,zdroj!C:F,4,0)</f>
        <v>0</v>
      </c>
      <c r="N2539" s="61" t="str">
        <f t="shared" si="78"/>
        <v>katA</v>
      </c>
      <c r="P2539" s="73" t="str">
        <f t="shared" si="79"/>
        <v/>
      </c>
      <c r="Q2539" s="61" t="s">
        <v>30</v>
      </c>
    </row>
    <row r="2540" spans="8:18" x14ac:dyDescent="0.25">
      <c r="H2540" s="59">
        <v>20257</v>
      </c>
      <c r="I2540" s="59" t="s">
        <v>71</v>
      </c>
      <c r="J2540" s="59">
        <v>11374152</v>
      </c>
      <c r="K2540" s="59" t="s">
        <v>2760</v>
      </c>
      <c r="L2540" s="61" t="s">
        <v>112</v>
      </c>
      <c r="M2540" s="61">
        <f>VLOOKUP(H2540,zdroj!C:F,4,0)</f>
        <v>0</v>
      </c>
      <c r="N2540" s="61" t="str">
        <f t="shared" si="78"/>
        <v>katA</v>
      </c>
      <c r="P2540" s="73" t="str">
        <f t="shared" si="79"/>
        <v/>
      </c>
      <c r="Q2540" s="61" t="s">
        <v>30</v>
      </c>
    </row>
    <row r="2541" spans="8:18" x14ac:dyDescent="0.25">
      <c r="H2541" s="59">
        <v>20257</v>
      </c>
      <c r="I2541" s="59" t="s">
        <v>71</v>
      </c>
      <c r="J2541" s="59">
        <v>11374161</v>
      </c>
      <c r="K2541" s="59" t="s">
        <v>2761</v>
      </c>
      <c r="L2541" s="61" t="s">
        <v>112</v>
      </c>
      <c r="M2541" s="61">
        <f>VLOOKUP(H2541,zdroj!C:F,4,0)</f>
        <v>0</v>
      </c>
      <c r="N2541" s="61" t="str">
        <f t="shared" si="78"/>
        <v>katA</v>
      </c>
      <c r="P2541" s="73" t="str">
        <f t="shared" si="79"/>
        <v/>
      </c>
      <c r="Q2541" s="61" t="s">
        <v>30</v>
      </c>
    </row>
    <row r="2542" spans="8:18" x14ac:dyDescent="0.25">
      <c r="H2542" s="59">
        <v>20257</v>
      </c>
      <c r="I2542" s="59" t="s">
        <v>71</v>
      </c>
      <c r="J2542" s="59">
        <v>11374179</v>
      </c>
      <c r="K2542" s="59" t="s">
        <v>2762</v>
      </c>
      <c r="L2542" s="61" t="s">
        <v>112</v>
      </c>
      <c r="M2542" s="61">
        <f>VLOOKUP(H2542,zdroj!C:F,4,0)</f>
        <v>0</v>
      </c>
      <c r="N2542" s="61" t="str">
        <f t="shared" si="78"/>
        <v>katA</v>
      </c>
      <c r="P2542" s="73" t="str">
        <f t="shared" si="79"/>
        <v/>
      </c>
      <c r="Q2542" s="61" t="s">
        <v>30</v>
      </c>
    </row>
    <row r="2543" spans="8:18" x14ac:dyDescent="0.25">
      <c r="H2543" s="59">
        <v>20257</v>
      </c>
      <c r="I2543" s="59" t="s">
        <v>71</v>
      </c>
      <c r="J2543" s="59">
        <v>11374187</v>
      </c>
      <c r="K2543" s="59" t="s">
        <v>2763</v>
      </c>
      <c r="L2543" s="61" t="s">
        <v>112</v>
      </c>
      <c r="M2543" s="61">
        <f>VLOOKUP(H2543,zdroj!C:F,4,0)</f>
        <v>0</v>
      </c>
      <c r="N2543" s="61" t="str">
        <f t="shared" si="78"/>
        <v>katA</v>
      </c>
      <c r="P2543" s="73" t="str">
        <f t="shared" si="79"/>
        <v/>
      </c>
      <c r="Q2543" s="61" t="s">
        <v>30</v>
      </c>
    </row>
    <row r="2544" spans="8:18" x14ac:dyDescent="0.25">
      <c r="H2544" s="59">
        <v>20257</v>
      </c>
      <c r="I2544" s="59" t="s">
        <v>71</v>
      </c>
      <c r="J2544" s="59">
        <v>11374195</v>
      </c>
      <c r="K2544" s="59" t="s">
        <v>2764</v>
      </c>
      <c r="L2544" s="61" t="s">
        <v>112</v>
      </c>
      <c r="M2544" s="61">
        <f>VLOOKUP(H2544,zdroj!C:F,4,0)</f>
        <v>0</v>
      </c>
      <c r="N2544" s="61" t="str">
        <f t="shared" si="78"/>
        <v>katA</v>
      </c>
      <c r="P2544" s="73" t="str">
        <f t="shared" si="79"/>
        <v/>
      </c>
      <c r="Q2544" s="61" t="s">
        <v>30</v>
      </c>
    </row>
    <row r="2545" spans="8:18" x14ac:dyDescent="0.25">
      <c r="H2545" s="59">
        <v>20257</v>
      </c>
      <c r="I2545" s="59" t="s">
        <v>71</v>
      </c>
      <c r="J2545" s="59">
        <v>11374209</v>
      </c>
      <c r="K2545" s="59" t="s">
        <v>2765</v>
      </c>
      <c r="L2545" s="61" t="s">
        <v>112</v>
      </c>
      <c r="M2545" s="61">
        <f>VLOOKUP(H2545,zdroj!C:F,4,0)</f>
        <v>0</v>
      </c>
      <c r="N2545" s="61" t="str">
        <f t="shared" si="78"/>
        <v>katA</v>
      </c>
      <c r="P2545" s="73" t="str">
        <f t="shared" si="79"/>
        <v/>
      </c>
      <c r="Q2545" s="61" t="s">
        <v>30</v>
      </c>
    </row>
    <row r="2546" spans="8:18" x14ac:dyDescent="0.25">
      <c r="H2546" s="59">
        <v>20257</v>
      </c>
      <c r="I2546" s="59" t="s">
        <v>71</v>
      </c>
      <c r="J2546" s="59">
        <v>11374217</v>
      </c>
      <c r="K2546" s="59" t="s">
        <v>2766</v>
      </c>
      <c r="L2546" s="61" t="s">
        <v>112</v>
      </c>
      <c r="M2546" s="61">
        <f>VLOOKUP(H2546,zdroj!C:F,4,0)</f>
        <v>0</v>
      </c>
      <c r="N2546" s="61" t="str">
        <f t="shared" si="78"/>
        <v>katA</v>
      </c>
      <c r="P2546" s="73" t="str">
        <f t="shared" si="79"/>
        <v/>
      </c>
      <c r="Q2546" s="61" t="s">
        <v>30</v>
      </c>
    </row>
    <row r="2547" spans="8:18" x14ac:dyDescent="0.25">
      <c r="H2547" s="59">
        <v>20257</v>
      </c>
      <c r="I2547" s="59" t="s">
        <v>71</v>
      </c>
      <c r="J2547" s="59">
        <v>11374225</v>
      </c>
      <c r="K2547" s="59" t="s">
        <v>2767</v>
      </c>
      <c r="L2547" s="61" t="s">
        <v>113</v>
      </c>
      <c r="M2547" s="61">
        <f>VLOOKUP(H2547,zdroj!C:F,4,0)</f>
        <v>0</v>
      </c>
      <c r="N2547" s="61" t="str">
        <f t="shared" si="78"/>
        <v>katB</v>
      </c>
      <c r="P2547" s="73" t="str">
        <f t="shared" si="79"/>
        <v/>
      </c>
      <c r="Q2547" s="61" t="s">
        <v>30</v>
      </c>
      <c r="R2547" s="61" t="s">
        <v>91</v>
      </c>
    </row>
    <row r="2548" spans="8:18" x14ac:dyDescent="0.25">
      <c r="H2548" s="59">
        <v>20257</v>
      </c>
      <c r="I2548" s="59" t="s">
        <v>71</v>
      </c>
      <c r="J2548" s="59">
        <v>11374233</v>
      </c>
      <c r="K2548" s="59" t="s">
        <v>2768</v>
      </c>
      <c r="L2548" s="61" t="s">
        <v>112</v>
      </c>
      <c r="M2548" s="61">
        <f>VLOOKUP(H2548,zdroj!C:F,4,0)</f>
        <v>0</v>
      </c>
      <c r="N2548" s="61" t="str">
        <f t="shared" si="78"/>
        <v>katA</v>
      </c>
      <c r="P2548" s="73" t="str">
        <f t="shared" si="79"/>
        <v/>
      </c>
      <c r="Q2548" s="61" t="s">
        <v>30</v>
      </c>
    </row>
    <row r="2549" spans="8:18" x14ac:dyDescent="0.25">
      <c r="H2549" s="59">
        <v>20257</v>
      </c>
      <c r="I2549" s="59" t="s">
        <v>71</v>
      </c>
      <c r="J2549" s="59">
        <v>11374241</v>
      </c>
      <c r="K2549" s="59" t="s">
        <v>2769</v>
      </c>
      <c r="L2549" s="61" t="s">
        <v>112</v>
      </c>
      <c r="M2549" s="61">
        <f>VLOOKUP(H2549,zdroj!C:F,4,0)</f>
        <v>0</v>
      </c>
      <c r="N2549" s="61" t="str">
        <f t="shared" si="78"/>
        <v>katA</v>
      </c>
      <c r="P2549" s="73" t="str">
        <f t="shared" si="79"/>
        <v/>
      </c>
      <c r="Q2549" s="61" t="s">
        <v>30</v>
      </c>
    </row>
    <row r="2550" spans="8:18" x14ac:dyDescent="0.25">
      <c r="H2550" s="59">
        <v>20257</v>
      </c>
      <c r="I2550" s="59" t="s">
        <v>71</v>
      </c>
      <c r="J2550" s="59">
        <v>11374250</v>
      </c>
      <c r="K2550" s="59" t="s">
        <v>2770</v>
      </c>
      <c r="L2550" s="61" t="s">
        <v>112</v>
      </c>
      <c r="M2550" s="61">
        <f>VLOOKUP(H2550,zdroj!C:F,4,0)</f>
        <v>0</v>
      </c>
      <c r="N2550" s="61" t="str">
        <f t="shared" si="78"/>
        <v>katA</v>
      </c>
      <c r="P2550" s="73" t="str">
        <f t="shared" si="79"/>
        <v/>
      </c>
      <c r="Q2550" s="61" t="s">
        <v>30</v>
      </c>
    </row>
    <row r="2551" spans="8:18" x14ac:dyDescent="0.25">
      <c r="H2551" s="59">
        <v>20257</v>
      </c>
      <c r="I2551" s="59" t="s">
        <v>71</v>
      </c>
      <c r="J2551" s="59">
        <v>11374268</v>
      </c>
      <c r="K2551" s="59" t="s">
        <v>2771</v>
      </c>
      <c r="L2551" s="61" t="s">
        <v>112</v>
      </c>
      <c r="M2551" s="61">
        <f>VLOOKUP(H2551,zdroj!C:F,4,0)</f>
        <v>0</v>
      </c>
      <c r="N2551" s="61" t="str">
        <f t="shared" si="78"/>
        <v>katA</v>
      </c>
      <c r="P2551" s="73" t="str">
        <f t="shared" si="79"/>
        <v/>
      </c>
      <c r="Q2551" s="61" t="s">
        <v>30</v>
      </c>
    </row>
    <row r="2552" spans="8:18" x14ac:dyDescent="0.25">
      <c r="H2552" s="59">
        <v>20257</v>
      </c>
      <c r="I2552" s="59" t="s">
        <v>71</v>
      </c>
      <c r="J2552" s="59">
        <v>11374276</v>
      </c>
      <c r="K2552" s="59" t="s">
        <v>2772</v>
      </c>
      <c r="L2552" s="61" t="s">
        <v>112</v>
      </c>
      <c r="M2552" s="61">
        <f>VLOOKUP(H2552,zdroj!C:F,4,0)</f>
        <v>0</v>
      </c>
      <c r="N2552" s="61" t="str">
        <f t="shared" si="78"/>
        <v>katA</v>
      </c>
      <c r="P2552" s="73" t="str">
        <f t="shared" si="79"/>
        <v/>
      </c>
      <c r="Q2552" s="61" t="s">
        <v>30</v>
      </c>
    </row>
    <row r="2553" spans="8:18" x14ac:dyDescent="0.25">
      <c r="H2553" s="59">
        <v>20257</v>
      </c>
      <c r="I2553" s="59" t="s">
        <v>71</v>
      </c>
      <c r="J2553" s="59">
        <v>11374292</v>
      </c>
      <c r="K2553" s="59" t="s">
        <v>2773</v>
      </c>
      <c r="L2553" s="61" t="s">
        <v>112</v>
      </c>
      <c r="M2553" s="61">
        <f>VLOOKUP(H2553,zdroj!C:F,4,0)</f>
        <v>0</v>
      </c>
      <c r="N2553" s="61" t="str">
        <f t="shared" si="78"/>
        <v>katA</v>
      </c>
      <c r="P2553" s="73" t="str">
        <f t="shared" si="79"/>
        <v/>
      </c>
      <c r="Q2553" s="61" t="s">
        <v>30</v>
      </c>
    </row>
    <row r="2554" spans="8:18" x14ac:dyDescent="0.25">
      <c r="H2554" s="59">
        <v>20257</v>
      </c>
      <c r="I2554" s="59" t="s">
        <v>71</v>
      </c>
      <c r="J2554" s="59">
        <v>11374306</v>
      </c>
      <c r="K2554" s="59" t="s">
        <v>2774</v>
      </c>
      <c r="L2554" s="61" t="s">
        <v>112</v>
      </c>
      <c r="M2554" s="61">
        <f>VLOOKUP(H2554,zdroj!C:F,4,0)</f>
        <v>0</v>
      </c>
      <c r="N2554" s="61" t="str">
        <f t="shared" si="78"/>
        <v>katA</v>
      </c>
      <c r="P2554" s="73" t="str">
        <f t="shared" si="79"/>
        <v/>
      </c>
      <c r="Q2554" s="61" t="s">
        <v>30</v>
      </c>
    </row>
    <row r="2555" spans="8:18" x14ac:dyDescent="0.25">
      <c r="H2555" s="59">
        <v>20257</v>
      </c>
      <c r="I2555" s="59" t="s">
        <v>71</v>
      </c>
      <c r="J2555" s="59">
        <v>11374314</v>
      </c>
      <c r="K2555" s="59" t="s">
        <v>2775</v>
      </c>
      <c r="L2555" s="61" t="s">
        <v>112</v>
      </c>
      <c r="M2555" s="61">
        <f>VLOOKUP(H2555,zdroj!C:F,4,0)</f>
        <v>0</v>
      </c>
      <c r="N2555" s="61" t="str">
        <f t="shared" si="78"/>
        <v>katA</v>
      </c>
      <c r="P2555" s="73" t="str">
        <f t="shared" si="79"/>
        <v/>
      </c>
      <c r="Q2555" s="61" t="s">
        <v>30</v>
      </c>
    </row>
    <row r="2556" spans="8:18" x14ac:dyDescent="0.25">
      <c r="H2556" s="59">
        <v>20257</v>
      </c>
      <c r="I2556" s="59" t="s">
        <v>71</v>
      </c>
      <c r="J2556" s="59">
        <v>11374322</v>
      </c>
      <c r="K2556" s="59" t="s">
        <v>2776</v>
      </c>
      <c r="L2556" s="61" t="s">
        <v>112</v>
      </c>
      <c r="M2556" s="61">
        <f>VLOOKUP(H2556,zdroj!C:F,4,0)</f>
        <v>0</v>
      </c>
      <c r="N2556" s="61" t="str">
        <f t="shared" si="78"/>
        <v>katA</v>
      </c>
      <c r="P2556" s="73" t="str">
        <f t="shared" si="79"/>
        <v/>
      </c>
      <c r="Q2556" s="61" t="s">
        <v>30</v>
      </c>
    </row>
    <row r="2557" spans="8:18" x14ac:dyDescent="0.25">
      <c r="H2557" s="59">
        <v>20257</v>
      </c>
      <c r="I2557" s="59" t="s">
        <v>71</v>
      </c>
      <c r="J2557" s="59">
        <v>11374331</v>
      </c>
      <c r="K2557" s="59" t="s">
        <v>2777</v>
      </c>
      <c r="L2557" s="61" t="s">
        <v>113</v>
      </c>
      <c r="M2557" s="61">
        <f>VLOOKUP(H2557,zdroj!C:F,4,0)</f>
        <v>0</v>
      </c>
      <c r="N2557" s="61" t="str">
        <f t="shared" si="78"/>
        <v>katB</v>
      </c>
      <c r="P2557" s="73" t="str">
        <f t="shared" si="79"/>
        <v/>
      </c>
      <c r="Q2557" s="61" t="s">
        <v>30</v>
      </c>
      <c r="R2557" s="61" t="s">
        <v>91</v>
      </c>
    </row>
    <row r="2558" spans="8:18" x14ac:dyDescent="0.25">
      <c r="H2558" s="59">
        <v>20257</v>
      </c>
      <c r="I2558" s="59" t="s">
        <v>71</v>
      </c>
      <c r="J2558" s="59">
        <v>11374349</v>
      </c>
      <c r="K2558" s="59" t="s">
        <v>2778</v>
      </c>
      <c r="L2558" s="61" t="s">
        <v>113</v>
      </c>
      <c r="M2558" s="61">
        <f>VLOOKUP(H2558,zdroj!C:F,4,0)</f>
        <v>0</v>
      </c>
      <c r="N2558" s="61" t="str">
        <f t="shared" si="78"/>
        <v>katB</v>
      </c>
      <c r="P2558" s="73" t="str">
        <f t="shared" si="79"/>
        <v/>
      </c>
      <c r="Q2558" s="61" t="s">
        <v>30</v>
      </c>
      <c r="R2558" s="61" t="s">
        <v>91</v>
      </c>
    </row>
    <row r="2559" spans="8:18" x14ac:dyDescent="0.25">
      <c r="H2559" s="59">
        <v>20257</v>
      </c>
      <c r="I2559" s="59" t="s">
        <v>71</v>
      </c>
      <c r="J2559" s="59">
        <v>11374357</v>
      </c>
      <c r="K2559" s="59" t="s">
        <v>2779</v>
      </c>
      <c r="L2559" s="61" t="s">
        <v>112</v>
      </c>
      <c r="M2559" s="61">
        <f>VLOOKUP(H2559,zdroj!C:F,4,0)</f>
        <v>0</v>
      </c>
      <c r="N2559" s="61" t="str">
        <f t="shared" si="78"/>
        <v>katA</v>
      </c>
      <c r="P2559" s="73" t="str">
        <f t="shared" si="79"/>
        <v/>
      </c>
      <c r="Q2559" s="61" t="s">
        <v>30</v>
      </c>
    </row>
    <row r="2560" spans="8:18" x14ac:dyDescent="0.25">
      <c r="H2560" s="59">
        <v>20257</v>
      </c>
      <c r="I2560" s="59" t="s">
        <v>71</v>
      </c>
      <c r="J2560" s="59">
        <v>11374365</v>
      </c>
      <c r="K2560" s="59" t="s">
        <v>2780</v>
      </c>
      <c r="L2560" s="61" t="s">
        <v>112</v>
      </c>
      <c r="M2560" s="61">
        <f>VLOOKUP(H2560,zdroj!C:F,4,0)</f>
        <v>0</v>
      </c>
      <c r="N2560" s="61" t="str">
        <f t="shared" si="78"/>
        <v>katA</v>
      </c>
      <c r="P2560" s="73" t="str">
        <f t="shared" si="79"/>
        <v/>
      </c>
      <c r="Q2560" s="61" t="s">
        <v>30</v>
      </c>
    </row>
    <row r="2561" spans="8:18" x14ac:dyDescent="0.25">
      <c r="H2561" s="59">
        <v>20257</v>
      </c>
      <c r="I2561" s="59" t="s">
        <v>71</v>
      </c>
      <c r="J2561" s="59">
        <v>11374373</v>
      </c>
      <c r="K2561" s="59" t="s">
        <v>2781</v>
      </c>
      <c r="L2561" s="61" t="s">
        <v>113</v>
      </c>
      <c r="M2561" s="61">
        <f>VLOOKUP(H2561,zdroj!C:F,4,0)</f>
        <v>0</v>
      </c>
      <c r="N2561" s="61" t="str">
        <f t="shared" si="78"/>
        <v>katB</v>
      </c>
      <c r="P2561" s="73" t="str">
        <f t="shared" si="79"/>
        <v/>
      </c>
      <c r="Q2561" s="61" t="s">
        <v>30</v>
      </c>
      <c r="R2561" s="61" t="s">
        <v>91</v>
      </c>
    </row>
    <row r="2562" spans="8:18" x14ac:dyDescent="0.25">
      <c r="H2562" s="59">
        <v>20257</v>
      </c>
      <c r="I2562" s="59" t="s">
        <v>71</v>
      </c>
      <c r="J2562" s="59">
        <v>11374381</v>
      </c>
      <c r="K2562" s="59" t="s">
        <v>2782</v>
      </c>
      <c r="L2562" s="61" t="s">
        <v>113</v>
      </c>
      <c r="M2562" s="61">
        <f>VLOOKUP(H2562,zdroj!C:F,4,0)</f>
        <v>0</v>
      </c>
      <c r="N2562" s="61" t="str">
        <f t="shared" si="78"/>
        <v>katB</v>
      </c>
      <c r="P2562" s="73" t="str">
        <f t="shared" si="79"/>
        <v/>
      </c>
      <c r="Q2562" s="61" t="s">
        <v>30</v>
      </c>
      <c r="R2562" s="61" t="s">
        <v>91</v>
      </c>
    </row>
    <row r="2563" spans="8:18" x14ac:dyDescent="0.25">
      <c r="H2563" s="59">
        <v>20257</v>
      </c>
      <c r="I2563" s="59" t="s">
        <v>71</v>
      </c>
      <c r="J2563" s="59">
        <v>11374390</v>
      </c>
      <c r="K2563" s="59" t="s">
        <v>2783</v>
      </c>
      <c r="L2563" s="61" t="s">
        <v>112</v>
      </c>
      <c r="M2563" s="61">
        <f>VLOOKUP(H2563,zdroj!C:F,4,0)</f>
        <v>0</v>
      </c>
      <c r="N2563" s="61" t="str">
        <f t="shared" si="78"/>
        <v>katA</v>
      </c>
      <c r="P2563" s="73" t="str">
        <f t="shared" si="79"/>
        <v/>
      </c>
      <c r="Q2563" s="61" t="s">
        <v>30</v>
      </c>
    </row>
    <row r="2564" spans="8:18" x14ac:dyDescent="0.25">
      <c r="H2564" s="59">
        <v>20257</v>
      </c>
      <c r="I2564" s="59" t="s">
        <v>71</v>
      </c>
      <c r="J2564" s="59">
        <v>11374403</v>
      </c>
      <c r="K2564" s="59" t="s">
        <v>2784</v>
      </c>
      <c r="L2564" s="61" t="s">
        <v>112</v>
      </c>
      <c r="M2564" s="61">
        <f>VLOOKUP(H2564,zdroj!C:F,4,0)</f>
        <v>0</v>
      </c>
      <c r="N2564" s="61" t="str">
        <f t="shared" si="78"/>
        <v>katA</v>
      </c>
      <c r="P2564" s="73" t="str">
        <f t="shared" si="79"/>
        <v/>
      </c>
      <c r="Q2564" s="61" t="s">
        <v>30</v>
      </c>
    </row>
    <row r="2565" spans="8:18" x14ac:dyDescent="0.25">
      <c r="H2565" s="59">
        <v>20257</v>
      </c>
      <c r="I2565" s="59" t="s">
        <v>71</v>
      </c>
      <c r="J2565" s="59">
        <v>11374411</v>
      </c>
      <c r="K2565" s="59" t="s">
        <v>2785</v>
      </c>
      <c r="L2565" s="61" t="s">
        <v>113</v>
      </c>
      <c r="M2565" s="61">
        <f>VLOOKUP(H2565,zdroj!C:F,4,0)</f>
        <v>0</v>
      </c>
      <c r="N2565" s="61" t="str">
        <f t="shared" si="78"/>
        <v>katB</v>
      </c>
      <c r="P2565" s="73" t="str">
        <f t="shared" si="79"/>
        <v/>
      </c>
      <c r="Q2565" s="61" t="s">
        <v>30</v>
      </c>
      <c r="R2565" s="61" t="s">
        <v>91</v>
      </c>
    </row>
    <row r="2566" spans="8:18" x14ac:dyDescent="0.25">
      <c r="H2566" s="59">
        <v>20257</v>
      </c>
      <c r="I2566" s="59" t="s">
        <v>71</v>
      </c>
      <c r="J2566" s="59">
        <v>11374420</v>
      </c>
      <c r="K2566" s="59" t="s">
        <v>2786</v>
      </c>
      <c r="L2566" s="61" t="s">
        <v>113</v>
      </c>
      <c r="M2566" s="61">
        <f>VLOOKUP(H2566,zdroj!C:F,4,0)</f>
        <v>0</v>
      </c>
      <c r="N2566" s="61" t="str">
        <f t="shared" si="78"/>
        <v>katB</v>
      </c>
      <c r="P2566" s="73" t="str">
        <f t="shared" si="79"/>
        <v/>
      </c>
      <c r="Q2566" s="61" t="s">
        <v>30</v>
      </c>
      <c r="R2566" s="61" t="s">
        <v>91</v>
      </c>
    </row>
    <row r="2567" spans="8:18" x14ac:dyDescent="0.25">
      <c r="H2567" s="59">
        <v>20257</v>
      </c>
      <c r="I2567" s="59" t="s">
        <v>71</v>
      </c>
      <c r="J2567" s="59">
        <v>11374438</v>
      </c>
      <c r="K2567" s="59" t="s">
        <v>2787</v>
      </c>
      <c r="L2567" s="61" t="s">
        <v>113</v>
      </c>
      <c r="M2567" s="61">
        <f>VLOOKUP(H2567,zdroj!C:F,4,0)</f>
        <v>0</v>
      </c>
      <c r="N2567" s="61" t="str">
        <f t="shared" ref="N2567:N2630" si="80">IF(M2567="A",IF(L2567="katA","katB",L2567),L2567)</f>
        <v>katB</v>
      </c>
      <c r="P2567" s="73" t="str">
        <f t="shared" ref="P2567:P2630" si="81">IF(O2567="A",1,"")</f>
        <v/>
      </c>
      <c r="Q2567" s="61" t="s">
        <v>30</v>
      </c>
      <c r="R2567" s="61" t="s">
        <v>91</v>
      </c>
    </row>
    <row r="2568" spans="8:18" x14ac:dyDescent="0.25">
      <c r="H2568" s="59">
        <v>20257</v>
      </c>
      <c r="I2568" s="59" t="s">
        <v>71</v>
      </c>
      <c r="J2568" s="59">
        <v>11374446</v>
      </c>
      <c r="K2568" s="59" t="s">
        <v>2788</v>
      </c>
      <c r="L2568" s="61" t="s">
        <v>112</v>
      </c>
      <c r="M2568" s="61">
        <f>VLOOKUP(H2568,zdroj!C:F,4,0)</f>
        <v>0</v>
      </c>
      <c r="N2568" s="61" t="str">
        <f t="shared" si="80"/>
        <v>katA</v>
      </c>
      <c r="P2568" s="73" t="str">
        <f t="shared" si="81"/>
        <v/>
      </c>
      <c r="Q2568" s="61" t="s">
        <v>30</v>
      </c>
    </row>
    <row r="2569" spans="8:18" x14ac:dyDescent="0.25">
      <c r="H2569" s="59">
        <v>20257</v>
      </c>
      <c r="I2569" s="59" t="s">
        <v>71</v>
      </c>
      <c r="J2569" s="59">
        <v>11374462</v>
      </c>
      <c r="K2569" s="59" t="s">
        <v>2789</v>
      </c>
      <c r="L2569" s="61" t="s">
        <v>81</v>
      </c>
      <c r="M2569" s="61">
        <f>VLOOKUP(H2569,zdroj!C:F,4,0)</f>
        <v>0</v>
      </c>
      <c r="N2569" s="61" t="str">
        <f t="shared" si="80"/>
        <v>-</v>
      </c>
      <c r="P2569" s="73" t="str">
        <f t="shared" si="81"/>
        <v/>
      </c>
      <c r="Q2569" s="61" t="s">
        <v>88</v>
      </c>
    </row>
    <row r="2570" spans="8:18" x14ac:dyDescent="0.25">
      <c r="H2570" s="59">
        <v>20257</v>
      </c>
      <c r="I2570" s="59" t="s">
        <v>71</v>
      </c>
      <c r="J2570" s="59">
        <v>11374489</v>
      </c>
      <c r="K2570" s="59" t="s">
        <v>2790</v>
      </c>
      <c r="L2570" s="61" t="s">
        <v>81</v>
      </c>
      <c r="M2570" s="61">
        <f>VLOOKUP(H2570,zdroj!C:F,4,0)</f>
        <v>0</v>
      </c>
      <c r="N2570" s="61" t="str">
        <f t="shared" si="80"/>
        <v>-</v>
      </c>
      <c r="P2570" s="73" t="str">
        <f t="shared" si="81"/>
        <v/>
      </c>
      <c r="Q2570" s="61" t="s">
        <v>88</v>
      </c>
    </row>
    <row r="2571" spans="8:18" x14ac:dyDescent="0.25">
      <c r="H2571" s="59">
        <v>20257</v>
      </c>
      <c r="I2571" s="59" t="s">
        <v>71</v>
      </c>
      <c r="J2571" s="59">
        <v>11374501</v>
      </c>
      <c r="K2571" s="59" t="s">
        <v>2791</v>
      </c>
      <c r="L2571" s="61" t="s">
        <v>81</v>
      </c>
      <c r="M2571" s="61">
        <f>VLOOKUP(H2571,zdroj!C:F,4,0)</f>
        <v>0</v>
      </c>
      <c r="N2571" s="61" t="str">
        <f t="shared" si="80"/>
        <v>-</v>
      </c>
      <c r="P2571" s="73" t="str">
        <f t="shared" si="81"/>
        <v/>
      </c>
      <c r="Q2571" s="61" t="s">
        <v>88</v>
      </c>
    </row>
    <row r="2572" spans="8:18" x14ac:dyDescent="0.25">
      <c r="H2572" s="59">
        <v>20257</v>
      </c>
      <c r="I2572" s="59" t="s">
        <v>71</v>
      </c>
      <c r="J2572" s="59">
        <v>25140531</v>
      </c>
      <c r="K2572" s="59" t="s">
        <v>2792</v>
      </c>
      <c r="L2572" s="61" t="s">
        <v>112</v>
      </c>
      <c r="M2572" s="61">
        <f>VLOOKUP(H2572,zdroj!C:F,4,0)</f>
        <v>0</v>
      </c>
      <c r="N2572" s="61" t="str">
        <f t="shared" si="80"/>
        <v>katA</v>
      </c>
      <c r="P2572" s="73" t="str">
        <f t="shared" si="81"/>
        <v/>
      </c>
      <c r="Q2572" s="61" t="s">
        <v>30</v>
      </c>
    </row>
    <row r="2573" spans="8:18" x14ac:dyDescent="0.25">
      <c r="H2573" s="59">
        <v>20257</v>
      </c>
      <c r="I2573" s="59" t="s">
        <v>71</v>
      </c>
      <c r="J2573" s="59">
        <v>26342758</v>
      </c>
      <c r="K2573" s="59" t="s">
        <v>2793</v>
      </c>
      <c r="L2573" s="61" t="s">
        <v>112</v>
      </c>
      <c r="M2573" s="61">
        <f>VLOOKUP(H2573,zdroj!C:F,4,0)</f>
        <v>0</v>
      </c>
      <c r="N2573" s="61" t="str">
        <f t="shared" si="80"/>
        <v>katA</v>
      </c>
      <c r="P2573" s="73" t="str">
        <f t="shared" si="81"/>
        <v/>
      </c>
      <c r="Q2573" s="61" t="s">
        <v>30</v>
      </c>
    </row>
    <row r="2574" spans="8:18" x14ac:dyDescent="0.25">
      <c r="H2574" s="59">
        <v>20257</v>
      </c>
      <c r="I2574" s="59" t="s">
        <v>71</v>
      </c>
      <c r="J2574" s="59">
        <v>26786893</v>
      </c>
      <c r="K2574" s="59" t="s">
        <v>2794</v>
      </c>
      <c r="L2574" s="61" t="s">
        <v>81</v>
      </c>
      <c r="M2574" s="61">
        <f>VLOOKUP(H2574,zdroj!C:F,4,0)</f>
        <v>0</v>
      </c>
      <c r="N2574" s="61" t="str">
        <f t="shared" si="80"/>
        <v>-</v>
      </c>
      <c r="P2574" s="73" t="str">
        <f t="shared" si="81"/>
        <v/>
      </c>
      <c r="Q2574" s="61" t="s">
        <v>88</v>
      </c>
    </row>
    <row r="2575" spans="8:18" x14ac:dyDescent="0.25">
      <c r="H2575" s="59">
        <v>20257</v>
      </c>
      <c r="I2575" s="59" t="s">
        <v>71</v>
      </c>
      <c r="J2575" s="59">
        <v>27252833</v>
      </c>
      <c r="K2575" s="59" t="s">
        <v>2795</v>
      </c>
      <c r="L2575" s="61" t="s">
        <v>81</v>
      </c>
      <c r="M2575" s="61">
        <f>VLOOKUP(H2575,zdroj!C:F,4,0)</f>
        <v>0</v>
      </c>
      <c r="N2575" s="61" t="str">
        <f t="shared" si="80"/>
        <v>-</v>
      </c>
      <c r="P2575" s="73" t="str">
        <f t="shared" si="81"/>
        <v/>
      </c>
      <c r="Q2575" s="61" t="s">
        <v>88</v>
      </c>
    </row>
    <row r="2576" spans="8:18" x14ac:dyDescent="0.25">
      <c r="H2576" s="59">
        <v>20257</v>
      </c>
      <c r="I2576" s="59" t="s">
        <v>71</v>
      </c>
      <c r="J2576" s="59">
        <v>27252841</v>
      </c>
      <c r="K2576" s="59" t="s">
        <v>2796</v>
      </c>
      <c r="L2576" s="61" t="s">
        <v>81</v>
      </c>
      <c r="M2576" s="61">
        <f>VLOOKUP(H2576,zdroj!C:F,4,0)</f>
        <v>0</v>
      </c>
      <c r="N2576" s="61" t="str">
        <f t="shared" si="80"/>
        <v>-</v>
      </c>
      <c r="P2576" s="73" t="str">
        <f t="shared" si="81"/>
        <v/>
      </c>
      <c r="Q2576" s="61" t="s">
        <v>88</v>
      </c>
    </row>
    <row r="2577" spans="8:18" x14ac:dyDescent="0.25">
      <c r="H2577" s="59">
        <v>20257</v>
      </c>
      <c r="I2577" s="59" t="s">
        <v>71</v>
      </c>
      <c r="J2577" s="59">
        <v>27625923</v>
      </c>
      <c r="K2577" s="59" t="s">
        <v>2797</v>
      </c>
      <c r="L2577" s="61" t="s">
        <v>112</v>
      </c>
      <c r="M2577" s="61">
        <f>VLOOKUP(H2577,zdroj!C:F,4,0)</f>
        <v>0</v>
      </c>
      <c r="N2577" s="61" t="str">
        <f t="shared" si="80"/>
        <v>katA</v>
      </c>
      <c r="P2577" s="73" t="str">
        <f t="shared" si="81"/>
        <v/>
      </c>
      <c r="Q2577" s="61" t="s">
        <v>30</v>
      </c>
    </row>
    <row r="2578" spans="8:18" x14ac:dyDescent="0.25">
      <c r="H2578" s="59">
        <v>20257</v>
      </c>
      <c r="I2578" s="59" t="s">
        <v>71</v>
      </c>
      <c r="J2578" s="59">
        <v>27925978</v>
      </c>
      <c r="K2578" s="59" t="s">
        <v>2798</v>
      </c>
      <c r="L2578" s="61" t="s">
        <v>112</v>
      </c>
      <c r="M2578" s="61">
        <f>VLOOKUP(H2578,zdroj!C:F,4,0)</f>
        <v>0</v>
      </c>
      <c r="N2578" s="61" t="str">
        <f t="shared" si="80"/>
        <v>katA</v>
      </c>
      <c r="P2578" s="73" t="str">
        <f t="shared" si="81"/>
        <v/>
      </c>
      <c r="Q2578" s="61" t="s">
        <v>30</v>
      </c>
    </row>
    <row r="2579" spans="8:18" x14ac:dyDescent="0.25">
      <c r="H2579" s="59">
        <v>20257</v>
      </c>
      <c r="I2579" s="59" t="s">
        <v>71</v>
      </c>
      <c r="J2579" s="59">
        <v>30701759</v>
      </c>
      <c r="K2579" s="59" t="s">
        <v>2799</v>
      </c>
      <c r="L2579" s="61" t="s">
        <v>81</v>
      </c>
      <c r="M2579" s="61">
        <f>VLOOKUP(H2579,zdroj!C:F,4,0)</f>
        <v>0</v>
      </c>
      <c r="N2579" s="61" t="str">
        <f t="shared" si="80"/>
        <v>-</v>
      </c>
      <c r="P2579" s="73" t="str">
        <f t="shared" si="81"/>
        <v/>
      </c>
      <c r="Q2579" s="61" t="s">
        <v>88</v>
      </c>
    </row>
    <row r="2580" spans="8:18" x14ac:dyDescent="0.25">
      <c r="H2580" s="59">
        <v>20257</v>
      </c>
      <c r="I2580" s="59" t="s">
        <v>71</v>
      </c>
      <c r="J2580" s="59">
        <v>30701767</v>
      </c>
      <c r="K2580" s="59" t="s">
        <v>2800</v>
      </c>
      <c r="L2580" s="61" t="s">
        <v>81</v>
      </c>
      <c r="M2580" s="61">
        <f>VLOOKUP(H2580,zdroj!C:F,4,0)</f>
        <v>0</v>
      </c>
      <c r="N2580" s="61" t="str">
        <f t="shared" si="80"/>
        <v>-</v>
      </c>
      <c r="P2580" s="73" t="str">
        <f t="shared" si="81"/>
        <v/>
      </c>
      <c r="Q2580" s="61" t="s">
        <v>88</v>
      </c>
    </row>
    <row r="2581" spans="8:18" x14ac:dyDescent="0.25">
      <c r="H2581" s="59">
        <v>20257</v>
      </c>
      <c r="I2581" s="59" t="s">
        <v>71</v>
      </c>
      <c r="J2581" s="59">
        <v>70822905</v>
      </c>
      <c r="K2581" s="59" t="s">
        <v>2801</v>
      </c>
      <c r="L2581" s="61" t="s">
        <v>112</v>
      </c>
      <c r="M2581" s="61">
        <f>VLOOKUP(H2581,zdroj!C:F,4,0)</f>
        <v>0</v>
      </c>
      <c r="N2581" s="61" t="str">
        <f t="shared" si="80"/>
        <v>katA</v>
      </c>
      <c r="P2581" s="73" t="str">
        <f t="shared" si="81"/>
        <v/>
      </c>
      <c r="Q2581" s="61" t="s">
        <v>30</v>
      </c>
    </row>
    <row r="2582" spans="8:18" x14ac:dyDescent="0.25">
      <c r="H2582" s="59">
        <v>20257</v>
      </c>
      <c r="I2582" s="59" t="s">
        <v>71</v>
      </c>
      <c r="J2582" s="59">
        <v>80928153</v>
      </c>
      <c r="K2582" s="59" t="s">
        <v>2802</v>
      </c>
      <c r="L2582" s="61" t="s">
        <v>112</v>
      </c>
      <c r="M2582" s="61">
        <f>VLOOKUP(H2582,zdroj!C:F,4,0)</f>
        <v>0</v>
      </c>
      <c r="N2582" s="61" t="str">
        <f t="shared" si="80"/>
        <v>katA</v>
      </c>
      <c r="P2582" s="73" t="str">
        <f t="shared" si="81"/>
        <v/>
      </c>
      <c r="Q2582" s="61" t="s">
        <v>30</v>
      </c>
    </row>
    <row r="2583" spans="8:18" x14ac:dyDescent="0.25">
      <c r="H2583" s="59">
        <v>20257</v>
      </c>
      <c r="I2583" s="59" t="s">
        <v>71</v>
      </c>
      <c r="J2583" s="59">
        <v>81342993</v>
      </c>
      <c r="K2583" s="59" t="s">
        <v>2803</v>
      </c>
      <c r="L2583" s="61" t="s">
        <v>81</v>
      </c>
      <c r="M2583" s="61">
        <f>VLOOKUP(H2583,zdroj!C:F,4,0)</f>
        <v>0</v>
      </c>
      <c r="N2583" s="61" t="str">
        <f t="shared" si="80"/>
        <v>-</v>
      </c>
      <c r="P2583" s="73" t="str">
        <f t="shared" si="81"/>
        <v/>
      </c>
      <c r="Q2583" s="61" t="s">
        <v>88</v>
      </c>
    </row>
    <row r="2584" spans="8:18" x14ac:dyDescent="0.25">
      <c r="H2584" s="59">
        <v>20265</v>
      </c>
      <c r="I2584" s="59" t="s">
        <v>71</v>
      </c>
      <c r="J2584" s="59">
        <v>11374527</v>
      </c>
      <c r="K2584" s="59" t="s">
        <v>2804</v>
      </c>
      <c r="L2584" s="61" t="s">
        <v>112</v>
      </c>
      <c r="M2584" s="61">
        <f>VLOOKUP(H2584,zdroj!C:F,4,0)</f>
        <v>0</v>
      </c>
      <c r="N2584" s="61" t="str">
        <f t="shared" si="80"/>
        <v>katA</v>
      </c>
      <c r="P2584" s="73" t="str">
        <f t="shared" si="81"/>
        <v/>
      </c>
      <c r="Q2584" s="61" t="s">
        <v>30</v>
      </c>
    </row>
    <row r="2585" spans="8:18" x14ac:dyDescent="0.25">
      <c r="H2585" s="59">
        <v>20265</v>
      </c>
      <c r="I2585" s="59" t="s">
        <v>71</v>
      </c>
      <c r="J2585" s="59">
        <v>11374535</v>
      </c>
      <c r="K2585" s="59" t="s">
        <v>2805</v>
      </c>
      <c r="L2585" s="61" t="s">
        <v>113</v>
      </c>
      <c r="M2585" s="61">
        <f>VLOOKUP(H2585,zdroj!C:F,4,0)</f>
        <v>0</v>
      </c>
      <c r="N2585" s="61" t="str">
        <f t="shared" si="80"/>
        <v>katB</v>
      </c>
      <c r="P2585" s="73" t="str">
        <f t="shared" si="81"/>
        <v/>
      </c>
      <c r="Q2585" s="61" t="s">
        <v>30</v>
      </c>
      <c r="R2585" s="61" t="s">
        <v>91</v>
      </c>
    </row>
    <row r="2586" spans="8:18" x14ac:dyDescent="0.25">
      <c r="H2586" s="59">
        <v>20265</v>
      </c>
      <c r="I2586" s="59" t="s">
        <v>71</v>
      </c>
      <c r="J2586" s="59">
        <v>11374543</v>
      </c>
      <c r="K2586" s="59" t="s">
        <v>2806</v>
      </c>
      <c r="L2586" s="61" t="s">
        <v>112</v>
      </c>
      <c r="M2586" s="61">
        <f>VLOOKUP(H2586,zdroj!C:F,4,0)</f>
        <v>0</v>
      </c>
      <c r="N2586" s="61" t="str">
        <f t="shared" si="80"/>
        <v>katA</v>
      </c>
      <c r="P2586" s="73" t="str">
        <f t="shared" si="81"/>
        <v/>
      </c>
      <c r="Q2586" s="61" t="s">
        <v>30</v>
      </c>
    </row>
    <row r="2587" spans="8:18" x14ac:dyDescent="0.25">
      <c r="H2587" s="59">
        <v>20265</v>
      </c>
      <c r="I2587" s="59" t="s">
        <v>71</v>
      </c>
      <c r="J2587" s="59">
        <v>11374551</v>
      </c>
      <c r="K2587" s="59" t="s">
        <v>2807</v>
      </c>
      <c r="L2587" s="61" t="s">
        <v>112</v>
      </c>
      <c r="M2587" s="61">
        <f>VLOOKUP(H2587,zdroj!C:F,4,0)</f>
        <v>0</v>
      </c>
      <c r="N2587" s="61" t="str">
        <f t="shared" si="80"/>
        <v>katA</v>
      </c>
      <c r="P2587" s="73" t="str">
        <f t="shared" si="81"/>
        <v/>
      </c>
      <c r="Q2587" s="61" t="s">
        <v>30</v>
      </c>
    </row>
    <row r="2588" spans="8:18" x14ac:dyDescent="0.25">
      <c r="H2588" s="59">
        <v>20265</v>
      </c>
      <c r="I2588" s="59" t="s">
        <v>71</v>
      </c>
      <c r="J2588" s="59">
        <v>11374560</v>
      </c>
      <c r="K2588" s="59" t="s">
        <v>2808</v>
      </c>
      <c r="L2588" s="61" t="s">
        <v>113</v>
      </c>
      <c r="M2588" s="61">
        <f>VLOOKUP(H2588,zdroj!C:F,4,0)</f>
        <v>0</v>
      </c>
      <c r="N2588" s="61" t="str">
        <f t="shared" si="80"/>
        <v>katB</v>
      </c>
      <c r="P2588" s="73" t="str">
        <f t="shared" si="81"/>
        <v/>
      </c>
      <c r="Q2588" s="61" t="s">
        <v>30</v>
      </c>
      <c r="R2588" s="61" t="s">
        <v>91</v>
      </c>
    </row>
    <row r="2589" spans="8:18" x14ac:dyDescent="0.25">
      <c r="H2589" s="59">
        <v>20265</v>
      </c>
      <c r="I2589" s="59" t="s">
        <v>71</v>
      </c>
      <c r="J2589" s="59">
        <v>11374578</v>
      </c>
      <c r="K2589" s="59" t="s">
        <v>2809</v>
      </c>
      <c r="L2589" s="61" t="s">
        <v>112</v>
      </c>
      <c r="M2589" s="61">
        <f>VLOOKUP(H2589,zdroj!C:F,4,0)</f>
        <v>0</v>
      </c>
      <c r="N2589" s="61" t="str">
        <f t="shared" si="80"/>
        <v>katA</v>
      </c>
      <c r="P2589" s="73" t="str">
        <f t="shared" si="81"/>
        <v/>
      </c>
      <c r="Q2589" s="61" t="s">
        <v>30</v>
      </c>
    </row>
    <row r="2590" spans="8:18" x14ac:dyDescent="0.25">
      <c r="H2590" s="59">
        <v>20265</v>
      </c>
      <c r="I2590" s="59" t="s">
        <v>71</v>
      </c>
      <c r="J2590" s="59">
        <v>11374586</v>
      </c>
      <c r="K2590" s="59" t="s">
        <v>2810</v>
      </c>
      <c r="L2590" s="61" t="s">
        <v>112</v>
      </c>
      <c r="M2590" s="61">
        <f>VLOOKUP(H2590,zdroj!C:F,4,0)</f>
        <v>0</v>
      </c>
      <c r="N2590" s="61" t="str">
        <f t="shared" si="80"/>
        <v>katA</v>
      </c>
      <c r="P2590" s="73" t="str">
        <f t="shared" si="81"/>
        <v/>
      </c>
      <c r="Q2590" s="61" t="s">
        <v>30</v>
      </c>
    </row>
    <row r="2591" spans="8:18" x14ac:dyDescent="0.25">
      <c r="H2591" s="59">
        <v>20265</v>
      </c>
      <c r="I2591" s="59" t="s">
        <v>71</v>
      </c>
      <c r="J2591" s="59">
        <v>11374594</v>
      </c>
      <c r="K2591" s="59" t="s">
        <v>2811</v>
      </c>
      <c r="L2591" s="61" t="s">
        <v>112</v>
      </c>
      <c r="M2591" s="61">
        <f>VLOOKUP(H2591,zdroj!C:F,4,0)</f>
        <v>0</v>
      </c>
      <c r="N2591" s="61" t="str">
        <f t="shared" si="80"/>
        <v>katA</v>
      </c>
      <c r="P2591" s="73" t="str">
        <f t="shared" si="81"/>
        <v/>
      </c>
      <c r="Q2591" s="61" t="s">
        <v>30</v>
      </c>
    </row>
    <row r="2592" spans="8:18" x14ac:dyDescent="0.25">
      <c r="H2592" s="59">
        <v>20265</v>
      </c>
      <c r="I2592" s="59" t="s">
        <v>71</v>
      </c>
      <c r="J2592" s="59">
        <v>11374608</v>
      </c>
      <c r="K2592" s="59" t="s">
        <v>2812</v>
      </c>
      <c r="L2592" s="61" t="s">
        <v>113</v>
      </c>
      <c r="M2592" s="61">
        <f>VLOOKUP(H2592,zdroj!C:F,4,0)</f>
        <v>0</v>
      </c>
      <c r="N2592" s="61" t="str">
        <f t="shared" si="80"/>
        <v>katB</v>
      </c>
      <c r="P2592" s="73" t="str">
        <f t="shared" si="81"/>
        <v/>
      </c>
      <c r="Q2592" s="61" t="s">
        <v>30</v>
      </c>
      <c r="R2592" s="61" t="s">
        <v>91</v>
      </c>
    </row>
    <row r="2593" spans="8:18" x14ac:dyDescent="0.25">
      <c r="H2593" s="59">
        <v>20265</v>
      </c>
      <c r="I2593" s="59" t="s">
        <v>71</v>
      </c>
      <c r="J2593" s="59">
        <v>11374616</v>
      </c>
      <c r="K2593" s="59" t="s">
        <v>2813</v>
      </c>
      <c r="L2593" s="61" t="s">
        <v>112</v>
      </c>
      <c r="M2593" s="61">
        <f>VLOOKUP(H2593,zdroj!C:F,4,0)</f>
        <v>0</v>
      </c>
      <c r="N2593" s="61" t="str">
        <f t="shared" si="80"/>
        <v>katA</v>
      </c>
      <c r="P2593" s="73" t="str">
        <f t="shared" si="81"/>
        <v/>
      </c>
      <c r="Q2593" s="61" t="s">
        <v>30</v>
      </c>
    </row>
    <row r="2594" spans="8:18" x14ac:dyDescent="0.25">
      <c r="H2594" s="59">
        <v>20265</v>
      </c>
      <c r="I2594" s="59" t="s">
        <v>71</v>
      </c>
      <c r="J2594" s="59">
        <v>11374624</v>
      </c>
      <c r="K2594" s="59" t="s">
        <v>2814</v>
      </c>
      <c r="L2594" s="61" t="s">
        <v>113</v>
      </c>
      <c r="M2594" s="61">
        <f>VLOOKUP(H2594,zdroj!C:F,4,0)</f>
        <v>0</v>
      </c>
      <c r="N2594" s="61" t="str">
        <f t="shared" si="80"/>
        <v>katB</v>
      </c>
      <c r="P2594" s="73" t="str">
        <f t="shared" si="81"/>
        <v/>
      </c>
      <c r="Q2594" s="61" t="s">
        <v>30</v>
      </c>
      <c r="R2594" s="61" t="s">
        <v>91</v>
      </c>
    </row>
    <row r="2595" spans="8:18" x14ac:dyDescent="0.25">
      <c r="H2595" s="59">
        <v>20265</v>
      </c>
      <c r="I2595" s="59" t="s">
        <v>71</v>
      </c>
      <c r="J2595" s="59">
        <v>11374632</v>
      </c>
      <c r="K2595" s="59" t="s">
        <v>2815</v>
      </c>
      <c r="L2595" s="61" t="s">
        <v>112</v>
      </c>
      <c r="M2595" s="61">
        <f>VLOOKUP(H2595,zdroj!C:F,4,0)</f>
        <v>0</v>
      </c>
      <c r="N2595" s="61" t="str">
        <f t="shared" si="80"/>
        <v>katA</v>
      </c>
      <c r="P2595" s="73" t="str">
        <f t="shared" si="81"/>
        <v/>
      </c>
      <c r="Q2595" s="61" t="s">
        <v>30</v>
      </c>
    </row>
    <row r="2596" spans="8:18" x14ac:dyDescent="0.25">
      <c r="H2596" s="59">
        <v>20265</v>
      </c>
      <c r="I2596" s="59" t="s">
        <v>71</v>
      </c>
      <c r="J2596" s="59">
        <v>11374641</v>
      </c>
      <c r="K2596" s="59" t="s">
        <v>2816</v>
      </c>
      <c r="L2596" s="61" t="s">
        <v>112</v>
      </c>
      <c r="M2596" s="61">
        <f>VLOOKUP(H2596,zdroj!C:F,4,0)</f>
        <v>0</v>
      </c>
      <c r="N2596" s="61" t="str">
        <f t="shared" si="80"/>
        <v>katA</v>
      </c>
      <c r="P2596" s="73" t="str">
        <f t="shared" si="81"/>
        <v/>
      </c>
      <c r="Q2596" s="61" t="s">
        <v>30</v>
      </c>
    </row>
    <row r="2597" spans="8:18" x14ac:dyDescent="0.25">
      <c r="H2597" s="59">
        <v>20265</v>
      </c>
      <c r="I2597" s="59" t="s">
        <v>71</v>
      </c>
      <c r="J2597" s="59">
        <v>11374659</v>
      </c>
      <c r="K2597" s="59" t="s">
        <v>2817</v>
      </c>
      <c r="L2597" s="61" t="s">
        <v>112</v>
      </c>
      <c r="M2597" s="61">
        <f>VLOOKUP(H2597,zdroj!C:F,4,0)</f>
        <v>0</v>
      </c>
      <c r="N2597" s="61" t="str">
        <f t="shared" si="80"/>
        <v>katA</v>
      </c>
      <c r="P2597" s="73" t="str">
        <f t="shared" si="81"/>
        <v/>
      </c>
      <c r="Q2597" s="61" t="s">
        <v>30</v>
      </c>
    </row>
    <row r="2598" spans="8:18" x14ac:dyDescent="0.25">
      <c r="H2598" s="59">
        <v>20265</v>
      </c>
      <c r="I2598" s="59" t="s">
        <v>71</v>
      </c>
      <c r="J2598" s="59">
        <v>11374667</v>
      </c>
      <c r="K2598" s="59" t="s">
        <v>2818</v>
      </c>
      <c r="L2598" s="61" t="s">
        <v>113</v>
      </c>
      <c r="M2598" s="61">
        <f>VLOOKUP(H2598,zdroj!C:F,4,0)</f>
        <v>0</v>
      </c>
      <c r="N2598" s="61" t="str">
        <f t="shared" si="80"/>
        <v>katB</v>
      </c>
      <c r="P2598" s="73" t="str">
        <f t="shared" si="81"/>
        <v/>
      </c>
      <c r="Q2598" s="61" t="s">
        <v>30</v>
      </c>
      <c r="R2598" s="61" t="s">
        <v>91</v>
      </c>
    </row>
    <row r="2599" spans="8:18" x14ac:dyDescent="0.25">
      <c r="H2599" s="59">
        <v>20265</v>
      </c>
      <c r="I2599" s="59" t="s">
        <v>71</v>
      </c>
      <c r="J2599" s="59">
        <v>11374675</v>
      </c>
      <c r="K2599" s="59" t="s">
        <v>2819</v>
      </c>
      <c r="L2599" s="61" t="s">
        <v>112</v>
      </c>
      <c r="M2599" s="61">
        <f>VLOOKUP(H2599,zdroj!C:F,4,0)</f>
        <v>0</v>
      </c>
      <c r="N2599" s="61" t="str">
        <f t="shared" si="80"/>
        <v>katA</v>
      </c>
      <c r="P2599" s="73" t="str">
        <f t="shared" si="81"/>
        <v/>
      </c>
      <c r="Q2599" s="61" t="s">
        <v>30</v>
      </c>
    </row>
    <row r="2600" spans="8:18" x14ac:dyDescent="0.25">
      <c r="H2600" s="59">
        <v>20265</v>
      </c>
      <c r="I2600" s="59" t="s">
        <v>71</v>
      </c>
      <c r="J2600" s="59">
        <v>11374683</v>
      </c>
      <c r="K2600" s="59" t="s">
        <v>2820</v>
      </c>
      <c r="L2600" s="61" t="s">
        <v>112</v>
      </c>
      <c r="M2600" s="61">
        <f>VLOOKUP(H2600,zdroj!C:F,4,0)</f>
        <v>0</v>
      </c>
      <c r="N2600" s="61" t="str">
        <f t="shared" si="80"/>
        <v>katA</v>
      </c>
      <c r="P2600" s="73" t="str">
        <f t="shared" si="81"/>
        <v/>
      </c>
      <c r="Q2600" s="61" t="s">
        <v>30</v>
      </c>
    </row>
    <row r="2601" spans="8:18" x14ac:dyDescent="0.25">
      <c r="H2601" s="59">
        <v>20265</v>
      </c>
      <c r="I2601" s="59" t="s">
        <v>71</v>
      </c>
      <c r="J2601" s="59">
        <v>11374691</v>
      </c>
      <c r="K2601" s="59" t="s">
        <v>2821</v>
      </c>
      <c r="L2601" s="61" t="s">
        <v>112</v>
      </c>
      <c r="M2601" s="61">
        <f>VLOOKUP(H2601,zdroj!C:F,4,0)</f>
        <v>0</v>
      </c>
      <c r="N2601" s="61" t="str">
        <f t="shared" si="80"/>
        <v>katA</v>
      </c>
      <c r="P2601" s="73" t="str">
        <f t="shared" si="81"/>
        <v/>
      </c>
      <c r="Q2601" s="61" t="s">
        <v>30</v>
      </c>
    </row>
    <row r="2602" spans="8:18" x14ac:dyDescent="0.25">
      <c r="H2602" s="59">
        <v>20265</v>
      </c>
      <c r="I2602" s="59" t="s">
        <v>71</v>
      </c>
      <c r="J2602" s="59">
        <v>11374705</v>
      </c>
      <c r="K2602" s="59" t="s">
        <v>2822</v>
      </c>
      <c r="L2602" s="61" t="s">
        <v>112</v>
      </c>
      <c r="M2602" s="61">
        <f>VLOOKUP(H2602,zdroj!C:F,4,0)</f>
        <v>0</v>
      </c>
      <c r="N2602" s="61" t="str">
        <f t="shared" si="80"/>
        <v>katA</v>
      </c>
      <c r="P2602" s="73" t="str">
        <f t="shared" si="81"/>
        <v/>
      </c>
      <c r="Q2602" s="61" t="s">
        <v>31</v>
      </c>
    </row>
    <row r="2603" spans="8:18" x14ac:dyDescent="0.25">
      <c r="H2603" s="59">
        <v>20265</v>
      </c>
      <c r="I2603" s="59" t="s">
        <v>71</v>
      </c>
      <c r="J2603" s="59">
        <v>11374713</v>
      </c>
      <c r="K2603" s="59" t="s">
        <v>2823</v>
      </c>
      <c r="L2603" s="61" t="s">
        <v>112</v>
      </c>
      <c r="M2603" s="61">
        <f>VLOOKUP(H2603,zdroj!C:F,4,0)</f>
        <v>0</v>
      </c>
      <c r="N2603" s="61" t="str">
        <f t="shared" si="80"/>
        <v>katA</v>
      </c>
      <c r="P2603" s="73" t="str">
        <f t="shared" si="81"/>
        <v/>
      </c>
      <c r="Q2603" s="61" t="s">
        <v>30</v>
      </c>
    </row>
    <row r="2604" spans="8:18" x14ac:dyDescent="0.25">
      <c r="H2604" s="59">
        <v>20265</v>
      </c>
      <c r="I2604" s="59" t="s">
        <v>71</v>
      </c>
      <c r="J2604" s="59">
        <v>11374721</v>
      </c>
      <c r="K2604" s="59" t="s">
        <v>2824</v>
      </c>
      <c r="L2604" s="61" t="s">
        <v>113</v>
      </c>
      <c r="M2604" s="61">
        <f>VLOOKUP(H2604,zdroj!C:F,4,0)</f>
        <v>0</v>
      </c>
      <c r="N2604" s="61" t="str">
        <f t="shared" si="80"/>
        <v>katB</v>
      </c>
      <c r="P2604" s="73" t="str">
        <f t="shared" si="81"/>
        <v/>
      </c>
      <c r="Q2604" s="61" t="s">
        <v>30</v>
      </c>
      <c r="R2604" s="61" t="s">
        <v>91</v>
      </c>
    </row>
    <row r="2605" spans="8:18" x14ac:dyDescent="0.25">
      <c r="H2605" s="59">
        <v>20265</v>
      </c>
      <c r="I2605" s="59" t="s">
        <v>71</v>
      </c>
      <c r="J2605" s="59">
        <v>11374730</v>
      </c>
      <c r="K2605" s="59" t="s">
        <v>2825</v>
      </c>
      <c r="L2605" s="61" t="s">
        <v>81</v>
      </c>
      <c r="M2605" s="61">
        <f>VLOOKUP(H2605,zdroj!C:F,4,0)</f>
        <v>0</v>
      </c>
      <c r="N2605" s="61" t="str">
        <f t="shared" si="80"/>
        <v>-</v>
      </c>
      <c r="P2605" s="73" t="str">
        <f t="shared" si="81"/>
        <v/>
      </c>
      <c r="Q2605" s="61" t="s">
        <v>88</v>
      </c>
    </row>
    <row r="2606" spans="8:18" x14ac:dyDescent="0.25">
      <c r="H2606" s="59">
        <v>20265</v>
      </c>
      <c r="I2606" s="59" t="s">
        <v>71</v>
      </c>
      <c r="J2606" s="59">
        <v>11374748</v>
      </c>
      <c r="K2606" s="59" t="s">
        <v>2826</v>
      </c>
      <c r="L2606" s="61" t="s">
        <v>113</v>
      </c>
      <c r="M2606" s="61">
        <f>VLOOKUP(H2606,zdroj!C:F,4,0)</f>
        <v>0</v>
      </c>
      <c r="N2606" s="61" t="str">
        <f t="shared" si="80"/>
        <v>katB</v>
      </c>
      <c r="P2606" s="73" t="str">
        <f t="shared" si="81"/>
        <v/>
      </c>
      <c r="Q2606" s="61" t="s">
        <v>30</v>
      </c>
      <c r="R2606" s="61" t="s">
        <v>91</v>
      </c>
    </row>
    <row r="2607" spans="8:18" x14ac:dyDescent="0.25">
      <c r="H2607" s="59">
        <v>20265</v>
      </c>
      <c r="I2607" s="59" t="s">
        <v>71</v>
      </c>
      <c r="J2607" s="59">
        <v>11374756</v>
      </c>
      <c r="K2607" s="59" t="s">
        <v>2827</v>
      </c>
      <c r="L2607" s="61" t="s">
        <v>112</v>
      </c>
      <c r="M2607" s="61">
        <f>VLOOKUP(H2607,zdroj!C:F,4,0)</f>
        <v>0</v>
      </c>
      <c r="N2607" s="61" t="str">
        <f t="shared" si="80"/>
        <v>katA</v>
      </c>
      <c r="P2607" s="73" t="str">
        <f t="shared" si="81"/>
        <v/>
      </c>
      <c r="Q2607" s="61" t="s">
        <v>30</v>
      </c>
    </row>
    <row r="2608" spans="8:18" x14ac:dyDescent="0.25">
      <c r="H2608" s="59">
        <v>20265</v>
      </c>
      <c r="I2608" s="59" t="s">
        <v>71</v>
      </c>
      <c r="J2608" s="59">
        <v>11374772</v>
      </c>
      <c r="K2608" s="59" t="s">
        <v>2828</v>
      </c>
      <c r="L2608" s="61" t="s">
        <v>113</v>
      </c>
      <c r="M2608" s="61">
        <f>VLOOKUP(H2608,zdroj!C:F,4,0)</f>
        <v>0</v>
      </c>
      <c r="N2608" s="61" t="str">
        <f t="shared" si="80"/>
        <v>katB</v>
      </c>
      <c r="P2608" s="73" t="str">
        <f t="shared" si="81"/>
        <v/>
      </c>
      <c r="Q2608" s="61" t="s">
        <v>30</v>
      </c>
      <c r="R2608" s="61" t="s">
        <v>91</v>
      </c>
    </row>
    <row r="2609" spans="8:18" x14ac:dyDescent="0.25">
      <c r="H2609" s="59">
        <v>20265</v>
      </c>
      <c r="I2609" s="59" t="s">
        <v>71</v>
      </c>
      <c r="J2609" s="59">
        <v>11374781</v>
      </c>
      <c r="K2609" s="59" t="s">
        <v>2829</v>
      </c>
      <c r="L2609" s="61" t="s">
        <v>112</v>
      </c>
      <c r="M2609" s="61">
        <f>VLOOKUP(H2609,zdroj!C:F,4,0)</f>
        <v>0</v>
      </c>
      <c r="N2609" s="61" t="str">
        <f t="shared" si="80"/>
        <v>katA</v>
      </c>
      <c r="P2609" s="73" t="str">
        <f t="shared" si="81"/>
        <v/>
      </c>
      <c r="Q2609" s="61" t="s">
        <v>30</v>
      </c>
    </row>
    <row r="2610" spans="8:18" x14ac:dyDescent="0.25">
      <c r="H2610" s="59">
        <v>20265</v>
      </c>
      <c r="I2610" s="59" t="s">
        <v>71</v>
      </c>
      <c r="J2610" s="59">
        <v>11374799</v>
      </c>
      <c r="K2610" s="59" t="s">
        <v>2830</v>
      </c>
      <c r="L2610" s="61" t="s">
        <v>112</v>
      </c>
      <c r="M2610" s="61">
        <f>VLOOKUP(H2610,zdroj!C:F,4,0)</f>
        <v>0</v>
      </c>
      <c r="N2610" s="61" t="str">
        <f t="shared" si="80"/>
        <v>katA</v>
      </c>
      <c r="P2610" s="73" t="str">
        <f t="shared" si="81"/>
        <v/>
      </c>
      <c r="Q2610" s="61" t="s">
        <v>30</v>
      </c>
    </row>
    <row r="2611" spans="8:18" x14ac:dyDescent="0.25">
      <c r="H2611" s="59">
        <v>20265</v>
      </c>
      <c r="I2611" s="59" t="s">
        <v>71</v>
      </c>
      <c r="J2611" s="59">
        <v>11374802</v>
      </c>
      <c r="K2611" s="59" t="s">
        <v>2831</v>
      </c>
      <c r="L2611" s="61" t="s">
        <v>113</v>
      </c>
      <c r="M2611" s="61">
        <f>VLOOKUP(H2611,zdroj!C:F,4,0)</f>
        <v>0</v>
      </c>
      <c r="N2611" s="61" t="str">
        <f t="shared" si="80"/>
        <v>katB</v>
      </c>
      <c r="P2611" s="73" t="str">
        <f t="shared" si="81"/>
        <v/>
      </c>
      <c r="Q2611" s="61" t="s">
        <v>30</v>
      </c>
      <c r="R2611" s="61" t="s">
        <v>91</v>
      </c>
    </row>
    <row r="2612" spans="8:18" x14ac:dyDescent="0.25">
      <c r="H2612" s="59">
        <v>20265</v>
      </c>
      <c r="I2612" s="59" t="s">
        <v>71</v>
      </c>
      <c r="J2612" s="59">
        <v>11374811</v>
      </c>
      <c r="K2612" s="59" t="s">
        <v>2832</v>
      </c>
      <c r="L2612" s="61" t="s">
        <v>113</v>
      </c>
      <c r="M2612" s="61">
        <f>VLOOKUP(H2612,zdroj!C:F,4,0)</f>
        <v>0</v>
      </c>
      <c r="N2612" s="61" t="str">
        <f t="shared" si="80"/>
        <v>katB</v>
      </c>
      <c r="P2612" s="73" t="str">
        <f t="shared" si="81"/>
        <v/>
      </c>
      <c r="Q2612" s="61" t="s">
        <v>30</v>
      </c>
      <c r="R2612" s="61" t="s">
        <v>91</v>
      </c>
    </row>
    <row r="2613" spans="8:18" x14ac:dyDescent="0.25">
      <c r="H2613" s="59">
        <v>20265</v>
      </c>
      <c r="I2613" s="59" t="s">
        <v>71</v>
      </c>
      <c r="J2613" s="59">
        <v>11374829</v>
      </c>
      <c r="K2613" s="59" t="s">
        <v>2833</v>
      </c>
      <c r="L2613" s="61" t="s">
        <v>113</v>
      </c>
      <c r="M2613" s="61">
        <f>VLOOKUP(H2613,zdroj!C:F,4,0)</f>
        <v>0</v>
      </c>
      <c r="N2613" s="61" t="str">
        <f t="shared" si="80"/>
        <v>katB</v>
      </c>
      <c r="P2613" s="73" t="str">
        <f t="shared" si="81"/>
        <v/>
      </c>
      <c r="Q2613" s="61" t="s">
        <v>30</v>
      </c>
      <c r="R2613" s="61" t="s">
        <v>91</v>
      </c>
    </row>
    <row r="2614" spans="8:18" x14ac:dyDescent="0.25">
      <c r="H2614" s="59">
        <v>20265</v>
      </c>
      <c r="I2614" s="59" t="s">
        <v>71</v>
      </c>
      <c r="J2614" s="59">
        <v>11374837</v>
      </c>
      <c r="K2614" s="59" t="s">
        <v>2834</v>
      </c>
      <c r="L2614" s="61" t="s">
        <v>112</v>
      </c>
      <c r="M2614" s="61">
        <f>VLOOKUP(H2614,zdroj!C:F,4,0)</f>
        <v>0</v>
      </c>
      <c r="N2614" s="61" t="str">
        <f t="shared" si="80"/>
        <v>katA</v>
      </c>
      <c r="P2614" s="73" t="str">
        <f t="shared" si="81"/>
        <v/>
      </c>
      <c r="Q2614" s="61" t="s">
        <v>30</v>
      </c>
    </row>
    <row r="2615" spans="8:18" x14ac:dyDescent="0.25">
      <c r="H2615" s="59">
        <v>20265</v>
      </c>
      <c r="I2615" s="59" t="s">
        <v>71</v>
      </c>
      <c r="J2615" s="59">
        <v>11374845</v>
      </c>
      <c r="K2615" s="59" t="s">
        <v>2835</v>
      </c>
      <c r="L2615" s="61" t="s">
        <v>113</v>
      </c>
      <c r="M2615" s="61">
        <f>VLOOKUP(H2615,zdroj!C:F,4,0)</f>
        <v>0</v>
      </c>
      <c r="N2615" s="61" t="str">
        <f t="shared" si="80"/>
        <v>katB</v>
      </c>
      <c r="P2615" s="73" t="str">
        <f t="shared" si="81"/>
        <v/>
      </c>
      <c r="Q2615" s="61" t="s">
        <v>30</v>
      </c>
      <c r="R2615" s="61" t="s">
        <v>91</v>
      </c>
    </row>
    <row r="2616" spans="8:18" x14ac:dyDescent="0.25">
      <c r="H2616" s="59">
        <v>20265</v>
      </c>
      <c r="I2616" s="59" t="s">
        <v>71</v>
      </c>
      <c r="J2616" s="59">
        <v>11374853</v>
      </c>
      <c r="K2616" s="59" t="s">
        <v>2836</v>
      </c>
      <c r="L2616" s="61" t="s">
        <v>112</v>
      </c>
      <c r="M2616" s="61">
        <f>VLOOKUP(H2616,zdroj!C:F,4,0)</f>
        <v>0</v>
      </c>
      <c r="N2616" s="61" t="str">
        <f t="shared" si="80"/>
        <v>katA</v>
      </c>
      <c r="P2616" s="73" t="str">
        <f t="shared" si="81"/>
        <v/>
      </c>
      <c r="Q2616" s="61" t="s">
        <v>30</v>
      </c>
    </row>
    <row r="2617" spans="8:18" x14ac:dyDescent="0.25">
      <c r="H2617" s="59">
        <v>20265</v>
      </c>
      <c r="I2617" s="59" t="s">
        <v>71</v>
      </c>
      <c r="J2617" s="59">
        <v>11374861</v>
      </c>
      <c r="K2617" s="59" t="s">
        <v>2837</v>
      </c>
      <c r="L2617" s="61" t="s">
        <v>112</v>
      </c>
      <c r="M2617" s="61">
        <f>VLOOKUP(H2617,zdroj!C:F,4,0)</f>
        <v>0</v>
      </c>
      <c r="N2617" s="61" t="str">
        <f t="shared" si="80"/>
        <v>katA</v>
      </c>
      <c r="P2617" s="73" t="str">
        <f t="shared" si="81"/>
        <v/>
      </c>
      <c r="Q2617" s="61" t="s">
        <v>30</v>
      </c>
    </row>
    <row r="2618" spans="8:18" x14ac:dyDescent="0.25">
      <c r="H2618" s="59">
        <v>20265</v>
      </c>
      <c r="I2618" s="59" t="s">
        <v>71</v>
      </c>
      <c r="J2618" s="59">
        <v>11374870</v>
      </c>
      <c r="K2618" s="59" t="s">
        <v>2838</v>
      </c>
      <c r="L2618" s="61" t="s">
        <v>112</v>
      </c>
      <c r="M2618" s="61">
        <f>VLOOKUP(H2618,zdroj!C:F,4,0)</f>
        <v>0</v>
      </c>
      <c r="N2618" s="61" t="str">
        <f t="shared" si="80"/>
        <v>katA</v>
      </c>
      <c r="P2618" s="73" t="str">
        <f t="shared" si="81"/>
        <v/>
      </c>
      <c r="Q2618" s="61" t="s">
        <v>30</v>
      </c>
    </row>
    <row r="2619" spans="8:18" x14ac:dyDescent="0.25">
      <c r="H2619" s="59">
        <v>20265</v>
      </c>
      <c r="I2619" s="59" t="s">
        <v>71</v>
      </c>
      <c r="J2619" s="59">
        <v>11374888</v>
      </c>
      <c r="K2619" s="59" t="s">
        <v>2839</v>
      </c>
      <c r="L2619" s="61" t="s">
        <v>112</v>
      </c>
      <c r="M2619" s="61">
        <f>VLOOKUP(H2619,zdroj!C:F,4,0)</f>
        <v>0</v>
      </c>
      <c r="N2619" s="61" t="str">
        <f t="shared" si="80"/>
        <v>katA</v>
      </c>
      <c r="P2619" s="73" t="str">
        <f t="shared" si="81"/>
        <v/>
      </c>
      <c r="Q2619" s="61" t="s">
        <v>30</v>
      </c>
    </row>
    <row r="2620" spans="8:18" x14ac:dyDescent="0.25">
      <c r="H2620" s="59">
        <v>20265</v>
      </c>
      <c r="I2620" s="59" t="s">
        <v>71</v>
      </c>
      <c r="J2620" s="59">
        <v>11374896</v>
      </c>
      <c r="K2620" s="59" t="s">
        <v>2840</v>
      </c>
      <c r="L2620" s="61" t="s">
        <v>113</v>
      </c>
      <c r="M2620" s="61">
        <f>VLOOKUP(H2620,zdroj!C:F,4,0)</f>
        <v>0</v>
      </c>
      <c r="N2620" s="61" t="str">
        <f t="shared" si="80"/>
        <v>katB</v>
      </c>
      <c r="P2620" s="73" t="str">
        <f t="shared" si="81"/>
        <v/>
      </c>
      <c r="Q2620" s="61" t="s">
        <v>30</v>
      </c>
      <c r="R2620" s="61" t="s">
        <v>91</v>
      </c>
    </row>
    <row r="2621" spans="8:18" x14ac:dyDescent="0.25">
      <c r="H2621" s="59">
        <v>20265</v>
      </c>
      <c r="I2621" s="59" t="s">
        <v>71</v>
      </c>
      <c r="J2621" s="59">
        <v>11374900</v>
      </c>
      <c r="K2621" s="59" t="s">
        <v>2841</v>
      </c>
      <c r="L2621" s="61" t="s">
        <v>112</v>
      </c>
      <c r="M2621" s="61">
        <f>VLOOKUP(H2621,zdroj!C:F,4,0)</f>
        <v>0</v>
      </c>
      <c r="N2621" s="61" t="str">
        <f t="shared" si="80"/>
        <v>katA</v>
      </c>
      <c r="P2621" s="73" t="str">
        <f t="shared" si="81"/>
        <v/>
      </c>
      <c r="Q2621" s="61" t="s">
        <v>30</v>
      </c>
    </row>
    <row r="2622" spans="8:18" x14ac:dyDescent="0.25">
      <c r="H2622" s="59">
        <v>20265</v>
      </c>
      <c r="I2622" s="59" t="s">
        <v>71</v>
      </c>
      <c r="J2622" s="59">
        <v>11374918</v>
      </c>
      <c r="K2622" s="59" t="s">
        <v>2842</v>
      </c>
      <c r="L2622" s="61" t="s">
        <v>112</v>
      </c>
      <c r="M2622" s="61">
        <f>VLOOKUP(H2622,zdroj!C:F,4,0)</f>
        <v>0</v>
      </c>
      <c r="N2622" s="61" t="str">
        <f t="shared" si="80"/>
        <v>katA</v>
      </c>
      <c r="P2622" s="73" t="str">
        <f t="shared" si="81"/>
        <v/>
      </c>
      <c r="Q2622" s="61" t="s">
        <v>30</v>
      </c>
    </row>
    <row r="2623" spans="8:18" x14ac:dyDescent="0.25">
      <c r="H2623" s="59">
        <v>20265</v>
      </c>
      <c r="I2623" s="59" t="s">
        <v>71</v>
      </c>
      <c r="J2623" s="59">
        <v>11374926</v>
      </c>
      <c r="K2623" s="59" t="s">
        <v>2843</v>
      </c>
      <c r="L2623" s="61" t="s">
        <v>112</v>
      </c>
      <c r="M2623" s="61">
        <f>VLOOKUP(H2623,zdroj!C:F,4,0)</f>
        <v>0</v>
      </c>
      <c r="N2623" s="61" t="str">
        <f t="shared" si="80"/>
        <v>katA</v>
      </c>
      <c r="P2623" s="73" t="str">
        <f t="shared" si="81"/>
        <v/>
      </c>
      <c r="Q2623" s="61" t="s">
        <v>30</v>
      </c>
    </row>
    <row r="2624" spans="8:18" x14ac:dyDescent="0.25">
      <c r="H2624" s="59">
        <v>20265</v>
      </c>
      <c r="I2624" s="59" t="s">
        <v>71</v>
      </c>
      <c r="J2624" s="59">
        <v>11374934</v>
      </c>
      <c r="K2624" s="59" t="s">
        <v>2844</v>
      </c>
      <c r="L2624" s="61" t="s">
        <v>112</v>
      </c>
      <c r="M2624" s="61">
        <f>VLOOKUP(H2624,zdroj!C:F,4,0)</f>
        <v>0</v>
      </c>
      <c r="N2624" s="61" t="str">
        <f t="shared" si="80"/>
        <v>katA</v>
      </c>
      <c r="P2624" s="73" t="str">
        <f t="shared" si="81"/>
        <v/>
      </c>
      <c r="Q2624" s="61" t="s">
        <v>30</v>
      </c>
    </row>
    <row r="2625" spans="8:18" x14ac:dyDescent="0.25">
      <c r="H2625" s="59">
        <v>20265</v>
      </c>
      <c r="I2625" s="59" t="s">
        <v>71</v>
      </c>
      <c r="J2625" s="59">
        <v>11374942</v>
      </c>
      <c r="K2625" s="59" t="s">
        <v>2845</v>
      </c>
      <c r="L2625" s="61" t="s">
        <v>112</v>
      </c>
      <c r="M2625" s="61">
        <f>VLOOKUP(H2625,zdroj!C:F,4,0)</f>
        <v>0</v>
      </c>
      <c r="N2625" s="61" t="str">
        <f t="shared" si="80"/>
        <v>katA</v>
      </c>
      <c r="P2625" s="73" t="str">
        <f t="shared" si="81"/>
        <v/>
      </c>
      <c r="Q2625" s="61" t="s">
        <v>33</v>
      </c>
    </row>
    <row r="2626" spans="8:18" x14ac:dyDescent="0.25">
      <c r="H2626" s="59">
        <v>20265</v>
      </c>
      <c r="I2626" s="59" t="s">
        <v>71</v>
      </c>
      <c r="J2626" s="59">
        <v>11374951</v>
      </c>
      <c r="K2626" s="59" t="s">
        <v>2846</v>
      </c>
      <c r="L2626" s="61" t="s">
        <v>112</v>
      </c>
      <c r="M2626" s="61">
        <f>VLOOKUP(H2626,zdroj!C:F,4,0)</f>
        <v>0</v>
      </c>
      <c r="N2626" s="61" t="str">
        <f t="shared" si="80"/>
        <v>katA</v>
      </c>
      <c r="P2626" s="73" t="str">
        <f t="shared" si="81"/>
        <v/>
      </c>
      <c r="Q2626" s="61" t="s">
        <v>30</v>
      </c>
    </row>
    <row r="2627" spans="8:18" x14ac:dyDescent="0.25">
      <c r="H2627" s="59">
        <v>20265</v>
      </c>
      <c r="I2627" s="59" t="s">
        <v>71</v>
      </c>
      <c r="J2627" s="59">
        <v>11374969</v>
      </c>
      <c r="K2627" s="59" t="s">
        <v>2847</v>
      </c>
      <c r="L2627" s="61" t="s">
        <v>112</v>
      </c>
      <c r="M2627" s="61">
        <f>VLOOKUP(H2627,zdroj!C:F,4,0)</f>
        <v>0</v>
      </c>
      <c r="N2627" s="61" t="str">
        <f t="shared" si="80"/>
        <v>katA</v>
      </c>
      <c r="P2627" s="73" t="str">
        <f t="shared" si="81"/>
        <v/>
      </c>
      <c r="Q2627" s="61" t="s">
        <v>30</v>
      </c>
    </row>
    <row r="2628" spans="8:18" x14ac:dyDescent="0.25">
      <c r="H2628" s="59">
        <v>20265</v>
      </c>
      <c r="I2628" s="59" t="s">
        <v>71</v>
      </c>
      <c r="J2628" s="59">
        <v>11374977</v>
      </c>
      <c r="K2628" s="59" t="s">
        <v>2848</v>
      </c>
      <c r="L2628" s="61" t="s">
        <v>112</v>
      </c>
      <c r="M2628" s="61">
        <f>VLOOKUP(H2628,zdroj!C:F,4,0)</f>
        <v>0</v>
      </c>
      <c r="N2628" s="61" t="str">
        <f t="shared" si="80"/>
        <v>katA</v>
      </c>
      <c r="P2628" s="73" t="str">
        <f t="shared" si="81"/>
        <v/>
      </c>
      <c r="Q2628" s="61" t="s">
        <v>30</v>
      </c>
    </row>
    <row r="2629" spans="8:18" x14ac:dyDescent="0.25">
      <c r="H2629" s="59">
        <v>20265</v>
      </c>
      <c r="I2629" s="59" t="s">
        <v>71</v>
      </c>
      <c r="J2629" s="59">
        <v>11374985</v>
      </c>
      <c r="K2629" s="59" t="s">
        <v>2849</v>
      </c>
      <c r="L2629" s="61" t="s">
        <v>112</v>
      </c>
      <c r="M2629" s="61">
        <f>VLOOKUP(H2629,zdroj!C:F,4,0)</f>
        <v>0</v>
      </c>
      <c r="N2629" s="61" t="str">
        <f t="shared" si="80"/>
        <v>katA</v>
      </c>
      <c r="P2629" s="73" t="str">
        <f t="shared" si="81"/>
        <v/>
      </c>
      <c r="Q2629" s="61" t="s">
        <v>30</v>
      </c>
    </row>
    <row r="2630" spans="8:18" x14ac:dyDescent="0.25">
      <c r="H2630" s="59">
        <v>20265</v>
      </c>
      <c r="I2630" s="59" t="s">
        <v>71</v>
      </c>
      <c r="J2630" s="59">
        <v>11374993</v>
      </c>
      <c r="K2630" s="59" t="s">
        <v>2850</v>
      </c>
      <c r="L2630" s="61" t="s">
        <v>112</v>
      </c>
      <c r="M2630" s="61">
        <f>VLOOKUP(H2630,zdroj!C:F,4,0)</f>
        <v>0</v>
      </c>
      <c r="N2630" s="61" t="str">
        <f t="shared" si="80"/>
        <v>katA</v>
      </c>
      <c r="P2630" s="73" t="str">
        <f t="shared" si="81"/>
        <v/>
      </c>
      <c r="Q2630" s="61" t="s">
        <v>30</v>
      </c>
    </row>
    <row r="2631" spans="8:18" x14ac:dyDescent="0.25">
      <c r="H2631" s="59">
        <v>20265</v>
      </c>
      <c r="I2631" s="59" t="s">
        <v>71</v>
      </c>
      <c r="J2631" s="59">
        <v>11375001</v>
      </c>
      <c r="K2631" s="59" t="s">
        <v>2851</v>
      </c>
      <c r="L2631" s="61" t="s">
        <v>81</v>
      </c>
      <c r="M2631" s="61">
        <f>VLOOKUP(H2631,zdroj!C:F,4,0)</f>
        <v>0</v>
      </c>
      <c r="N2631" s="61" t="str">
        <f t="shared" ref="N2631:N2694" si="82">IF(M2631="A",IF(L2631="katA","katB",L2631),L2631)</f>
        <v>-</v>
      </c>
      <c r="P2631" s="73" t="str">
        <f t="shared" ref="P2631:P2694" si="83">IF(O2631="A",1,"")</f>
        <v/>
      </c>
      <c r="Q2631" s="61" t="s">
        <v>86</v>
      </c>
    </row>
    <row r="2632" spans="8:18" x14ac:dyDescent="0.25">
      <c r="H2632" s="59">
        <v>20265</v>
      </c>
      <c r="I2632" s="59" t="s">
        <v>71</v>
      </c>
      <c r="J2632" s="59">
        <v>11375019</v>
      </c>
      <c r="K2632" s="59" t="s">
        <v>2852</v>
      </c>
      <c r="L2632" s="61" t="s">
        <v>113</v>
      </c>
      <c r="M2632" s="61">
        <f>VLOOKUP(H2632,zdroj!C:F,4,0)</f>
        <v>0</v>
      </c>
      <c r="N2632" s="61" t="str">
        <f t="shared" si="82"/>
        <v>katB</v>
      </c>
      <c r="P2632" s="73" t="str">
        <f t="shared" si="83"/>
        <v/>
      </c>
      <c r="Q2632" s="61" t="s">
        <v>30</v>
      </c>
      <c r="R2632" s="61" t="s">
        <v>91</v>
      </c>
    </row>
    <row r="2633" spans="8:18" x14ac:dyDescent="0.25">
      <c r="H2633" s="59">
        <v>20265</v>
      </c>
      <c r="I2633" s="59" t="s">
        <v>71</v>
      </c>
      <c r="J2633" s="59">
        <v>11375027</v>
      </c>
      <c r="K2633" s="59" t="s">
        <v>2853</v>
      </c>
      <c r="L2633" s="61" t="s">
        <v>113</v>
      </c>
      <c r="M2633" s="61">
        <f>VLOOKUP(H2633,zdroj!C:F,4,0)</f>
        <v>0</v>
      </c>
      <c r="N2633" s="61" t="str">
        <f t="shared" si="82"/>
        <v>katB</v>
      </c>
      <c r="P2633" s="73" t="str">
        <f t="shared" si="83"/>
        <v/>
      </c>
      <c r="Q2633" s="61" t="s">
        <v>30</v>
      </c>
      <c r="R2633" s="61" t="s">
        <v>91</v>
      </c>
    </row>
    <row r="2634" spans="8:18" x14ac:dyDescent="0.25">
      <c r="H2634" s="59">
        <v>20265</v>
      </c>
      <c r="I2634" s="59" t="s">
        <v>71</v>
      </c>
      <c r="J2634" s="59">
        <v>11375035</v>
      </c>
      <c r="K2634" s="59" t="s">
        <v>2854</v>
      </c>
      <c r="L2634" s="61" t="s">
        <v>112</v>
      </c>
      <c r="M2634" s="61">
        <f>VLOOKUP(H2634,zdroj!C:F,4,0)</f>
        <v>0</v>
      </c>
      <c r="N2634" s="61" t="str">
        <f t="shared" si="82"/>
        <v>katA</v>
      </c>
      <c r="P2634" s="73" t="str">
        <f t="shared" si="83"/>
        <v/>
      </c>
      <c r="Q2634" s="61" t="s">
        <v>30</v>
      </c>
    </row>
    <row r="2635" spans="8:18" x14ac:dyDescent="0.25">
      <c r="H2635" s="59">
        <v>20265</v>
      </c>
      <c r="I2635" s="59" t="s">
        <v>71</v>
      </c>
      <c r="J2635" s="59">
        <v>11375043</v>
      </c>
      <c r="K2635" s="59" t="s">
        <v>2855</v>
      </c>
      <c r="L2635" s="61" t="s">
        <v>113</v>
      </c>
      <c r="M2635" s="61">
        <f>VLOOKUP(H2635,zdroj!C:F,4,0)</f>
        <v>0</v>
      </c>
      <c r="N2635" s="61" t="str">
        <f t="shared" si="82"/>
        <v>katB</v>
      </c>
      <c r="P2635" s="73" t="str">
        <f t="shared" si="83"/>
        <v/>
      </c>
      <c r="Q2635" s="61" t="s">
        <v>30</v>
      </c>
      <c r="R2635" s="61" t="s">
        <v>91</v>
      </c>
    </row>
    <row r="2636" spans="8:18" x14ac:dyDescent="0.25">
      <c r="H2636" s="59">
        <v>20265</v>
      </c>
      <c r="I2636" s="59" t="s">
        <v>71</v>
      </c>
      <c r="J2636" s="59">
        <v>11375051</v>
      </c>
      <c r="K2636" s="59" t="s">
        <v>2856</v>
      </c>
      <c r="L2636" s="61" t="s">
        <v>113</v>
      </c>
      <c r="M2636" s="61">
        <f>VLOOKUP(H2636,zdroj!C:F,4,0)</f>
        <v>0</v>
      </c>
      <c r="N2636" s="61" t="str">
        <f t="shared" si="82"/>
        <v>katB</v>
      </c>
      <c r="P2636" s="73" t="str">
        <f t="shared" si="83"/>
        <v/>
      </c>
      <c r="Q2636" s="61" t="s">
        <v>30</v>
      </c>
      <c r="R2636" s="61" t="s">
        <v>91</v>
      </c>
    </row>
    <row r="2637" spans="8:18" x14ac:dyDescent="0.25">
      <c r="H2637" s="59">
        <v>20265</v>
      </c>
      <c r="I2637" s="59" t="s">
        <v>71</v>
      </c>
      <c r="J2637" s="59">
        <v>11375060</v>
      </c>
      <c r="K2637" s="59" t="s">
        <v>2857</v>
      </c>
      <c r="L2637" s="61" t="s">
        <v>81</v>
      </c>
      <c r="M2637" s="61">
        <f>VLOOKUP(H2637,zdroj!C:F,4,0)</f>
        <v>0</v>
      </c>
      <c r="N2637" s="61" t="str">
        <f t="shared" si="82"/>
        <v>-</v>
      </c>
      <c r="P2637" s="73" t="str">
        <f t="shared" si="83"/>
        <v/>
      </c>
      <c r="Q2637" s="61" t="s">
        <v>88</v>
      </c>
    </row>
    <row r="2638" spans="8:18" x14ac:dyDescent="0.25">
      <c r="H2638" s="59">
        <v>20265</v>
      </c>
      <c r="I2638" s="59" t="s">
        <v>71</v>
      </c>
      <c r="J2638" s="59">
        <v>11375078</v>
      </c>
      <c r="K2638" s="59" t="s">
        <v>2858</v>
      </c>
      <c r="L2638" s="61" t="s">
        <v>81</v>
      </c>
      <c r="M2638" s="61">
        <f>VLOOKUP(H2638,zdroj!C:F,4,0)</f>
        <v>0</v>
      </c>
      <c r="N2638" s="61" t="str">
        <f t="shared" si="82"/>
        <v>-</v>
      </c>
      <c r="P2638" s="73" t="str">
        <f t="shared" si="83"/>
        <v/>
      </c>
      <c r="Q2638" s="61" t="s">
        <v>88</v>
      </c>
    </row>
    <row r="2639" spans="8:18" x14ac:dyDescent="0.25">
      <c r="H2639" s="59">
        <v>20265</v>
      </c>
      <c r="I2639" s="59" t="s">
        <v>71</v>
      </c>
      <c r="J2639" s="59">
        <v>11375086</v>
      </c>
      <c r="K2639" s="59" t="s">
        <v>2859</v>
      </c>
      <c r="L2639" s="61" t="s">
        <v>81</v>
      </c>
      <c r="M2639" s="61">
        <f>VLOOKUP(H2639,zdroj!C:F,4,0)</f>
        <v>0</v>
      </c>
      <c r="N2639" s="61" t="str">
        <f t="shared" si="82"/>
        <v>-</v>
      </c>
      <c r="P2639" s="73" t="str">
        <f t="shared" si="83"/>
        <v/>
      </c>
      <c r="Q2639" s="61" t="s">
        <v>88</v>
      </c>
    </row>
    <row r="2640" spans="8:18" x14ac:dyDescent="0.25">
      <c r="H2640" s="59">
        <v>20265</v>
      </c>
      <c r="I2640" s="59" t="s">
        <v>71</v>
      </c>
      <c r="J2640" s="59">
        <v>11375094</v>
      </c>
      <c r="K2640" s="59" t="s">
        <v>2860</v>
      </c>
      <c r="L2640" s="61" t="s">
        <v>81</v>
      </c>
      <c r="M2640" s="61">
        <f>VLOOKUP(H2640,zdroj!C:F,4,0)</f>
        <v>0</v>
      </c>
      <c r="N2640" s="61" t="str">
        <f t="shared" si="82"/>
        <v>-</v>
      </c>
      <c r="P2640" s="73" t="str">
        <f t="shared" si="83"/>
        <v/>
      </c>
      <c r="Q2640" s="61" t="s">
        <v>86</v>
      </c>
    </row>
    <row r="2641" spans="8:17" x14ac:dyDescent="0.25">
      <c r="H2641" s="59">
        <v>20265</v>
      </c>
      <c r="I2641" s="59" t="s">
        <v>71</v>
      </c>
      <c r="J2641" s="59">
        <v>11375108</v>
      </c>
      <c r="K2641" s="59" t="s">
        <v>2861</v>
      </c>
      <c r="L2641" s="61" t="s">
        <v>81</v>
      </c>
      <c r="M2641" s="61">
        <f>VLOOKUP(H2641,zdroj!C:F,4,0)</f>
        <v>0</v>
      </c>
      <c r="N2641" s="61" t="str">
        <f t="shared" si="82"/>
        <v>-</v>
      </c>
      <c r="P2641" s="73" t="str">
        <f t="shared" si="83"/>
        <v/>
      </c>
      <c r="Q2641" s="61" t="s">
        <v>86</v>
      </c>
    </row>
    <row r="2642" spans="8:17" x14ac:dyDescent="0.25">
      <c r="H2642" s="59">
        <v>20265</v>
      </c>
      <c r="I2642" s="59" t="s">
        <v>71</v>
      </c>
      <c r="J2642" s="59">
        <v>11375116</v>
      </c>
      <c r="K2642" s="59" t="s">
        <v>2862</v>
      </c>
      <c r="L2642" s="61" t="s">
        <v>81</v>
      </c>
      <c r="M2642" s="61">
        <f>VLOOKUP(H2642,zdroj!C:F,4,0)</f>
        <v>0</v>
      </c>
      <c r="N2642" s="61" t="str">
        <f t="shared" si="82"/>
        <v>-</v>
      </c>
      <c r="P2642" s="73" t="str">
        <f t="shared" si="83"/>
        <v/>
      </c>
      <c r="Q2642" s="61" t="s">
        <v>88</v>
      </c>
    </row>
    <row r="2643" spans="8:17" x14ac:dyDescent="0.25">
      <c r="H2643" s="59">
        <v>20265</v>
      </c>
      <c r="I2643" s="59" t="s">
        <v>71</v>
      </c>
      <c r="J2643" s="59">
        <v>11375124</v>
      </c>
      <c r="K2643" s="59" t="s">
        <v>2863</v>
      </c>
      <c r="L2643" s="61" t="s">
        <v>81</v>
      </c>
      <c r="M2643" s="61">
        <f>VLOOKUP(H2643,zdroj!C:F,4,0)</f>
        <v>0</v>
      </c>
      <c r="N2643" s="61" t="str">
        <f t="shared" si="82"/>
        <v>-</v>
      </c>
      <c r="P2643" s="73" t="str">
        <f t="shared" si="83"/>
        <v/>
      </c>
      <c r="Q2643" s="61" t="s">
        <v>88</v>
      </c>
    </row>
    <row r="2644" spans="8:17" x14ac:dyDescent="0.25">
      <c r="H2644" s="59">
        <v>20265</v>
      </c>
      <c r="I2644" s="59" t="s">
        <v>71</v>
      </c>
      <c r="J2644" s="59">
        <v>11375132</v>
      </c>
      <c r="K2644" s="59" t="s">
        <v>2864</v>
      </c>
      <c r="L2644" s="61" t="s">
        <v>81</v>
      </c>
      <c r="M2644" s="61">
        <f>VLOOKUP(H2644,zdroj!C:F,4,0)</f>
        <v>0</v>
      </c>
      <c r="N2644" s="61" t="str">
        <f t="shared" si="82"/>
        <v>-</v>
      </c>
      <c r="P2644" s="73" t="str">
        <f t="shared" si="83"/>
        <v/>
      </c>
      <c r="Q2644" s="61" t="s">
        <v>88</v>
      </c>
    </row>
    <row r="2645" spans="8:17" x14ac:dyDescent="0.25">
      <c r="H2645" s="59">
        <v>20265</v>
      </c>
      <c r="I2645" s="59" t="s">
        <v>71</v>
      </c>
      <c r="J2645" s="59">
        <v>11375141</v>
      </c>
      <c r="K2645" s="59" t="s">
        <v>2865</v>
      </c>
      <c r="L2645" s="61" t="s">
        <v>81</v>
      </c>
      <c r="M2645" s="61">
        <f>VLOOKUP(H2645,zdroj!C:F,4,0)</f>
        <v>0</v>
      </c>
      <c r="N2645" s="61" t="str">
        <f t="shared" si="82"/>
        <v>-</v>
      </c>
      <c r="P2645" s="73" t="str">
        <f t="shared" si="83"/>
        <v/>
      </c>
      <c r="Q2645" s="61" t="s">
        <v>88</v>
      </c>
    </row>
    <row r="2646" spans="8:17" x14ac:dyDescent="0.25">
      <c r="H2646" s="59">
        <v>20265</v>
      </c>
      <c r="I2646" s="59" t="s">
        <v>71</v>
      </c>
      <c r="J2646" s="59">
        <v>11375159</v>
      </c>
      <c r="K2646" s="59" t="s">
        <v>2866</v>
      </c>
      <c r="L2646" s="61" t="s">
        <v>81</v>
      </c>
      <c r="M2646" s="61">
        <f>VLOOKUP(H2646,zdroj!C:F,4,0)</f>
        <v>0</v>
      </c>
      <c r="N2646" s="61" t="str">
        <f t="shared" si="82"/>
        <v>-</v>
      </c>
      <c r="P2646" s="73" t="str">
        <f t="shared" si="83"/>
        <v/>
      </c>
      <c r="Q2646" s="61" t="s">
        <v>88</v>
      </c>
    </row>
    <row r="2647" spans="8:17" x14ac:dyDescent="0.25">
      <c r="H2647" s="59">
        <v>20265</v>
      </c>
      <c r="I2647" s="59" t="s">
        <v>71</v>
      </c>
      <c r="J2647" s="59">
        <v>11375167</v>
      </c>
      <c r="K2647" s="59" t="s">
        <v>2867</v>
      </c>
      <c r="L2647" s="61" t="s">
        <v>81</v>
      </c>
      <c r="M2647" s="61">
        <f>VLOOKUP(H2647,zdroj!C:F,4,0)</f>
        <v>0</v>
      </c>
      <c r="N2647" s="61" t="str">
        <f t="shared" si="82"/>
        <v>-</v>
      </c>
      <c r="P2647" s="73" t="str">
        <f t="shared" si="83"/>
        <v/>
      </c>
      <c r="Q2647" s="61" t="s">
        <v>86</v>
      </c>
    </row>
    <row r="2648" spans="8:17" x14ac:dyDescent="0.25">
      <c r="H2648" s="59">
        <v>20265</v>
      </c>
      <c r="I2648" s="59" t="s">
        <v>71</v>
      </c>
      <c r="J2648" s="59">
        <v>11375175</v>
      </c>
      <c r="K2648" s="59" t="s">
        <v>2868</v>
      </c>
      <c r="L2648" s="61" t="s">
        <v>81</v>
      </c>
      <c r="M2648" s="61">
        <f>VLOOKUP(H2648,zdroj!C:F,4,0)</f>
        <v>0</v>
      </c>
      <c r="N2648" s="61" t="str">
        <f t="shared" si="82"/>
        <v>-</v>
      </c>
      <c r="P2648" s="73" t="str">
        <f t="shared" si="83"/>
        <v/>
      </c>
      <c r="Q2648" s="61" t="s">
        <v>88</v>
      </c>
    </row>
    <row r="2649" spans="8:17" x14ac:dyDescent="0.25">
      <c r="H2649" s="59">
        <v>20265</v>
      </c>
      <c r="I2649" s="59" t="s">
        <v>71</v>
      </c>
      <c r="J2649" s="59">
        <v>11375183</v>
      </c>
      <c r="K2649" s="59" t="s">
        <v>2869</v>
      </c>
      <c r="L2649" s="61" t="s">
        <v>81</v>
      </c>
      <c r="M2649" s="61">
        <f>VLOOKUP(H2649,zdroj!C:F,4,0)</f>
        <v>0</v>
      </c>
      <c r="N2649" s="61" t="str">
        <f t="shared" si="82"/>
        <v>-</v>
      </c>
      <c r="P2649" s="73" t="str">
        <f t="shared" si="83"/>
        <v/>
      </c>
      <c r="Q2649" s="61" t="s">
        <v>88</v>
      </c>
    </row>
    <row r="2650" spans="8:17" x14ac:dyDescent="0.25">
      <c r="H2650" s="59">
        <v>20265</v>
      </c>
      <c r="I2650" s="59" t="s">
        <v>71</v>
      </c>
      <c r="J2650" s="59">
        <v>11375191</v>
      </c>
      <c r="K2650" s="59" t="s">
        <v>2870</v>
      </c>
      <c r="L2650" s="61" t="s">
        <v>81</v>
      </c>
      <c r="M2650" s="61">
        <f>VLOOKUP(H2650,zdroj!C:F,4,0)</f>
        <v>0</v>
      </c>
      <c r="N2650" s="61" t="str">
        <f t="shared" si="82"/>
        <v>-</v>
      </c>
      <c r="P2650" s="73" t="str">
        <f t="shared" si="83"/>
        <v/>
      </c>
      <c r="Q2650" s="61" t="s">
        <v>88</v>
      </c>
    </row>
    <row r="2651" spans="8:17" x14ac:dyDescent="0.25">
      <c r="H2651" s="59">
        <v>20265</v>
      </c>
      <c r="I2651" s="59" t="s">
        <v>71</v>
      </c>
      <c r="J2651" s="59">
        <v>11375205</v>
      </c>
      <c r="K2651" s="59" t="s">
        <v>2871</v>
      </c>
      <c r="L2651" s="61" t="s">
        <v>81</v>
      </c>
      <c r="M2651" s="61">
        <f>VLOOKUP(H2651,zdroj!C:F,4,0)</f>
        <v>0</v>
      </c>
      <c r="N2651" s="61" t="str">
        <f t="shared" si="82"/>
        <v>-</v>
      </c>
      <c r="P2651" s="73" t="str">
        <f t="shared" si="83"/>
        <v/>
      </c>
      <c r="Q2651" s="61" t="s">
        <v>88</v>
      </c>
    </row>
    <row r="2652" spans="8:17" x14ac:dyDescent="0.25">
      <c r="H2652" s="59">
        <v>20265</v>
      </c>
      <c r="I2652" s="59" t="s">
        <v>71</v>
      </c>
      <c r="J2652" s="59">
        <v>11375213</v>
      </c>
      <c r="K2652" s="59" t="s">
        <v>2872</v>
      </c>
      <c r="L2652" s="61" t="s">
        <v>81</v>
      </c>
      <c r="M2652" s="61">
        <f>VLOOKUP(H2652,zdroj!C:F,4,0)</f>
        <v>0</v>
      </c>
      <c r="N2652" s="61" t="str">
        <f t="shared" si="82"/>
        <v>-</v>
      </c>
      <c r="P2652" s="73" t="str">
        <f t="shared" si="83"/>
        <v/>
      </c>
      <c r="Q2652" s="61" t="s">
        <v>88</v>
      </c>
    </row>
    <row r="2653" spans="8:17" x14ac:dyDescent="0.25">
      <c r="H2653" s="59">
        <v>20265</v>
      </c>
      <c r="I2653" s="59" t="s">
        <v>71</v>
      </c>
      <c r="J2653" s="59">
        <v>11375221</v>
      </c>
      <c r="K2653" s="59" t="s">
        <v>2873</v>
      </c>
      <c r="L2653" s="61" t="s">
        <v>81</v>
      </c>
      <c r="M2653" s="61">
        <f>VLOOKUP(H2653,zdroj!C:F,4,0)</f>
        <v>0</v>
      </c>
      <c r="N2653" s="61" t="str">
        <f t="shared" si="82"/>
        <v>-</v>
      </c>
      <c r="P2653" s="73" t="str">
        <f t="shared" si="83"/>
        <v/>
      </c>
      <c r="Q2653" s="61" t="s">
        <v>88</v>
      </c>
    </row>
    <row r="2654" spans="8:17" x14ac:dyDescent="0.25">
      <c r="H2654" s="59">
        <v>20265</v>
      </c>
      <c r="I2654" s="59" t="s">
        <v>71</v>
      </c>
      <c r="J2654" s="59">
        <v>11375230</v>
      </c>
      <c r="K2654" s="59" t="s">
        <v>2874</v>
      </c>
      <c r="L2654" s="61" t="s">
        <v>81</v>
      </c>
      <c r="M2654" s="61">
        <f>VLOOKUP(H2654,zdroj!C:F,4,0)</f>
        <v>0</v>
      </c>
      <c r="N2654" s="61" t="str">
        <f t="shared" si="82"/>
        <v>-</v>
      </c>
      <c r="P2654" s="73" t="str">
        <f t="shared" si="83"/>
        <v/>
      </c>
      <c r="Q2654" s="61" t="s">
        <v>88</v>
      </c>
    </row>
    <row r="2655" spans="8:17" x14ac:dyDescent="0.25">
      <c r="H2655" s="59">
        <v>20265</v>
      </c>
      <c r="I2655" s="59" t="s">
        <v>71</v>
      </c>
      <c r="J2655" s="59">
        <v>11375248</v>
      </c>
      <c r="K2655" s="59" t="s">
        <v>2875</v>
      </c>
      <c r="L2655" s="61" t="s">
        <v>81</v>
      </c>
      <c r="M2655" s="61">
        <f>VLOOKUP(H2655,zdroj!C:F,4,0)</f>
        <v>0</v>
      </c>
      <c r="N2655" s="61" t="str">
        <f t="shared" si="82"/>
        <v>-</v>
      </c>
      <c r="P2655" s="73" t="str">
        <f t="shared" si="83"/>
        <v/>
      </c>
      <c r="Q2655" s="61" t="s">
        <v>86</v>
      </c>
    </row>
    <row r="2656" spans="8:17" x14ac:dyDescent="0.25">
      <c r="H2656" s="59">
        <v>20265</v>
      </c>
      <c r="I2656" s="59" t="s">
        <v>71</v>
      </c>
      <c r="J2656" s="59">
        <v>11375256</v>
      </c>
      <c r="K2656" s="59" t="s">
        <v>2876</v>
      </c>
      <c r="L2656" s="61" t="s">
        <v>81</v>
      </c>
      <c r="M2656" s="61">
        <f>VLOOKUP(H2656,zdroj!C:F,4,0)</f>
        <v>0</v>
      </c>
      <c r="N2656" s="61" t="str">
        <f t="shared" si="82"/>
        <v>-</v>
      </c>
      <c r="P2656" s="73" t="str">
        <f t="shared" si="83"/>
        <v/>
      </c>
      <c r="Q2656" s="61" t="s">
        <v>88</v>
      </c>
    </row>
    <row r="2657" spans="8:17" x14ac:dyDescent="0.25">
      <c r="H2657" s="59">
        <v>20265</v>
      </c>
      <c r="I2657" s="59" t="s">
        <v>71</v>
      </c>
      <c r="J2657" s="59">
        <v>11375264</v>
      </c>
      <c r="K2657" s="59" t="s">
        <v>2877</v>
      </c>
      <c r="L2657" s="61" t="s">
        <v>81</v>
      </c>
      <c r="M2657" s="61">
        <f>VLOOKUP(H2657,zdroj!C:F,4,0)</f>
        <v>0</v>
      </c>
      <c r="N2657" s="61" t="str">
        <f t="shared" si="82"/>
        <v>-</v>
      </c>
      <c r="P2657" s="73" t="str">
        <f t="shared" si="83"/>
        <v/>
      </c>
      <c r="Q2657" s="61" t="s">
        <v>88</v>
      </c>
    </row>
    <row r="2658" spans="8:17" x14ac:dyDescent="0.25">
      <c r="H2658" s="59">
        <v>20265</v>
      </c>
      <c r="I2658" s="59" t="s">
        <v>71</v>
      </c>
      <c r="J2658" s="59">
        <v>11375272</v>
      </c>
      <c r="K2658" s="59" t="s">
        <v>2878</v>
      </c>
      <c r="L2658" s="61" t="s">
        <v>81</v>
      </c>
      <c r="M2658" s="61">
        <f>VLOOKUP(H2658,zdroj!C:F,4,0)</f>
        <v>0</v>
      </c>
      <c r="N2658" s="61" t="str">
        <f t="shared" si="82"/>
        <v>-</v>
      </c>
      <c r="P2658" s="73" t="str">
        <f t="shared" si="83"/>
        <v/>
      </c>
      <c r="Q2658" s="61" t="s">
        <v>88</v>
      </c>
    </row>
    <row r="2659" spans="8:17" x14ac:dyDescent="0.25">
      <c r="H2659" s="59">
        <v>20265</v>
      </c>
      <c r="I2659" s="59" t="s">
        <v>71</v>
      </c>
      <c r="J2659" s="59">
        <v>11375281</v>
      </c>
      <c r="K2659" s="59" t="s">
        <v>2879</v>
      </c>
      <c r="L2659" s="61" t="s">
        <v>81</v>
      </c>
      <c r="M2659" s="61">
        <f>VLOOKUP(H2659,zdroj!C:F,4,0)</f>
        <v>0</v>
      </c>
      <c r="N2659" s="61" t="str">
        <f t="shared" si="82"/>
        <v>-</v>
      </c>
      <c r="P2659" s="73" t="str">
        <f t="shared" si="83"/>
        <v/>
      </c>
      <c r="Q2659" s="61" t="s">
        <v>86</v>
      </c>
    </row>
    <row r="2660" spans="8:17" x14ac:dyDescent="0.25">
      <c r="H2660" s="59">
        <v>20265</v>
      </c>
      <c r="I2660" s="59" t="s">
        <v>71</v>
      </c>
      <c r="J2660" s="59">
        <v>11375299</v>
      </c>
      <c r="K2660" s="59" t="s">
        <v>2880</v>
      </c>
      <c r="L2660" s="61" t="s">
        <v>81</v>
      </c>
      <c r="M2660" s="61">
        <f>VLOOKUP(H2660,zdroj!C:F,4,0)</f>
        <v>0</v>
      </c>
      <c r="N2660" s="61" t="str">
        <f t="shared" si="82"/>
        <v>-</v>
      </c>
      <c r="P2660" s="73" t="str">
        <f t="shared" si="83"/>
        <v/>
      </c>
      <c r="Q2660" s="61" t="s">
        <v>88</v>
      </c>
    </row>
    <row r="2661" spans="8:17" x14ac:dyDescent="0.25">
      <c r="H2661" s="59">
        <v>20265</v>
      </c>
      <c r="I2661" s="59" t="s">
        <v>71</v>
      </c>
      <c r="J2661" s="59">
        <v>11375302</v>
      </c>
      <c r="K2661" s="59" t="s">
        <v>2881</v>
      </c>
      <c r="L2661" s="61" t="s">
        <v>81</v>
      </c>
      <c r="M2661" s="61">
        <f>VLOOKUP(H2661,zdroj!C:F,4,0)</f>
        <v>0</v>
      </c>
      <c r="N2661" s="61" t="str">
        <f t="shared" si="82"/>
        <v>-</v>
      </c>
      <c r="P2661" s="73" t="str">
        <f t="shared" si="83"/>
        <v/>
      </c>
      <c r="Q2661" s="61" t="s">
        <v>88</v>
      </c>
    </row>
    <row r="2662" spans="8:17" x14ac:dyDescent="0.25">
      <c r="H2662" s="59">
        <v>20265</v>
      </c>
      <c r="I2662" s="59" t="s">
        <v>71</v>
      </c>
      <c r="J2662" s="59">
        <v>11375311</v>
      </c>
      <c r="K2662" s="59" t="s">
        <v>2882</v>
      </c>
      <c r="L2662" s="61" t="s">
        <v>81</v>
      </c>
      <c r="M2662" s="61">
        <f>VLOOKUP(H2662,zdroj!C:F,4,0)</f>
        <v>0</v>
      </c>
      <c r="N2662" s="61" t="str">
        <f t="shared" si="82"/>
        <v>-</v>
      </c>
      <c r="P2662" s="73" t="str">
        <f t="shared" si="83"/>
        <v/>
      </c>
      <c r="Q2662" s="61" t="s">
        <v>88</v>
      </c>
    </row>
    <row r="2663" spans="8:17" x14ac:dyDescent="0.25">
      <c r="H2663" s="59">
        <v>20265</v>
      </c>
      <c r="I2663" s="59" t="s">
        <v>71</v>
      </c>
      <c r="J2663" s="59">
        <v>11375329</v>
      </c>
      <c r="K2663" s="59" t="s">
        <v>2883</v>
      </c>
      <c r="L2663" s="61" t="s">
        <v>81</v>
      </c>
      <c r="M2663" s="61">
        <f>VLOOKUP(H2663,zdroj!C:F,4,0)</f>
        <v>0</v>
      </c>
      <c r="N2663" s="61" t="str">
        <f t="shared" si="82"/>
        <v>-</v>
      </c>
      <c r="P2663" s="73" t="str">
        <f t="shared" si="83"/>
        <v/>
      </c>
      <c r="Q2663" s="61" t="s">
        <v>88</v>
      </c>
    </row>
    <row r="2664" spans="8:17" x14ac:dyDescent="0.25">
      <c r="H2664" s="59">
        <v>20265</v>
      </c>
      <c r="I2664" s="59" t="s">
        <v>71</v>
      </c>
      <c r="J2664" s="59">
        <v>11375337</v>
      </c>
      <c r="K2664" s="59" t="s">
        <v>2884</v>
      </c>
      <c r="L2664" s="61" t="s">
        <v>81</v>
      </c>
      <c r="M2664" s="61">
        <f>VLOOKUP(H2664,zdroj!C:F,4,0)</f>
        <v>0</v>
      </c>
      <c r="N2664" s="61" t="str">
        <f t="shared" si="82"/>
        <v>-</v>
      </c>
      <c r="P2664" s="73" t="str">
        <f t="shared" si="83"/>
        <v/>
      </c>
      <c r="Q2664" s="61" t="s">
        <v>88</v>
      </c>
    </row>
    <row r="2665" spans="8:17" x14ac:dyDescent="0.25">
      <c r="H2665" s="59">
        <v>20265</v>
      </c>
      <c r="I2665" s="59" t="s">
        <v>71</v>
      </c>
      <c r="J2665" s="59">
        <v>11375345</v>
      </c>
      <c r="K2665" s="59" t="s">
        <v>2885</v>
      </c>
      <c r="L2665" s="61" t="s">
        <v>81</v>
      </c>
      <c r="M2665" s="61">
        <f>VLOOKUP(H2665,zdroj!C:F,4,0)</f>
        <v>0</v>
      </c>
      <c r="N2665" s="61" t="str">
        <f t="shared" si="82"/>
        <v>-</v>
      </c>
      <c r="P2665" s="73" t="str">
        <f t="shared" si="83"/>
        <v/>
      </c>
      <c r="Q2665" s="61" t="s">
        <v>88</v>
      </c>
    </row>
    <row r="2666" spans="8:17" x14ac:dyDescent="0.25">
      <c r="H2666" s="59">
        <v>20265</v>
      </c>
      <c r="I2666" s="59" t="s">
        <v>71</v>
      </c>
      <c r="J2666" s="59">
        <v>11375353</v>
      </c>
      <c r="K2666" s="59" t="s">
        <v>2886</v>
      </c>
      <c r="L2666" s="61" t="s">
        <v>81</v>
      </c>
      <c r="M2666" s="61">
        <f>VLOOKUP(H2666,zdroj!C:F,4,0)</f>
        <v>0</v>
      </c>
      <c r="N2666" s="61" t="str">
        <f t="shared" si="82"/>
        <v>-</v>
      </c>
      <c r="P2666" s="73" t="str">
        <f t="shared" si="83"/>
        <v/>
      </c>
      <c r="Q2666" s="61" t="s">
        <v>88</v>
      </c>
    </row>
    <row r="2667" spans="8:17" x14ac:dyDescent="0.25">
      <c r="H2667" s="59">
        <v>20265</v>
      </c>
      <c r="I2667" s="59" t="s">
        <v>71</v>
      </c>
      <c r="J2667" s="59">
        <v>11375361</v>
      </c>
      <c r="K2667" s="59" t="s">
        <v>2887</v>
      </c>
      <c r="L2667" s="61" t="s">
        <v>81</v>
      </c>
      <c r="M2667" s="61">
        <f>VLOOKUP(H2667,zdroj!C:F,4,0)</f>
        <v>0</v>
      </c>
      <c r="N2667" s="61" t="str">
        <f t="shared" si="82"/>
        <v>-</v>
      </c>
      <c r="P2667" s="73" t="str">
        <f t="shared" si="83"/>
        <v/>
      </c>
      <c r="Q2667" s="61" t="s">
        <v>88</v>
      </c>
    </row>
    <row r="2668" spans="8:17" x14ac:dyDescent="0.25">
      <c r="H2668" s="59">
        <v>20265</v>
      </c>
      <c r="I2668" s="59" t="s">
        <v>71</v>
      </c>
      <c r="J2668" s="59">
        <v>11375370</v>
      </c>
      <c r="K2668" s="59" t="s">
        <v>2888</v>
      </c>
      <c r="L2668" s="61" t="s">
        <v>81</v>
      </c>
      <c r="M2668" s="61">
        <f>VLOOKUP(H2668,zdroj!C:F,4,0)</f>
        <v>0</v>
      </c>
      <c r="N2668" s="61" t="str">
        <f t="shared" si="82"/>
        <v>-</v>
      </c>
      <c r="P2668" s="73" t="str">
        <f t="shared" si="83"/>
        <v/>
      </c>
      <c r="Q2668" s="61" t="s">
        <v>88</v>
      </c>
    </row>
    <row r="2669" spans="8:17" x14ac:dyDescent="0.25">
      <c r="H2669" s="59">
        <v>20265</v>
      </c>
      <c r="I2669" s="59" t="s">
        <v>71</v>
      </c>
      <c r="J2669" s="59">
        <v>11375388</v>
      </c>
      <c r="K2669" s="59" t="s">
        <v>2889</v>
      </c>
      <c r="L2669" s="61" t="s">
        <v>81</v>
      </c>
      <c r="M2669" s="61">
        <f>VLOOKUP(H2669,zdroj!C:F,4,0)</f>
        <v>0</v>
      </c>
      <c r="N2669" s="61" t="str">
        <f t="shared" si="82"/>
        <v>-</v>
      </c>
      <c r="P2669" s="73" t="str">
        <f t="shared" si="83"/>
        <v/>
      </c>
      <c r="Q2669" s="61" t="s">
        <v>88</v>
      </c>
    </row>
    <row r="2670" spans="8:17" x14ac:dyDescent="0.25">
      <c r="H2670" s="59">
        <v>20265</v>
      </c>
      <c r="I2670" s="59" t="s">
        <v>71</v>
      </c>
      <c r="J2670" s="59">
        <v>11375396</v>
      </c>
      <c r="K2670" s="59" t="s">
        <v>2890</v>
      </c>
      <c r="L2670" s="61" t="s">
        <v>81</v>
      </c>
      <c r="M2670" s="61">
        <f>VLOOKUP(H2670,zdroj!C:F,4,0)</f>
        <v>0</v>
      </c>
      <c r="N2670" s="61" t="str">
        <f t="shared" si="82"/>
        <v>-</v>
      </c>
      <c r="P2670" s="73" t="str">
        <f t="shared" si="83"/>
        <v/>
      </c>
      <c r="Q2670" s="61" t="s">
        <v>88</v>
      </c>
    </row>
    <row r="2671" spans="8:17" x14ac:dyDescent="0.25">
      <c r="H2671" s="59">
        <v>20265</v>
      </c>
      <c r="I2671" s="59" t="s">
        <v>71</v>
      </c>
      <c r="J2671" s="59">
        <v>11375400</v>
      </c>
      <c r="K2671" s="59" t="s">
        <v>2891</v>
      </c>
      <c r="L2671" s="61" t="s">
        <v>81</v>
      </c>
      <c r="M2671" s="61">
        <f>VLOOKUP(H2671,zdroj!C:F,4,0)</f>
        <v>0</v>
      </c>
      <c r="N2671" s="61" t="str">
        <f t="shared" si="82"/>
        <v>-</v>
      </c>
      <c r="P2671" s="73" t="str">
        <f t="shared" si="83"/>
        <v/>
      </c>
      <c r="Q2671" s="61" t="s">
        <v>88</v>
      </c>
    </row>
    <row r="2672" spans="8:17" x14ac:dyDescent="0.25">
      <c r="H2672" s="59">
        <v>20265</v>
      </c>
      <c r="I2672" s="59" t="s">
        <v>71</v>
      </c>
      <c r="J2672" s="59">
        <v>11375418</v>
      </c>
      <c r="K2672" s="59" t="s">
        <v>2892</v>
      </c>
      <c r="L2672" s="61" t="s">
        <v>81</v>
      </c>
      <c r="M2672" s="61">
        <f>VLOOKUP(H2672,zdroj!C:F,4,0)</f>
        <v>0</v>
      </c>
      <c r="N2672" s="61" t="str">
        <f t="shared" si="82"/>
        <v>-</v>
      </c>
      <c r="P2672" s="73" t="str">
        <f t="shared" si="83"/>
        <v/>
      </c>
      <c r="Q2672" s="61" t="s">
        <v>88</v>
      </c>
    </row>
    <row r="2673" spans="8:17" x14ac:dyDescent="0.25">
      <c r="H2673" s="59">
        <v>20265</v>
      </c>
      <c r="I2673" s="59" t="s">
        <v>71</v>
      </c>
      <c r="J2673" s="59">
        <v>11375426</v>
      </c>
      <c r="K2673" s="59" t="s">
        <v>2893</v>
      </c>
      <c r="L2673" s="61" t="s">
        <v>81</v>
      </c>
      <c r="M2673" s="61">
        <f>VLOOKUP(H2673,zdroj!C:F,4,0)</f>
        <v>0</v>
      </c>
      <c r="N2673" s="61" t="str">
        <f t="shared" si="82"/>
        <v>-</v>
      </c>
      <c r="P2673" s="73" t="str">
        <f t="shared" si="83"/>
        <v/>
      </c>
      <c r="Q2673" s="61" t="s">
        <v>88</v>
      </c>
    </row>
    <row r="2674" spans="8:17" x14ac:dyDescent="0.25">
      <c r="H2674" s="59">
        <v>20265</v>
      </c>
      <c r="I2674" s="59" t="s">
        <v>71</v>
      </c>
      <c r="J2674" s="59">
        <v>11375434</v>
      </c>
      <c r="K2674" s="59" t="s">
        <v>2894</v>
      </c>
      <c r="L2674" s="61" t="s">
        <v>81</v>
      </c>
      <c r="M2674" s="61">
        <f>VLOOKUP(H2674,zdroj!C:F,4,0)</f>
        <v>0</v>
      </c>
      <c r="N2674" s="61" t="str">
        <f t="shared" si="82"/>
        <v>-</v>
      </c>
      <c r="P2674" s="73" t="str">
        <f t="shared" si="83"/>
        <v/>
      </c>
      <c r="Q2674" s="61" t="s">
        <v>88</v>
      </c>
    </row>
    <row r="2675" spans="8:17" x14ac:dyDescent="0.25">
      <c r="H2675" s="59">
        <v>20265</v>
      </c>
      <c r="I2675" s="59" t="s">
        <v>71</v>
      </c>
      <c r="J2675" s="59">
        <v>11375442</v>
      </c>
      <c r="K2675" s="59" t="s">
        <v>2895</v>
      </c>
      <c r="L2675" s="61" t="s">
        <v>81</v>
      </c>
      <c r="M2675" s="61">
        <f>VLOOKUP(H2675,zdroj!C:F,4,0)</f>
        <v>0</v>
      </c>
      <c r="N2675" s="61" t="str">
        <f t="shared" si="82"/>
        <v>-</v>
      </c>
      <c r="P2675" s="73" t="str">
        <f t="shared" si="83"/>
        <v/>
      </c>
      <c r="Q2675" s="61" t="s">
        <v>88</v>
      </c>
    </row>
    <row r="2676" spans="8:17" x14ac:dyDescent="0.25">
      <c r="H2676" s="59">
        <v>20265</v>
      </c>
      <c r="I2676" s="59" t="s">
        <v>71</v>
      </c>
      <c r="J2676" s="59">
        <v>11375451</v>
      </c>
      <c r="K2676" s="59" t="s">
        <v>2896</v>
      </c>
      <c r="L2676" s="61" t="s">
        <v>81</v>
      </c>
      <c r="M2676" s="61">
        <f>VLOOKUP(H2676,zdroj!C:F,4,0)</f>
        <v>0</v>
      </c>
      <c r="N2676" s="61" t="str">
        <f t="shared" si="82"/>
        <v>-</v>
      </c>
      <c r="P2676" s="73" t="str">
        <f t="shared" si="83"/>
        <v/>
      </c>
      <c r="Q2676" s="61" t="s">
        <v>88</v>
      </c>
    </row>
    <row r="2677" spans="8:17" x14ac:dyDescent="0.25">
      <c r="H2677" s="59">
        <v>20265</v>
      </c>
      <c r="I2677" s="59" t="s">
        <v>71</v>
      </c>
      <c r="J2677" s="59">
        <v>11375469</v>
      </c>
      <c r="K2677" s="59" t="s">
        <v>2897</v>
      </c>
      <c r="L2677" s="61" t="s">
        <v>81</v>
      </c>
      <c r="M2677" s="61">
        <f>VLOOKUP(H2677,zdroj!C:F,4,0)</f>
        <v>0</v>
      </c>
      <c r="N2677" s="61" t="str">
        <f t="shared" si="82"/>
        <v>-</v>
      </c>
      <c r="P2677" s="73" t="str">
        <f t="shared" si="83"/>
        <v/>
      </c>
      <c r="Q2677" s="61" t="s">
        <v>88</v>
      </c>
    </row>
    <row r="2678" spans="8:17" x14ac:dyDescent="0.25">
      <c r="H2678" s="59">
        <v>20265</v>
      </c>
      <c r="I2678" s="59" t="s">
        <v>71</v>
      </c>
      <c r="J2678" s="59">
        <v>11375477</v>
      </c>
      <c r="K2678" s="59" t="s">
        <v>2898</v>
      </c>
      <c r="L2678" s="61" t="s">
        <v>81</v>
      </c>
      <c r="M2678" s="61">
        <f>VLOOKUP(H2678,zdroj!C:F,4,0)</f>
        <v>0</v>
      </c>
      <c r="N2678" s="61" t="str">
        <f t="shared" si="82"/>
        <v>-</v>
      </c>
      <c r="P2678" s="73" t="str">
        <f t="shared" si="83"/>
        <v/>
      </c>
      <c r="Q2678" s="61" t="s">
        <v>88</v>
      </c>
    </row>
    <row r="2679" spans="8:17" x14ac:dyDescent="0.25">
      <c r="H2679" s="59">
        <v>20265</v>
      </c>
      <c r="I2679" s="59" t="s">
        <v>71</v>
      </c>
      <c r="J2679" s="59">
        <v>11375485</v>
      </c>
      <c r="K2679" s="59" t="s">
        <v>2899</v>
      </c>
      <c r="L2679" s="61" t="s">
        <v>81</v>
      </c>
      <c r="M2679" s="61">
        <f>VLOOKUP(H2679,zdroj!C:F,4,0)</f>
        <v>0</v>
      </c>
      <c r="N2679" s="61" t="str">
        <f t="shared" si="82"/>
        <v>-</v>
      </c>
      <c r="P2679" s="73" t="str">
        <f t="shared" si="83"/>
        <v/>
      </c>
      <c r="Q2679" s="61" t="s">
        <v>86</v>
      </c>
    </row>
    <row r="2680" spans="8:17" x14ac:dyDescent="0.25">
      <c r="H2680" s="59">
        <v>20265</v>
      </c>
      <c r="I2680" s="59" t="s">
        <v>71</v>
      </c>
      <c r="J2680" s="59">
        <v>11375493</v>
      </c>
      <c r="K2680" s="59" t="s">
        <v>2900</v>
      </c>
      <c r="L2680" s="61" t="s">
        <v>81</v>
      </c>
      <c r="M2680" s="61">
        <f>VLOOKUP(H2680,zdroj!C:F,4,0)</f>
        <v>0</v>
      </c>
      <c r="N2680" s="61" t="str">
        <f t="shared" si="82"/>
        <v>-</v>
      </c>
      <c r="P2680" s="73" t="str">
        <f t="shared" si="83"/>
        <v/>
      </c>
      <c r="Q2680" s="61" t="s">
        <v>88</v>
      </c>
    </row>
    <row r="2681" spans="8:17" x14ac:dyDescent="0.25">
      <c r="H2681" s="59">
        <v>20265</v>
      </c>
      <c r="I2681" s="59" t="s">
        <v>71</v>
      </c>
      <c r="J2681" s="59">
        <v>11375507</v>
      </c>
      <c r="K2681" s="59" t="s">
        <v>2901</v>
      </c>
      <c r="L2681" s="61" t="s">
        <v>81</v>
      </c>
      <c r="M2681" s="61">
        <f>VLOOKUP(H2681,zdroj!C:F,4,0)</f>
        <v>0</v>
      </c>
      <c r="N2681" s="61" t="str">
        <f t="shared" si="82"/>
        <v>-</v>
      </c>
      <c r="P2681" s="73" t="str">
        <f t="shared" si="83"/>
        <v/>
      </c>
      <c r="Q2681" s="61" t="s">
        <v>88</v>
      </c>
    </row>
    <row r="2682" spans="8:17" x14ac:dyDescent="0.25">
      <c r="H2682" s="59">
        <v>20265</v>
      </c>
      <c r="I2682" s="59" t="s">
        <v>71</v>
      </c>
      <c r="J2682" s="59">
        <v>11375515</v>
      </c>
      <c r="K2682" s="59" t="s">
        <v>2902</v>
      </c>
      <c r="L2682" s="61" t="s">
        <v>81</v>
      </c>
      <c r="M2682" s="61">
        <f>VLOOKUP(H2682,zdroj!C:F,4,0)</f>
        <v>0</v>
      </c>
      <c r="N2682" s="61" t="str">
        <f t="shared" si="82"/>
        <v>-</v>
      </c>
      <c r="P2682" s="73" t="str">
        <f t="shared" si="83"/>
        <v/>
      </c>
      <c r="Q2682" s="61" t="s">
        <v>88</v>
      </c>
    </row>
    <row r="2683" spans="8:17" x14ac:dyDescent="0.25">
      <c r="H2683" s="59">
        <v>20265</v>
      </c>
      <c r="I2683" s="59" t="s">
        <v>71</v>
      </c>
      <c r="J2683" s="59">
        <v>11375523</v>
      </c>
      <c r="K2683" s="59" t="s">
        <v>2903</v>
      </c>
      <c r="L2683" s="61" t="s">
        <v>81</v>
      </c>
      <c r="M2683" s="61">
        <f>VLOOKUP(H2683,zdroj!C:F,4,0)</f>
        <v>0</v>
      </c>
      <c r="N2683" s="61" t="str">
        <f t="shared" si="82"/>
        <v>-</v>
      </c>
      <c r="P2683" s="73" t="str">
        <f t="shared" si="83"/>
        <v/>
      </c>
      <c r="Q2683" s="61" t="s">
        <v>88</v>
      </c>
    </row>
    <row r="2684" spans="8:17" x14ac:dyDescent="0.25">
      <c r="H2684" s="59">
        <v>20265</v>
      </c>
      <c r="I2684" s="59" t="s">
        <v>71</v>
      </c>
      <c r="J2684" s="59">
        <v>11375531</v>
      </c>
      <c r="K2684" s="59" t="s">
        <v>2904</v>
      </c>
      <c r="L2684" s="61" t="s">
        <v>81</v>
      </c>
      <c r="M2684" s="61">
        <f>VLOOKUP(H2684,zdroj!C:F,4,0)</f>
        <v>0</v>
      </c>
      <c r="N2684" s="61" t="str">
        <f t="shared" si="82"/>
        <v>-</v>
      </c>
      <c r="P2684" s="73" t="str">
        <f t="shared" si="83"/>
        <v/>
      </c>
      <c r="Q2684" s="61" t="s">
        <v>88</v>
      </c>
    </row>
    <row r="2685" spans="8:17" x14ac:dyDescent="0.25">
      <c r="H2685" s="59">
        <v>20265</v>
      </c>
      <c r="I2685" s="59" t="s">
        <v>71</v>
      </c>
      <c r="J2685" s="59">
        <v>11375540</v>
      </c>
      <c r="K2685" s="59" t="s">
        <v>2905</v>
      </c>
      <c r="L2685" s="61" t="s">
        <v>81</v>
      </c>
      <c r="M2685" s="61">
        <f>VLOOKUP(H2685,zdroj!C:F,4,0)</f>
        <v>0</v>
      </c>
      <c r="N2685" s="61" t="str">
        <f t="shared" si="82"/>
        <v>-</v>
      </c>
      <c r="P2685" s="73" t="str">
        <f t="shared" si="83"/>
        <v/>
      </c>
      <c r="Q2685" s="61" t="s">
        <v>88</v>
      </c>
    </row>
    <row r="2686" spans="8:17" x14ac:dyDescent="0.25">
      <c r="H2686" s="59">
        <v>20265</v>
      </c>
      <c r="I2686" s="59" t="s">
        <v>71</v>
      </c>
      <c r="J2686" s="59">
        <v>11375558</v>
      </c>
      <c r="K2686" s="59" t="s">
        <v>2906</v>
      </c>
      <c r="L2686" s="61" t="s">
        <v>81</v>
      </c>
      <c r="M2686" s="61">
        <f>VLOOKUP(H2686,zdroj!C:F,4,0)</f>
        <v>0</v>
      </c>
      <c r="N2686" s="61" t="str">
        <f t="shared" si="82"/>
        <v>-</v>
      </c>
      <c r="P2686" s="73" t="str">
        <f t="shared" si="83"/>
        <v/>
      </c>
      <c r="Q2686" s="61" t="s">
        <v>88</v>
      </c>
    </row>
    <row r="2687" spans="8:17" x14ac:dyDescent="0.25">
      <c r="H2687" s="59">
        <v>20265</v>
      </c>
      <c r="I2687" s="59" t="s">
        <v>71</v>
      </c>
      <c r="J2687" s="59">
        <v>11375566</v>
      </c>
      <c r="K2687" s="59" t="s">
        <v>2907</v>
      </c>
      <c r="L2687" s="61" t="s">
        <v>81</v>
      </c>
      <c r="M2687" s="61">
        <f>VLOOKUP(H2687,zdroj!C:F,4,0)</f>
        <v>0</v>
      </c>
      <c r="N2687" s="61" t="str">
        <f t="shared" si="82"/>
        <v>-</v>
      </c>
      <c r="P2687" s="73" t="str">
        <f t="shared" si="83"/>
        <v/>
      </c>
      <c r="Q2687" s="61" t="s">
        <v>88</v>
      </c>
    </row>
    <row r="2688" spans="8:17" x14ac:dyDescent="0.25">
      <c r="H2688" s="59">
        <v>20265</v>
      </c>
      <c r="I2688" s="59" t="s">
        <v>71</v>
      </c>
      <c r="J2688" s="59">
        <v>11375574</v>
      </c>
      <c r="K2688" s="59" t="s">
        <v>2908</v>
      </c>
      <c r="L2688" s="61" t="s">
        <v>81</v>
      </c>
      <c r="M2688" s="61">
        <f>VLOOKUP(H2688,zdroj!C:F,4,0)</f>
        <v>0</v>
      </c>
      <c r="N2688" s="61" t="str">
        <f t="shared" si="82"/>
        <v>-</v>
      </c>
      <c r="P2688" s="73" t="str">
        <f t="shared" si="83"/>
        <v/>
      </c>
      <c r="Q2688" s="61" t="s">
        <v>88</v>
      </c>
    </row>
    <row r="2689" spans="8:17" x14ac:dyDescent="0.25">
      <c r="H2689" s="59">
        <v>20265</v>
      </c>
      <c r="I2689" s="59" t="s">
        <v>71</v>
      </c>
      <c r="J2689" s="59">
        <v>11375582</v>
      </c>
      <c r="K2689" s="59" t="s">
        <v>2909</v>
      </c>
      <c r="L2689" s="61" t="s">
        <v>81</v>
      </c>
      <c r="M2689" s="61">
        <f>VLOOKUP(H2689,zdroj!C:F,4,0)</f>
        <v>0</v>
      </c>
      <c r="N2689" s="61" t="str">
        <f t="shared" si="82"/>
        <v>-</v>
      </c>
      <c r="P2689" s="73" t="str">
        <f t="shared" si="83"/>
        <v/>
      </c>
      <c r="Q2689" s="61" t="s">
        <v>88</v>
      </c>
    </row>
    <row r="2690" spans="8:17" x14ac:dyDescent="0.25">
      <c r="H2690" s="59">
        <v>20265</v>
      </c>
      <c r="I2690" s="59" t="s">
        <v>71</v>
      </c>
      <c r="J2690" s="59">
        <v>11375591</v>
      </c>
      <c r="K2690" s="59" t="s">
        <v>2910</v>
      </c>
      <c r="L2690" s="61" t="s">
        <v>81</v>
      </c>
      <c r="M2690" s="61">
        <f>VLOOKUP(H2690,zdroj!C:F,4,0)</f>
        <v>0</v>
      </c>
      <c r="N2690" s="61" t="str">
        <f t="shared" si="82"/>
        <v>-</v>
      </c>
      <c r="P2690" s="73" t="str">
        <f t="shared" si="83"/>
        <v/>
      </c>
      <c r="Q2690" s="61" t="s">
        <v>88</v>
      </c>
    </row>
    <row r="2691" spans="8:17" x14ac:dyDescent="0.25">
      <c r="H2691" s="59">
        <v>20265</v>
      </c>
      <c r="I2691" s="59" t="s">
        <v>71</v>
      </c>
      <c r="J2691" s="59">
        <v>11375604</v>
      </c>
      <c r="K2691" s="59" t="s">
        <v>2911</v>
      </c>
      <c r="L2691" s="61" t="s">
        <v>81</v>
      </c>
      <c r="M2691" s="61">
        <f>VLOOKUP(H2691,zdroj!C:F,4,0)</f>
        <v>0</v>
      </c>
      <c r="N2691" s="61" t="str">
        <f t="shared" si="82"/>
        <v>-</v>
      </c>
      <c r="P2691" s="73" t="str">
        <f t="shared" si="83"/>
        <v/>
      </c>
      <c r="Q2691" s="61" t="s">
        <v>88</v>
      </c>
    </row>
    <row r="2692" spans="8:17" x14ac:dyDescent="0.25">
      <c r="H2692" s="59">
        <v>20265</v>
      </c>
      <c r="I2692" s="59" t="s">
        <v>71</v>
      </c>
      <c r="J2692" s="59">
        <v>11375612</v>
      </c>
      <c r="K2692" s="59" t="s">
        <v>2912</v>
      </c>
      <c r="L2692" s="61" t="s">
        <v>81</v>
      </c>
      <c r="M2692" s="61">
        <f>VLOOKUP(H2692,zdroj!C:F,4,0)</f>
        <v>0</v>
      </c>
      <c r="N2692" s="61" t="str">
        <f t="shared" si="82"/>
        <v>-</v>
      </c>
      <c r="P2692" s="73" t="str">
        <f t="shared" si="83"/>
        <v/>
      </c>
      <c r="Q2692" s="61" t="s">
        <v>88</v>
      </c>
    </row>
    <row r="2693" spans="8:17" x14ac:dyDescent="0.25">
      <c r="H2693" s="59">
        <v>20265</v>
      </c>
      <c r="I2693" s="59" t="s">
        <v>71</v>
      </c>
      <c r="J2693" s="59">
        <v>11375621</v>
      </c>
      <c r="K2693" s="59" t="s">
        <v>2913</v>
      </c>
      <c r="L2693" s="61" t="s">
        <v>81</v>
      </c>
      <c r="M2693" s="61">
        <f>VLOOKUP(H2693,zdroj!C:F,4,0)</f>
        <v>0</v>
      </c>
      <c r="N2693" s="61" t="str">
        <f t="shared" si="82"/>
        <v>-</v>
      </c>
      <c r="P2693" s="73" t="str">
        <f t="shared" si="83"/>
        <v/>
      </c>
      <c r="Q2693" s="61" t="s">
        <v>86</v>
      </c>
    </row>
    <row r="2694" spans="8:17" x14ac:dyDescent="0.25">
      <c r="H2694" s="59">
        <v>20265</v>
      </c>
      <c r="I2694" s="59" t="s">
        <v>71</v>
      </c>
      <c r="J2694" s="59">
        <v>11375639</v>
      </c>
      <c r="K2694" s="59" t="s">
        <v>2914</v>
      </c>
      <c r="L2694" s="61" t="s">
        <v>81</v>
      </c>
      <c r="M2694" s="61">
        <f>VLOOKUP(H2694,zdroj!C:F,4,0)</f>
        <v>0</v>
      </c>
      <c r="N2694" s="61" t="str">
        <f t="shared" si="82"/>
        <v>-</v>
      </c>
      <c r="P2694" s="73" t="str">
        <f t="shared" si="83"/>
        <v/>
      </c>
      <c r="Q2694" s="61" t="s">
        <v>88</v>
      </c>
    </row>
    <row r="2695" spans="8:17" x14ac:dyDescent="0.25">
      <c r="H2695" s="59">
        <v>20265</v>
      </c>
      <c r="I2695" s="59" t="s">
        <v>71</v>
      </c>
      <c r="J2695" s="59">
        <v>11375647</v>
      </c>
      <c r="K2695" s="59" t="s">
        <v>2915</v>
      </c>
      <c r="L2695" s="61" t="s">
        <v>81</v>
      </c>
      <c r="M2695" s="61">
        <f>VLOOKUP(H2695,zdroj!C:F,4,0)</f>
        <v>0</v>
      </c>
      <c r="N2695" s="61" t="str">
        <f t="shared" ref="N2695:N2758" si="84">IF(M2695="A",IF(L2695="katA","katB",L2695),L2695)</f>
        <v>-</v>
      </c>
      <c r="P2695" s="73" t="str">
        <f t="shared" ref="P2695:P2758" si="85">IF(O2695="A",1,"")</f>
        <v/>
      </c>
      <c r="Q2695" s="61" t="s">
        <v>88</v>
      </c>
    </row>
    <row r="2696" spans="8:17" x14ac:dyDescent="0.25">
      <c r="H2696" s="59">
        <v>20265</v>
      </c>
      <c r="I2696" s="59" t="s">
        <v>71</v>
      </c>
      <c r="J2696" s="59">
        <v>11375655</v>
      </c>
      <c r="K2696" s="59" t="s">
        <v>2916</v>
      </c>
      <c r="L2696" s="61" t="s">
        <v>81</v>
      </c>
      <c r="M2696" s="61">
        <f>VLOOKUP(H2696,zdroj!C:F,4,0)</f>
        <v>0</v>
      </c>
      <c r="N2696" s="61" t="str">
        <f t="shared" si="84"/>
        <v>-</v>
      </c>
      <c r="P2696" s="73" t="str">
        <f t="shared" si="85"/>
        <v/>
      </c>
      <c r="Q2696" s="61" t="s">
        <v>88</v>
      </c>
    </row>
    <row r="2697" spans="8:17" x14ac:dyDescent="0.25">
      <c r="H2697" s="59">
        <v>20265</v>
      </c>
      <c r="I2697" s="59" t="s">
        <v>71</v>
      </c>
      <c r="J2697" s="59">
        <v>11375663</v>
      </c>
      <c r="K2697" s="59" t="s">
        <v>2917</v>
      </c>
      <c r="L2697" s="61" t="s">
        <v>81</v>
      </c>
      <c r="M2697" s="61">
        <f>VLOOKUP(H2697,zdroj!C:F,4,0)</f>
        <v>0</v>
      </c>
      <c r="N2697" s="61" t="str">
        <f t="shared" si="84"/>
        <v>-</v>
      </c>
      <c r="P2697" s="73" t="str">
        <f t="shared" si="85"/>
        <v/>
      </c>
      <c r="Q2697" s="61" t="s">
        <v>88</v>
      </c>
    </row>
    <row r="2698" spans="8:17" x14ac:dyDescent="0.25">
      <c r="H2698" s="59">
        <v>20265</v>
      </c>
      <c r="I2698" s="59" t="s">
        <v>71</v>
      </c>
      <c r="J2698" s="59">
        <v>11375671</v>
      </c>
      <c r="K2698" s="59" t="s">
        <v>2918</v>
      </c>
      <c r="L2698" s="61" t="s">
        <v>81</v>
      </c>
      <c r="M2698" s="61">
        <f>VLOOKUP(H2698,zdroj!C:F,4,0)</f>
        <v>0</v>
      </c>
      <c r="N2698" s="61" t="str">
        <f t="shared" si="84"/>
        <v>-</v>
      </c>
      <c r="P2698" s="73" t="str">
        <f t="shared" si="85"/>
        <v/>
      </c>
      <c r="Q2698" s="61" t="s">
        <v>88</v>
      </c>
    </row>
    <row r="2699" spans="8:17" x14ac:dyDescent="0.25">
      <c r="H2699" s="59">
        <v>20265</v>
      </c>
      <c r="I2699" s="59" t="s">
        <v>71</v>
      </c>
      <c r="J2699" s="59">
        <v>11375680</v>
      </c>
      <c r="K2699" s="59" t="s">
        <v>2919</v>
      </c>
      <c r="L2699" s="61" t="s">
        <v>81</v>
      </c>
      <c r="M2699" s="61">
        <f>VLOOKUP(H2699,zdroj!C:F,4,0)</f>
        <v>0</v>
      </c>
      <c r="N2699" s="61" t="str">
        <f t="shared" si="84"/>
        <v>-</v>
      </c>
      <c r="P2699" s="73" t="str">
        <f t="shared" si="85"/>
        <v/>
      </c>
      <c r="Q2699" s="61" t="s">
        <v>88</v>
      </c>
    </row>
    <row r="2700" spans="8:17" x14ac:dyDescent="0.25">
      <c r="H2700" s="59">
        <v>20265</v>
      </c>
      <c r="I2700" s="59" t="s">
        <v>71</v>
      </c>
      <c r="J2700" s="59">
        <v>11375698</v>
      </c>
      <c r="K2700" s="59" t="s">
        <v>2920</v>
      </c>
      <c r="L2700" s="61" t="s">
        <v>81</v>
      </c>
      <c r="M2700" s="61">
        <f>VLOOKUP(H2700,zdroj!C:F,4,0)</f>
        <v>0</v>
      </c>
      <c r="N2700" s="61" t="str">
        <f t="shared" si="84"/>
        <v>-</v>
      </c>
      <c r="P2700" s="73" t="str">
        <f t="shared" si="85"/>
        <v/>
      </c>
      <c r="Q2700" s="61" t="s">
        <v>88</v>
      </c>
    </row>
    <row r="2701" spans="8:17" x14ac:dyDescent="0.25">
      <c r="H2701" s="59">
        <v>20265</v>
      </c>
      <c r="I2701" s="59" t="s">
        <v>71</v>
      </c>
      <c r="J2701" s="59">
        <v>11375701</v>
      </c>
      <c r="K2701" s="59" t="s">
        <v>2921</v>
      </c>
      <c r="L2701" s="61" t="s">
        <v>81</v>
      </c>
      <c r="M2701" s="61">
        <f>VLOOKUP(H2701,zdroj!C:F,4,0)</f>
        <v>0</v>
      </c>
      <c r="N2701" s="61" t="str">
        <f t="shared" si="84"/>
        <v>-</v>
      </c>
      <c r="P2701" s="73" t="str">
        <f t="shared" si="85"/>
        <v/>
      </c>
      <c r="Q2701" s="61" t="s">
        <v>88</v>
      </c>
    </row>
    <row r="2702" spans="8:17" x14ac:dyDescent="0.25">
      <c r="H2702" s="59">
        <v>20265</v>
      </c>
      <c r="I2702" s="59" t="s">
        <v>71</v>
      </c>
      <c r="J2702" s="59">
        <v>11375710</v>
      </c>
      <c r="K2702" s="59" t="s">
        <v>2922</v>
      </c>
      <c r="L2702" s="61" t="s">
        <v>81</v>
      </c>
      <c r="M2702" s="61">
        <f>VLOOKUP(H2702,zdroj!C:F,4,0)</f>
        <v>0</v>
      </c>
      <c r="N2702" s="61" t="str">
        <f t="shared" si="84"/>
        <v>-</v>
      </c>
      <c r="P2702" s="73" t="str">
        <f t="shared" si="85"/>
        <v/>
      </c>
      <c r="Q2702" s="61" t="s">
        <v>88</v>
      </c>
    </row>
    <row r="2703" spans="8:17" x14ac:dyDescent="0.25">
      <c r="H2703" s="59">
        <v>20265</v>
      </c>
      <c r="I2703" s="59" t="s">
        <v>71</v>
      </c>
      <c r="J2703" s="59">
        <v>11375728</v>
      </c>
      <c r="K2703" s="59" t="s">
        <v>2923</v>
      </c>
      <c r="L2703" s="61" t="s">
        <v>81</v>
      </c>
      <c r="M2703" s="61">
        <f>VLOOKUP(H2703,zdroj!C:F,4,0)</f>
        <v>0</v>
      </c>
      <c r="N2703" s="61" t="str">
        <f t="shared" si="84"/>
        <v>-</v>
      </c>
      <c r="P2703" s="73" t="str">
        <f t="shared" si="85"/>
        <v/>
      </c>
      <c r="Q2703" s="61" t="s">
        <v>88</v>
      </c>
    </row>
    <row r="2704" spans="8:17" x14ac:dyDescent="0.25">
      <c r="H2704" s="59">
        <v>20265</v>
      </c>
      <c r="I2704" s="59" t="s">
        <v>71</v>
      </c>
      <c r="J2704" s="59">
        <v>11375736</v>
      </c>
      <c r="K2704" s="59" t="s">
        <v>2924</v>
      </c>
      <c r="L2704" s="61" t="s">
        <v>81</v>
      </c>
      <c r="M2704" s="61">
        <f>VLOOKUP(H2704,zdroj!C:F,4,0)</f>
        <v>0</v>
      </c>
      <c r="N2704" s="61" t="str">
        <f t="shared" si="84"/>
        <v>-</v>
      </c>
      <c r="P2704" s="73" t="str">
        <f t="shared" si="85"/>
        <v/>
      </c>
      <c r="Q2704" s="61" t="s">
        <v>88</v>
      </c>
    </row>
    <row r="2705" spans="8:17" x14ac:dyDescent="0.25">
      <c r="H2705" s="59">
        <v>20265</v>
      </c>
      <c r="I2705" s="59" t="s">
        <v>71</v>
      </c>
      <c r="J2705" s="59">
        <v>11375744</v>
      </c>
      <c r="K2705" s="59" t="s">
        <v>2925</v>
      </c>
      <c r="L2705" s="61" t="s">
        <v>81</v>
      </c>
      <c r="M2705" s="61">
        <f>VLOOKUP(H2705,zdroj!C:F,4,0)</f>
        <v>0</v>
      </c>
      <c r="N2705" s="61" t="str">
        <f t="shared" si="84"/>
        <v>-</v>
      </c>
      <c r="P2705" s="73" t="str">
        <f t="shared" si="85"/>
        <v/>
      </c>
      <c r="Q2705" s="61" t="s">
        <v>88</v>
      </c>
    </row>
    <row r="2706" spans="8:17" x14ac:dyDescent="0.25">
      <c r="H2706" s="59">
        <v>20265</v>
      </c>
      <c r="I2706" s="59" t="s">
        <v>71</v>
      </c>
      <c r="J2706" s="59">
        <v>11375752</v>
      </c>
      <c r="K2706" s="59" t="s">
        <v>2926</v>
      </c>
      <c r="L2706" s="61" t="s">
        <v>81</v>
      </c>
      <c r="M2706" s="61">
        <f>VLOOKUP(H2706,zdroj!C:F,4,0)</f>
        <v>0</v>
      </c>
      <c r="N2706" s="61" t="str">
        <f t="shared" si="84"/>
        <v>-</v>
      </c>
      <c r="P2706" s="73" t="str">
        <f t="shared" si="85"/>
        <v/>
      </c>
      <c r="Q2706" s="61" t="s">
        <v>88</v>
      </c>
    </row>
    <row r="2707" spans="8:17" x14ac:dyDescent="0.25">
      <c r="H2707" s="59">
        <v>20265</v>
      </c>
      <c r="I2707" s="59" t="s">
        <v>71</v>
      </c>
      <c r="J2707" s="59">
        <v>11375761</v>
      </c>
      <c r="K2707" s="59" t="s">
        <v>2927</v>
      </c>
      <c r="L2707" s="61" t="s">
        <v>81</v>
      </c>
      <c r="M2707" s="61">
        <f>VLOOKUP(H2707,zdroj!C:F,4,0)</f>
        <v>0</v>
      </c>
      <c r="N2707" s="61" t="str">
        <f t="shared" si="84"/>
        <v>-</v>
      </c>
      <c r="P2707" s="73" t="str">
        <f t="shared" si="85"/>
        <v/>
      </c>
      <c r="Q2707" s="61" t="s">
        <v>88</v>
      </c>
    </row>
    <row r="2708" spans="8:17" x14ac:dyDescent="0.25">
      <c r="H2708" s="59">
        <v>20265</v>
      </c>
      <c r="I2708" s="59" t="s">
        <v>71</v>
      </c>
      <c r="J2708" s="59">
        <v>11375779</v>
      </c>
      <c r="K2708" s="59" t="s">
        <v>2928</v>
      </c>
      <c r="L2708" s="61" t="s">
        <v>81</v>
      </c>
      <c r="M2708" s="61">
        <f>VLOOKUP(H2708,zdroj!C:F,4,0)</f>
        <v>0</v>
      </c>
      <c r="N2708" s="61" t="str">
        <f t="shared" si="84"/>
        <v>-</v>
      </c>
      <c r="P2708" s="73" t="str">
        <f t="shared" si="85"/>
        <v/>
      </c>
      <c r="Q2708" s="61" t="s">
        <v>88</v>
      </c>
    </row>
    <row r="2709" spans="8:17" x14ac:dyDescent="0.25">
      <c r="H2709" s="59">
        <v>20265</v>
      </c>
      <c r="I2709" s="59" t="s">
        <v>71</v>
      </c>
      <c r="J2709" s="59">
        <v>11375787</v>
      </c>
      <c r="K2709" s="59" t="s">
        <v>2929</v>
      </c>
      <c r="L2709" s="61" t="s">
        <v>81</v>
      </c>
      <c r="M2709" s="61">
        <f>VLOOKUP(H2709,zdroj!C:F,4,0)</f>
        <v>0</v>
      </c>
      <c r="N2709" s="61" t="str">
        <f t="shared" si="84"/>
        <v>-</v>
      </c>
      <c r="P2709" s="73" t="str">
        <f t="shared" si="85"/>
        <v/>
      </c>
      <c r="Q2709" s="61" t="s">
        <v>88</v>
      </c>
    </row>
    <row r="2710" spans="8:17" x14ac:dyDescent="0.25">
      <c r="H2710" s="59">
        <v>20265</v>
      </c>
      <c r="I2710" s="59" t="s">
        <v>71</v>
      </c>
      <c r="J2710" s="59">
        <v>11375795</v>
      </c>
      <c r="K2710" s="59" t="s">
        <v>2930</v>
      </c>
      <c r="L2710" s="61" t="s">
        <v>81</v>
      </c>
      <c r="M2710" s="61">
        <f>VLOOKUP(H2710,zdroj!C:F,4,0)</f>
        <v>0</v>
      </c>
      <c r="N2710" s="61" t="str">
        <f t="shared" si="84"/>
        <v>-</v>
      </c>
      <c r="P2710" s="73" t="str">
        <f t="shared" si="85"/>
        <v/>
      </c>
      <c r="Q2710" s="61" t="s">
        <v>88</v>
      </c>
    </row>
    <row r="2711" spans="8:17" x14ac:dyDescent="0.25">
      <c r="H2711" s="59">
        <v>20265</v>
      </c>
      <c r="I2711" s="59" t="s">
        <v>71</v>
      </c>
      <c r="J2711" s="59">
        <v>11375809</v>
      </c>
      <c r="K2711" s="59" t="s">
        <v>2931</v>
      </c>
      <c r="L2711" s="61" t="s">
        <v>81</v>
      </c>
      <c r="M2711" s="61">
        <f>VLOOKUP(H2711,zdroj!C:F,4,0)</f>
        <v>0</v>
      </c>
      <c r="N2711" s="61" t="str">
        <f t="shared" si="84"/>
        <v>-</v>
      </c>
      <c r="P2711" s="73" t="str">
        <f t="shared" si="85"/>
        <v/>
      </c>
      <c r="Q2711" s="61" t="s">
        <v>88</v>
      </c>
    </row>
    <row r="2712" spans="8:17" x14ac:dyDescent="0.25">
      <c r="H2712" s="59">
        <v>20265</v>
      </c>
      <c r="I2712" s="59" t="s">
        <v>71</v>
      </c>
      <c r="J2712" s="59">
        <v>11375817</v>
      </c>
      <c r="K2712" s="59" t="s">
        <v>2932</v>
      </c>
      <c r="L2712" s="61" t="s">
        <v>81</v>
      </c>
      <c r="M2712" s="61">
        <f>VLOOKUP(H2712,zdroj!C:F,4,0)</f>
        <v>0</v>
      </c>
      <c r="N2712" s="61" t="str">
        <f t="shared" si="84"/>
        <v>-</v>
      </c>
      <c r="P2712" s="73" t="str">
        <f t="shared" si="85"/>
        <v/>
      </c>
      <c r="Q2712" s="61" t="s">
        <v>88</v>
      </c>
    </row>
    <row r="2713" spans="8:17" x14ac:dyDescent="0.25">
      <c r="H2713" s="59">
        <v>20265</v>
      </c>
      <c r="I2713" s="59" t="s">
        <v>71</v>
      </c>
      <c r="J2713" s="59">
        <v>11375825</v>
      </c>
      <c r="K2713" s="59" t="s">
        <v>2933</v>
      </c>
      <c r="L2713" s="61" t="s">
        <v>81</v>
      </c>
      <c r="M2713" s="61">
        <f>VLOOKUP(H2713,zdroj!C:F,4,0)</f>
        <v>0</v>
      </c>
      <c r="N2713" s="61" t="str">
        <f t="shared" si="84"/>
        <v>-</v>
      </c>
      <c r="P2713" s="73" t="str">
        <f t="shared" si="85"/>
        <v/>
      </c>
      <c r="Q2713" s="61" t="s">
        <v>86</v>
      </c>
    </row>
    <row r="2714" spans="8:17" x14ac:dyDescent="0.25">
      <c r="H2714" s="59">
        <v>20265</v>
      </c>
      <c r="I2714" s="59" t="s">
        <v>71</v>
      </c>
      <c r="J2714" s="59">
        <v>11375841</v>
      </c>
      <c r="K2714" s="59" t="s">
        <v>2934</v>
      </c>
      <c r="L2714" s="61" t="s">
        <v>81</v>
      </c>
      <c r="M2714" s="61">
        <f>VLOOKUP(H2714,zdroj!C:F,4,0)</f>
        <v>0</v>
      </c>
      <c r="N2714" s="61" t="str">
        <f t="shared" si="84"/>
        <v>-</v>
      </c>
      <c r="P2714" s="73" t="str">
        <f t="shared" si="85"/>
        <v/>
      </c>
      <c r="Q2714" s="61" t="s">
        <v>88</v>
      </c>
    </row>
    <row r="2715" spans="8:17" x14ac:dyDescent="0.25">
      <c r="H2715" s="59">
        <v>20265</v>
      </c>
      <c r="I2715" s="59" t="s">
        <v>71</v>
      </c>
      <c r="J2715" s="59">
        <v>11375850</v>
      </c>
      <c r="K2715" s="59" t="s">
        <v>2935</v>
      </c>
      <c r="L2715" s="61" t="s">
        <v>81</v>
      </c>
      <c r="M2715" s="61">
        <f>VLOOKUP(H2715,zdroj!C:F,4,0)</f>
        <v>0</v>
      </c>
      <c r="N2715" s="61" t="str">
        <f t="shared" si="84"/>
        <v>-</v>
      </c>
      <c r="P2715" s="73" t="str">
        <f t="shared" si="85"/>
        <v/>
      </c>
      <c r="Q2715" s="61" t="s">
        <v>88</v>
      </c>
    </row>
    <row r="2716" spans="8:17" x14ac:dyDescent="0.25">
      <c r="H2716" s="59">
        <v>20265</v>
      </c>
      <c r="I2716" s="59" t="s">
        <v>71</v>
      </c>
      <c r="J2716" s="59">
        <v>11375868</v>
      </c>
      <c r="K2716" s="59" t="s">
        <v>2936</v>
      </c>
      <c r="L2716" s="61" t="s">
        <v>81</v>
      </c>
      <c r="M2716" s="61">
        <f>VLOOKUP(H2716,zdroj!C:F,4,0)</f>
        <v>0</v>
      </c>
      <c r="N2716" s="61" t="str">
        <f t="shared" si="84"/>
        <v>-</v>
      </c>
      <c r="P2716" s="73" t="str">
        <f t="shared" si="85"/>
        <v/>
      </c>
      <c r="Q2716" s="61" t="s">
        <v>88</v>
      </c>
    </row>
    <row r="2717" spans="8:17" x14ac:dyDescent="0.25">
      <c r="H2717" s="59">
        <v>20265</v>
      </c>
      <c r="I2717" s="59" t="s">
        <v>71</v>
      </c>
      <c r="J2717" s="59">
        <v>11375876</v>
      </c>
      <c r="K2717" s="59" t="s">
        <v>2937</v>
      </c>
      <c r="L2717" s="61" t="s">
        <v>112</v>
      </c>
      <c r="M2717" s="61">
        <f>VLOOKUP(H2717,zdroj!C:F,4,0)</f>
        <v>0</v>
      </c>
      <c r="N2717" s="61" t="str">
        <f t="shared" si="84"/>
        <v>katA</v>
      </c>
      <c r="P2717" s="73" t="str">
        <f t="shared" si="85"/>
        <v/>
      </c>
      <c r="Q2717" s="61" t="s">
        <v>30</v>
      </c>
    </row>
    <row r="2718" spans="8:17" x14ac:dyDescent="0.25">
      <c r="H2718" s="59">
        <v>20265</v>
      </c>
      <c r="I2718" s="59" t="s">
        <v>71</v>
      </c>
      <c r="J2718" s="59">
        <v>11375892</v>
      </c>
      <c r="K2718" s="59" t="s">
        <v>2938</v>
      </c>
      <c r="L2718" s="61" t="s">
        <v>81</v>
      </c>
      <c r="M2718" s="61">
        <f>VLOOKUP(H2718,zdroj!C:F,4,0)</f>
        <v>0</v>
      </c>
      <c r="N2718" s="61" t="str">
        <f t="shared" si="84"/>
        <v>-</v>
      </c>
      <c r="P2718" s="73" t="str">
        <f t="shared" si="85"/>
        <v/>
      </c>
      <c r="Q2718" s="61" t="s">
        <v>88</v>
      </c>
    </row>
    <row r="2719" spans="8:17" x14ac:dyDescent="0.25">
      <c r="H2719" s="59">
        <v>20265</v>
      </c>
      <c r="I2719" s="59" t="s">
        <v>71</v>
      </c>
      <c r="J2719" s="59">
        <v>11375906</v>
      </c>
      <c r="K2719" s="59" t="s">
        <v>2939</v>
      </c>
      <c r="L2719" s="61" t="s">
        <v>81</v>
      </c>
      <c r="M2719" s="61">
        <f>VLOOKUP(H2719,zdroj!C:F,4,0)</f>
        <v>0</v>
      </c>
      <c r="N2719" s="61" t="str">
        <f t="shared" si="84"/>
        <v>-</v>
      </c>
      <c r="P2719" s="73" t="str">
        <f t="shared" si="85"/>
        <v/>
      </c>
      <c r="Q2719" s="61" t="s">
        <v>88</v>
      </c>
    </row>
    <row r="2720" spans="8:17" x14ac:dyDescent="0.25">
      <c r="H2720" s="59">
        <v>20265</v>
      </c>
      <c r="I2720" s="59" t="s">
        <v>71</v>
      </c>
      <c r="J2720" s="59">
        <v>11375931</v>
      </c>
      <c r="K2720" s="59" t="s">
        <v>2940</v>
      </c>
      <c r="L2720" s="61" t="s">
        <v>81</v>
      </c>
      <c r="M2720" s="61">
        <f>VLOOKUP(H2720,zdroj!C:F,4,0)</f>
        <v>0</v>
      </c>
      <c r="N2720" s="61" t="str">
        <f t="shared" si="84"/>
        <v>-</v>
      </c>
      <c r="P2720" s="73" t="str">
        <f t="shared" si="85"/>
        <v/>
      </c>
      <c r="Q2720" s="61" t="s">
        <v>88</v>
      </c>
    </row>
    <row r="2721" spans="8:17" x14ac:dyDescent="0.25">
      <c r="H2721" s="59">
        <v>20265</v>
      </c>
      <c r="I2721" s="59" t="s">
        <v>71</v>
      </c>
      <c r="J2721" s="59">
        <v>11375949</v>
      </c>
      <c r="K2721" s="59" t="s">
        <v>2941</v>
      </c>
      <c r="L2721" s="61" t="s">
        <v>81</v>
      </c>
      <c r="M2721" s="61">
        <f>VLOOKUP(H2721,zdroj!C:F,4,0)</f>
        <v>0</v>
      </c>
      <c r="N2721" s="61" t="str">
        <f t="shared" si="84"/>
        <v>-</v>
      </c>
      <c r="P2721" s="73" t="str">
        <f t="shared" si="85"/>
        <v/>
      </c>
      <c r="Q2721" s="61" t="s">
        <v>88</v>
      </c>
    </row>
    <row r="2722" spans="8:17" x14ac:dyDescent="0.25">
      <c r="H2722" s="59">
        <v>20265</v>
      </c>
      <c r="I2722" s="59" t="s">
        <v>71</v>
      </c>
      <c r="J2722" s="59">
        <v>11375957</v>
      </c>
      <c r="K2722" s="59" t="s">
        <v>2942</v>
      </c>
      <c r="L2722" s="61" t="s">
        <v>81</v>
      </c>
      <c r="M2722" s="61">
        <f>VLOOKUP(H2722,zdroj!C:F,4,0)</f>
        <v>0</v>
      </c>
      <c r="N2722" s="61" t="str">
        <f t="shared" si="84"/>
        <v>-</v>
      </c>
      <c r="P2722" s="73" t="str">
        <f t="shared" si="85"/>
        <v/>
      </c>
      <c r="Q2722" s="61" t="s">
        <v>88</v>
      </c>
    </row>
    <row r="2723" spans="8:17" x14ac:dyDescent="0.25">
      <c r="H2723" s="59">
        <v>20265</v>
      </c>
      <c r="I2723" s="59" t="s">
        <v>71</v>
      </c>
      <c r="J2723" s="59">
        <v>11375965</v>
      </c>
      <c r="K2723" s="59" t="s">
        <v>2943</v>
      </c>
      <c r="L2723" s="61" t="s">
        <v>81</v>
      </c>
      <c r="M2723" s="61">
        <f>VLOOKUP(H2723,zdroj!C:F,4,0)</f>
        <v>0</v>
      </c>
      <c r="N2723" s="61" t="str">
        <f t="shared" si="84"/>
        <v>-</v>
      </c>
      <c r="P2723" s="73" t="str">
        <f t="shared" si="85"/>
        <v/>
      </c>
      <c r="Q2723" s="61" t="s">
        <v>88</v>
      </c>
    </row>
    <row r="2724" spans="8:17" x14ac:dyDescent="0.25">
      <c r="H2724" s="59">
        <v>20265</v>
      </c>
      <c r="I2724" s="59" t="s">
        <v>71</v>
      </c>
      <c r="J2724" s="59">
        <v>11375973</v>
      </c>
      <c r="K2724" s="59" t="s">
        <v>2944</v>
      </c>
      <c r="L2724" s="61" t="s">
        <v>81</v>
      </c>
      <c r="M2724" s="61">
        <f>VLOOKUP(H2724,zdroj!C:F,4,0)</f>
        <v>0</v>
      </c>
      <c r="N2724" s="61" t="str">
        <f t="shared" si="84"/>
        <v>-</v>
      </c>
      <c r="P2724" s="73" t="str">
        <f t="shared" si="85"/>
        <v/>
      </c>
      <c r="Q2724" s="61" t="s">
        <v>88</v>
      </c>
    </row>
    <row r="2725" spans="8:17" x14ac:dyDescent="0.25">
      <c r="H2725" s="59">
        <v>20265</v>
      </c>
      <c r="I2725" s="59" t="s">
        <v>71</v>
      </c>
      <c r="J2725" s="59">
        <v>11375981</v>
      </c>
      <c r="K2725" s="59" t="s">
        <v>2945</v>
      </c>
      <c r="L2725" s="61" t="s">
        <v>81</v>
      </c>
      <c r="M2725" s="61">
        <f>VLOOKUP(H2725,zdroj!C:F,4,0)</f>
        <v>0</v>
      </c>
      <c r="N2725" s="61" t="str">
        <f t="shared" si="84"/>
        <v>-</v>
      </c>
      <c r="P2725" s="73" t="str">
        <f t="shared" si="85"/>
        <v/>
      </c>
      <c r="Q2725" s="61" t="s">
        <v>88</v>
      </c>
    </row>
    <row r="2726" spans="8:17" x14ac:dyDescent="0.25">
      <c r="H2726" s="59">
        <v>20265</v>
      </c>
      <c r="I2726" s="59" t="s">
        <v>71</v>
      </c>
      <c r="J2726" s="59">
        <v>11375990</v>
      </c>
      <c r="K2726" s="59" t="s">
        <v>2946</v>
      </c>
      <c r="L2726" s="61" t="s">
        <v>81</v>
      </c>
      <c r="M2726" s="61">
        <f>VLOOKUP(H2726,zdroj!C:F,4,0)</f>
        <v>0</v>
      </c>
      <c r="N2726" s="61" t="str">
        <f t="shared" si="84"/>
        <v>-</v>
      </c>
      <c r="P2726" s="73" t="str">
        <f t="shared" si="85"/>
        <v/>
      </c>
      <c r="Q2726" s="61" t="s">
        <v>88</v>
      </c>
    </row>
    <row r="2727" spans="8:17" x14ac:dyDescent="0.25">
      <c r="H2727" s="59">
        <v>20265</v>
      </c>
      <c r="I2727" s="59" t="s">
        <v>71</v>
      </c>
      <c r="J2727" s="59">
        <v>11376007</v>
      </c>
      <c r="K2727" s="59" t="s">
        <v>2947</v>
      </c>
      <c r="L2727" s="61" t="s">
        <v>81</v>
      </c>
      <c r="M2727" s="61">
        <f>VLOOKUP(H2727,zdroj!C:F,4,0)</f>
        <v>0</v>
      </c>
      <c r="N2727" s="61" t="str">
        <f t="shared" si="84"/>
        <v>-</v>
      </c>
      <c r="P2727" s="73" t="str">
        <f t="shared" si="85"/>
        <v/>
      </c>
      <c r="Q2727" s="61" t="s">
        <v>88</v>
      </c>
    </row>
    <row r="2728" spans="8:17" x14ac:dyDescent="0.25">
      <c r="H2728" s="59">
        <v>20265</v>
      </c>
      <c r="I2728" s="59" t="s">
        <v>71</v>
      </c>
      <c r="J2728" s="59">
        <v>11376015</v>
      </c>
      <c r="K2728" s="59" t="s">
        <v>2948</v>
      </c>
      <c r="L2728" s="61" t="s">
        <v>81</v>
      </c>
      <c r="M2728" s="61">
        <f>VLOOKUP(H2728,zdroj!C:F,4,0)</f>
        <v>0</v>
      </c>
      <c r="N2728" s="61" t="str">
        <f t="shared" si="84"/>
        <v>-</v>
      </c>
      <c r="P2728" s="73" t="str">
        <f t="shared" si="85"/>
        <v/>
      </c>
      <c r="Q2728" s="61" t="s">
        <v>88</v>
      </c>
    </row>
    <row r="2729" spans="8:17" x14ac:dyDescent="0.25">
      <c r="H2729" s="59">
        <v>20265</v>
      </c>
      <c r="I2729" s="59" t="s">
        <v>71</v>
      </c>
      <c r="J2729" s="59">
        <v>11376023</v>
      </c>
      <c r="K2729" s="59" t="s">
        <v>2949</v>
      </c>
      <c r="L2729" s="61" t="s">
        <v>81</v>
      </c>
      <c r="M2729" s="61">
        <f>VLOOKUP(H2729,zdroj!C:F,4,0)</f>
        <v>0</v>
      </c>
      <c r="N2729" s="61" t="str">
        <f t="shared" si="84"/>
        <v>-</v>
      </c>
      <c r="P2729" s="73" t="str">
        <f t="shared" si="85"/>
        <v/>
      </c>
      <c r="Q2729" s="61" t="s">
        <v>88</v>
      </c>
    </row>
    <row r="2730" spans="8:17" x14ac:dyDescent="0.25">
      <c r="H2730" s="59">
        <v>20265</v>
      </c>
      <c r="I2730" s="59" t="s">
        <v>71</v>
      </c>
      <c r="J2730" s="59">
        <v>11376031</v>
      </c>
      <c r="K2730" s="59" t="s">
        <v>2950</v>
      </c>
      <c r="L2730" s="61" t="s">
        <v>81</v>
      </c>
      <c r="M2730" s="61">
        <f>VLOOKUP(H2730,zdroj!C:F,4,0)</f>
        <v>0</v>
      </c>
      <c r="N2730" s="61" t="str">
        <f t="shared" si="84"/>
        <v>-</v>
      </c>
      <c r="P2730" s="73" t="str">
        <f t="shared" si="85"/>
        <v/>
      </c>
      <c r="Q2730" s="61" t="s">
        <v>86</v>
      </c>
    </row>
    <row r="2731" spans="8:17" x14ac:dyDescent="0.25">
      <c r="H2731" s="59">
        <v>20265</v>
      </c>
      <c r="I2731" s="59" t="s">
        <v>71</v>
      </c>
      <c r="J2731" s="59">
        <v>11376040</v>
      </c>
      <c r="K2731" s="59" t="s">
        <v>2951</v>
      </c>
      <c r="L2731" s="61" t="s">
        <v>81</v>
      </c>
      <c r="M2731" s="61">
        <f>VLOOKUP(H2731,zdroj!C:F,4,0)</f>
        <v>0</v>
      </c>
      <c r="N2731" s="61" t="str">
        <f t="shared" si="84"/>
        <v>-</v>
      </c>
      <c r="P2731" s="73" t="str">
        <f t="shared" si="85"/>
        <v/>
      </c>
      <c r="Q2731" s="61" t="s">
        <v>88</v>
      </c>
    </row>
    <row r="2732" spans="8:17" x14ac:dyDescent="0.25">
      <c r="H2732" s="59">
        <v>20265</v>
      </c>
      <c r="I2732" s="59" t="s">
        <v>71</v>
      </c>
      <c r="J2732" s="59">
        <v>11376058</v>
      </c>
      <c r="K2732" s="59" t="s">
        <v>2952</v>
      </c>
      <c r="L2732" s="61" t="s">
        <v>81</v>
      </c>
      <c r="M2732" s="61">
        <f>VLOOKUP(H2732,zdroj!C:F,4,0)</f>
        <v>0</v>
      </c>
      <c r="N2732" s="61" t="str">
        <f t="shared" si="84"/>
        <v>-</v>
      </c>
      <c r="P2732" s="73" t="str">
        <f t="shared" si="85"/>
        <v/>
      </c>
      <c r="Q2732" s="61" t="s">
        <v>88</v>
      </c>
    </row>
    <row r="2733" spans="8:17" x14ac:dyDescent="0.25">
      <c r="H2733" s="59">
        <v>20265</v>
      </c>
      <c r="I2733" s="59" t="s">
        <v>71</v>
      </c>
      <c r="J2733" s="59">
        <v>11376066</v>
      </c>
      <c r="K2733" s="59" t="s">
        <v>2953</v>
      </c>
      <c r="L2733" s="61" t="s">
        <v>81</v>
      </c>
      <c r="M2733" s="61">
        <f>VLOOKUP(H2733,zdroj!C:F,4,0)</f>
        <v>0</v>
      </c>
      <c r="N2733" s="61" t="str">
        <f t="shared" si="84"/>
        <v>-</v>
      </c>
      <c r="P2733" s="73" t="str">
        <f t="shared" si="85"/>
        <v/>
      </c>
      <c r="Q2733" s="61" t="s">
        <v>88</v>
      </c>
    </row>
    <row r="2734" spans="8:17" x14ac:dyDescent="0.25">
      <c r="H2734" s="59">
        <v>20265</v>
      </c>
      <c r="I2734" s="59" t="s">
        <v>71</v>
      </c>
      <c r="J2734" s="59">
        <v>11376074</v>
      </c>
      <c r="K2734" s="59" t="s">
        <v>2954</v>
      </c>
      <c r="L2734" s="61" t="s">
        <v>81</v>
      </c>
      <c r="M2734" s="61">
        <f>VLOOKUP(H2734,zdroj!C:F,4,0)</f>
        <v>0</v>
      </c>
      <c r="N2734" s="61" t="str">
        <f t="shared" si="84"/>
        <v>-</v>
      </c>
      <c r="P2734" s="73" t="str">
        <f t="shared" si="85"/>
        <v/>
      </c>
      <c r="Q2734" s="61" t="s">
        <v>88</v>
      </c>
    </row>
    <row r="2735" spans="8:17" x14ac:dyDescent="0.25">
      <c r="H2735" s="59">
        <v>20265</v>
      </c>
      <c r="I2735" s="59" t="s">
        <v>71</v>
      </c>
      <c r="J2735" s="59">
        <v>11376082</v>
      </c>
      <c r="K2735" s="59" t="s">
        <v>2955</v>
      </c>
      <c r="L2735" s="61" t="s">
        <v>81</v>
      </c>
      <c r="M2735" s="61">
        <f>VLOOKUP(H2735,zdroj!C:F,4,0)</f>
        <v>0</v>
      </c>
      <c r="N2735" s="61" t="str">
        <f t="shared" si="84"/>
        <v>-</v>
      </c>
      <c r="P2735" s="73" t="str">
        <f t="shared" si="85"/>
        <v/>
      </c>
      <c r="Q2735" s="61" t="s">
        <v>88</v>
      </c>
    </row>
    <row r="2736" spans="8:17" x14ac:dyDescent="0.25">
      <c r="H2736" s="59">
        <v>20265</v>
      </c>
      <c r="I2736" s="59" t="s">
        <v>71</v>
      </c>
      <c r="J2736" s="59">
        <v>11376091</v>
      </c>
      <c r="K2736" s="59" t="s">
        <v>2956</v>
      </c>
      <c r="L2736" s="61" t="s">
        <v>81</v>
      </c>
      <c r="M2736" s="61">
        <f>VLOOKUP(H2736,zdroj!C:F,4,0)</f>
        <v>0</v>
      </c>
      <c r="N2736" s="61" t="str">
        <f t="shared" si="84"/>
        <v>-</v>
      </c>
      <c r="P2736" s="73" t="str">
        <f t="shared" si="85"/>
        <v/>
      </c>
      <c r="Q2736" s="61" t="s">
        <v>88</v>
      </c>
    </row>
    <row r="2737" spans="8:17" x14ac:dyDescent="0.25">
      <c r="H2737" s="59">
        <v>20265</v>
      </c>
      <c r="I2737" s="59" t="s">
        <v>71</v>
      </c>
      <c r="J2737" s="59">
        <v>11376104</v>
      </c>
      <c r="K2737" s="59" t="s">
        <v>2957</v>
      </c>
      <c r="L2737" s="61" t="s">
        <v>81</v>
      </c>
      <c r="M2737" s="61">
        <f>VLOOKUP(H2737,zdroj!C:F,4,0)</f>
        <v>0</v>
      </c>
      <c r="N2737" s="61" t="str">
        <f t="shared" si="84"/>
        <v>-</v>
      </c>
      <c r="P2737" s="73" t="str">
        <f t="shared" si="85"/>
        <v/>
      </c>
      <c r="Q2737" s="61" t="s">
        <v>88</v>
      </c>
    </row>
    <row r="2738" spans="8:17" x14ac:dyDescent="0.25">
      <c r="H2738" s="59">
        <v>20265</v>
      </c>
      <c r="I2738" s="59" t="s">
        <v>71</v>
      </c>
      <c r="J2738" s="59">
        <v>11376112</v>
      </c>
      <c r="K2738" s="59" t="s">
        <v>2958</v>
      </c>
      <c r="L2738" s="61" t="s">
        <v>81</v>
      </c>
      <c r="M2738" s="61">
        <f>VLOOKUP(H2738,zdroj!C:F,4,0)</f>
        <v>0</v>
      </c>
      <c r="N2738" s="61" t="str">
        <f t="shared" si="84"/>
        <v>-</v>
      </c>
      <c r="P2738" s="73" t="str">
        <f t="shared" si="85"/>
        <v/>
      </c>
      <c r="Q2738" s="61" t="s">
        <v>88</v>
      </c>
    </row>
    <row r="2739" spans="8:17" x14ac:dyDescent="0.25">
      <c r="H2739" s="59">
        <v>20265</v>
      </c>
      <c r="I2739" s="59" t="s">
        <v>71</v>
      </c>
      <c r="J2739" s="59">
        <v>11376121</v>
      </c>
      <c r="K2739" s="59" t="s">
        <v>2959</v>
      </c>
      <c r="L2739" s="61" t="s">
        <v>81</v>
      </c>
      <c r="M2739" s="61">
        <f>VLOOKUP(H2739,zdroj!C:F,4,0)</f>
        <v>0</v>
      </c>
      <c r="N2739" s="61" t="str">
        <f t="shared" si="84"/>
        <v>-</v>
      </c>
      <c r="P2739" s="73" t="str">
        <f t="shared" si="85"/>
        <v/>
      </c>
      <c r="Q2739" s="61" t="s">
        <v>88</v>
      </c>
    </row>
    <row r="2740" spans="8:17" x14ac:dyDescent="0.25">
      <c r="H2740" s="59">
        <v>20265</v>
      </c>
      <c r="I2740" s="59" t="s">
        <v>71</v>
      </c>
      <c r="J2740" s="59">
        <v>11376139</v>
      </c>
      <c r="K2740" s="59" t="s">
        <v>2960</v>
      </c>
      <c r="L2740" s="61" t="s">
        <v>81</v>
      </c>
      <c r="M2740" s="61">
        <f>VLOOKUP(H2740,zdroj!C:F,4,0)</f>
        <v>0</v>
      </c>
      <c r="N2740" s="61" t="str">
        <f t="shared" si="84"/>
        <v>-</v>
      </c>
      <c r="P2740" s="73" t="str">
        <f t="shared" si="85"/>
        <v/>
      </c>
      <c r="Q2740" s="61" t="s">
        <v>88</v>
      </c>
    </row>
    <row r="2741" spans="8:17" x14ac:dyDescent="0.25">
      <c r="H2741" s="59">
        <v>20265</v>
      </c>
      <c r="I2741" s="59" t="s">
        <v>71</v>
      </c>
      <c r="J2741" s="59">
        <v>11376147</v>
      </c>
      <c r="K2741" s="59" t="s">
        <v>2961</v>
      </c>
      <c r="L2741" s="61" t="s">
        <v>81</v>
      </c>
      <c r="M2741" s="61">
        <f>VLOOKUP(H2741,zdroj!C:F,4,0)</f>
        <v>0</v>
      </c>
      <c r="N2741" s="61" t="str">
        <f t="shared" si="84"/>
        <v>-</v>
      </c>
      <c r="P2741" s="73" t="str">
        <f t="shared" si="85"/>
        <v/>
      </c>
      <c r="Q2741" s="61" t="s">
        <v>88</v>
      </c>
    </row>
    <row r="2742" spans="8:17" x14ac:dyDescent="0.25">
      <c r="H2742" s="59">
        <v>20265</v>
      </c>
      <c r="I2742" s="59" t="s">
        <v>71</v>
      </c>
      <c r="J2742" s="59">
        <v>11376155</v>
      </c>
      <c r="K2742" s="59" t="s">
        <v>2962</v>
      </c>
      <c r="L2742" s="61" t="s">
        <v>81</v>
      </c>
      <c r="M2742" s="61">
        <f>VLOOKUP(H2742,zdroj!C:F,4,0)</f>
        <v>0</v>
      </c>
      <c r="N2742" s="61" t="str">
        <f t="shared" si="84"/>
        <v>-</v>
      </c>
      <c r="P2742" s="73" t="str">
        <f t="shared" si="85"/>
        <v/>
      </c>
      <c r="Q2742" s="61" t="s">
        <v>88</v>
      </c>
    </row>
    <row r="2743" spans="8:17" x14ac:dyDescent="0.25">
      <c r="H2743" s="59">
        <v>20265</v>
      </c>
      <c r="I2743" s="59" t="s">
        <v>71</v>
      </c>
      <c r="J2743" s="59">
        <v>11376163</v>
      </c>
      <c r="K2743" s="59" t="s">
        <v>2963</v>
      </c>
      <c r="L2743" s="61" t="s">
        <v>81</v>
      </c>
      <c r="M2743" s="61">
        <f>VLOOKUP(H2743,zdroj!C:F,4,0)</f>
        <v>0</v>
      </c>
      <c r="N2743" s="61" t="str">
        <f t="shared" si="84"/>
        <v>-</v>
      </c>
      <c r="P2743" s="73" t="str">
        <f t="shared" si="85"/>
        <v/>
      </c>
      <c r="Q2743" s="61" t="s">
        <v>88</v>
      </c>
    </row>
    <row r="2744" spans="8:17" x14ac:dyDescent="0.25">
      <c r="H2744" s="59">
        <v>20265</v>
      </c>
      <c r="I2744" s="59" t="s">
        <v>71</v>
      </c>
      <c r="J2744" s="59">
        <v>11376171</v>
      </c>
      <c r="K2744" s="59" t="s">
        <v>2964</v>
      </c>
      <c r="L2744" s="61" t="s">
        <v>81</v>
      </c>
      <c r="M2744" s="61">
        <f>VLOOKUP(H2744,zdroj!C:F,4,0)</f>
        <v>0</v>
      </c>
      <c r="N2744" s="61" t="str">
        <f t="shared" si="84"/>
        <v>-</v>
      </c>
      <c r="P2744" s="73" t="str">
        <f t="shared" si="85"/>
        <v/>
      </c>
      <c r="Q2744" s="61" t="s">
        <v>88</v>
      </c>
    </row>
    <row r="2745" spans="8:17" x14ac:dyDescent="0.25">
      <c r="H2745" s="59">
        <v>20265</v>
      </c>
      <c r="I2745" s="59" t="s">
        <v>71</v>
      </c>
      <c r="J2745" s="59">
        <v>11376198</v>
      </c>
      <c r="K2745" s="59" t="s">
        <v>2965</v>
      </c>
      <c r="L2745" s="61" t="s">
        <v>81</v>
      </c>
      <c r="M2745" s="61">
        <f>VLOOKUP(H2745,zdroj!C:F,4,0)</f>
        <v>0</v>
      </c>
      <c r="N2745" s="61" t="str">
        <f t="shared" si="84"/>
        <v>-</v>
      </c>
      <c r="P2745" s="73" t="str">
        <f t="shared" si="85"/>
        <v/>
      </c>
      <c r="Q2745" s="61" t="s">
        <v>88</v>
      </c>
    </row>
    <row r="2746" spans="8:17" x14ac:dyDescent="0.25">
      <c r="H2746" s="59">
        <v>20265</v>
      </c>
      <c r="I2746" s="59" t="s">
        <v>71</v>
      </c>
      <c r="J2746" s="59">
        <v>11376201</v>
      </c>
      <c r="K2746" s="59" t="s">
        <v>2966</v>
      </c>
      <c r="L2746" s="61" t="s">
        <v>81</v>
      </c>
      <c r="M2746" s="61">
        <f>VLOOKUP(H2746,zdroj!C:F,4,0)</f>
        <v>0</v>
      </c>
      <c r="N2746" s="61" t="str">
        <f t="shared" si="84"/>
        <v>-</v>
      </c>
      <c r="P2746" s="73" t="str">
        <f t="shared" si="85"/>
        <v/>
      </c>
      <c r="Q2746" s="61" t="s">
        <v>88</v>
      </c>
    </row>
    <row r="2747" spans="8:17" x14ac:dyDescent="0.25">
      <c r="H2747" s="59">
        <v>20265</v>
      </c>
      <c r="I2747" s="59" t="s">
        <v>71</v>
      </c>
      <c r="J2747" s="59">
        <v>11376210</v>
      </c>
      <c r="K2747" s="59" t="s">
        <v>2967</v>
      </c>
      <c r="L2747" s="61" t="s">
        <v>81</v>
      </c>
      <c r="M2747" s="61">
        <f>VLOOKUP(H2747,zdroj!C:F,4,0)</f>
        <v>0</v>
      </c>
      <c r="N2747" s="61" t="str">
        <f t="shared" si="84"/>
        <v>-</v>
      </c>
      <c r="P2747" s="73" t="str">
        <f t="shared" si="85"/>
        <v/>
      </c>
      <c r="Q2747" s="61" t="s">
        <v>88</v>
      </c>
    </row>
    <row r="2748" spans="8:17" x14ac:dyDescent="0.25">
      <c r="H2748" s="59">
        <v>20265</v>
      </c>
      <c r="I2748" s="59" t="s">
        <v>71</v>
      </c>
      <c r="J2748" s="59">
        <v>11376228</v>
      </c>
      <c r="K2748" s="59" t="s">
        <v>2968</v>
      </c>
      <c r="L2748" s="61" t="s">
        <v>81</v>
      </c>
      <c r="M2748" s="61">
        <f>VLOOKUP(H2748,zdroj!C:F,4,0)</f>
        <v>0</v>
      </c>
      <c r="N2748" s="61" t="str">
        <f t="shared" si="84"/>
        <v>-</v>
      </c>
      <c r="P2748" s="73" t="str">
        <f t="shared" si="85"/>
        <v/>
      </c>
      <c r="Q2748" s="61" t="s">
        <v>88</v>
      </c>
    </row>
    <row r="2749" spans="8:17" x14ac:dyDescent="0.25">
      <c r="H2749" s="59">
        <v>20265</v>
      </c>
      <c r="I2749" s="59" t="s">
        <v>71</v>
      </c>
      <c r="J2749" s="59">
        <v>11376236</v>
      </c>
      <c r="K2749" s="59" t="s">
        <v>2969</v>
      </c>
      <c r="L2749" s="61" t="s">
        <v>81</v>
      </c>
      <c r="M2749" s="61">
        <f>VLOOKUP(H2749,zdroj!C:F,4,0)</f>
        <v>0</v>
      </c>
      <c r="N2749" s="61" t="str">
        <f t="shared" si="84"/>
        <v>-</v>
      </c>
      <c r="P2749" s="73" t="str">
        <f t="shared" si="85"/>
        <v/>
      </c>
      <c r="Q2749" s="61" t="s">
        <v>88</v>
      </c>
    </row>
    <row r="2750" spans="8:17" x14ac:dyDescent="0.25">
      <c r="H2750" s="59">
        <v>20265</v>
      </c>
      <c r="I2750" s="59" t="s">
        <v>71</v>
      </c>
      <c r="J2750" s="59">
        <v>11376244</v>
      </c>
      <c r="K2750" s="59" t="s">
        <v>2970</v>
      </c>
      <c r="L2750" s="61" t="s">
        <v>81</v>
      </c>
      <c r="M2750" s="61">
        <f>VLOOKUP(H2750,zdroj!C:F,4,0)</f>
        <v>0</v>
      </c>
      <c r="N2750" s="61" t="str">
        <f t="shared" si="84"/>
        <v>-</v>
      </c>
      <c r="P2750" s="73" t="str">
        <f t="shared" si="85"/>
        <v/>
      </c>
      <c r="Q2750" s="61" t="s">
        <v>88</v>
      </c>
    </row>
    <row r="2751" spans="8:17" x14ac:dyDescent="0.25">
      <c r="H2751" s="59">
        <v>20265</v>
      </c>
      <c r="I2751" s="59" t="s">
        <v>71</v>
      </c>
      <c r="J2751" s="59">
        <v>11376252</v>
      </c>
      <c r="K2751" s="59" t="s">
        <v>2971</v>
      </c>
      <c r="L2751" s="61" t="s">
        <v>81</v>
      </c>
      <c r="M2751" s="61">
        <f>VLOOKUP(H2751,zdroj!C:F,4,0)</f>
        <v>0</v>
      </c>
      <c r="N2751" s="61" t="str">
        <f t="shared" si="84"/>
        <v>-</v>
      </c>
      <c r="P2751" s="73" t="str">
        <f t="shared" si="85"/>
        <v/>
      </c>
      <c r="Q2751" s="61" t="s">
        <v>88</v>
      </c>
    </row>
    <row r="2752" spans="8:17" x14ac:dyDescent="0.25">
      <c r="H2752" s="59">
        <v>20265</v>
      </c>
      <c r="I2752" s="59" t="s">
        <v>71</v>
      </c>
      <c r="J2752" s="59">
        <v>11376261</v>
      </c>
      <c r="K2752" s="59" t="s">
        <v>2972</v>
      </c>
      <c r="L2752" s="61" t="s">
        <v>81</v>
      </c>
      <c r="M2752" s="61">
        <f>VLOOKUP(H2752,zdroj!C:F,4,0)</f>
        <v>0</v>
      </c>
      <c r="N2752" s="61" t="str">
        <f t="shared" si="84"/>
        <v>-</v>
      </c>
      <c r="P2752" s="73" t="str">
        <f t="shared" si="85"/>
        <v/>
      </c>
      <c r="Q2752" s="61" t="s">
        <v>86</v>
      </c>
    </row>
    <row r="2753" spans="8:17" x14ac:dyDescent="0.25">
      <c r="H2753" s="59">
        <v>20265</v>
      </c>
      <c r="I2753" s="59" t="s">
        <v>71</v>
      </c>
      <c r="J2753" s="59">
        <v>11376279</v>
      </c>
      <c r="K2753" s="59" t="s">
        <v>2973</v>
      </c>
      <c r="L2753" s="61" t="s">
        <v>81</v>
      </c>
      <c r="M2753" s="61">
        <f>VLOOKUP(H2753,zdroj!C:F,4,0)</f>
        <v>0</v>
      </c>
      <c r="N2753" s="61" t="str">
        <f t="shared" si="84"/>
        <v>-</v>
      </c>
      <c r="P2753" s="73" t="str">
        <f t="shared" si="85"/>
        <v/>
      </c>
      <c r="Q2753" s="61" t="s">
        <v>88</v>
      </c>
    </row>
    <row r="2754" spans="8:17" x14ac:dyDescent="0.25">
      <c r="H2754" s="59">
        <v>20265</v>
      </c>
      <c r="I2754" s="59" t="s">
        <v>71</v>
      </c>
      <c r="J2754" s="59">
        <v>11376287</v>
      </c>
      <c r="K2754" s="59" t="s">
        <v>2974</v>
      </c>
      <c r="L2754" s="61" t="s">
        <v>81</v>
      </c>
      <c r="M2754" s="61">
        <f>VLOOKUP(H2754,zdroj!C:F,4,0)</f>
        <v>0</v>
      </c>
      <c r="N2754" s="61" t="str">
        <f t="shared" si="84"/>
        <v>-</v>
      </c>
      <c r="P2754" s="73" t="str">
        <f t="shared" si="85"/>
        <v/>
      </c>
      <c r="Q2754" s="61" t="s">
        <v>88</v>
      </c>
    </row>
    <row r="2755" spans="8:17" x14ac:dyDescent="0.25">
      <c r="H2755" s="59">
        <v>20265</v>
      </c>
      <c r="I2755" s="59" t="s">
        <v>71</v>
      </c>
      <c r="J2755" s="59">
        <v>11376295</v>
      </c>
      <c r="K2755" s="59" t="s">
        <v>2975</v>
      </c>
      <c r="L2755" s="61" t="s">
        <v>81</v>
      </c>
      <c r="M2755" s="61">
        <f>VLOOKUP(H2755,zdroj!C:F,4,0)</f>
        <v>0</v>
      </c>
      <c r="N2755" s="61" t="str">
        <f t="shared" si="84"/>
        <v>-</v>
      </c>
      <c r="P2755" s="73" t="str">
        <f t="shared" si="85"/>
        <v/>
      </c>
      <c r="Q2755" s="61" t="s">
        <v>88</v>
      </c>
    </row>
    <row r="2756" spans="8:17" x14ac:dyDescent="0.25">
      <c r="H2756" s="59">
        <v>20265</v>
      </c>
      <c r="I2756" s="59" t="s">
        <v>71</v>
      </c>
      <c r="J2756" s="59">
        <v>11376309</v>
      </c>
      <c r="K2756" s="59" t="s">
        <v>2976</v>
      </c>
      <c r="L2756" s="61" t="s">
        <v>81</v>
      </c>
      <c r="M2756" s="61">
        <f>VLOOKUP(H2756,zdroj!C:F,4,0)</f>
        <v>0</v>
      </c>
      <c r="N2756" s="61" t="str">
        <f t="shared" si="84"/>
        <v>-</v>
      </c>
      <c r="P2756" s="73" t="str">
        <f t="shared" si="85"/>
        <v/>
      </c>
      <c r="Q2756" s="61" t="s">
        <v>88</v>
      </c>
    </row>
    <row r="2757" spans="8:17" x14ac:dyDescent="0.25">
      <c r="H2757" s="59">
        <v>20265</v>
      </c>
      <c r="I2757" s="59" t="s">
        <v>71</v>
      </c>
      <c r="J2757" s="59">
        <v>11376317</v>
      </c>
      <c r="K2757" s="59" t="s">
        <v>2977</v>
      </c>
      <c r="L2757" s="61" t="s">
        <v>81</v>
      </c>
      <c r="M2757" s="61">
        <f>VLOOKUP(H2757,zdroj!C:F,4,0)</f>
        <v>0</v>
      </c>
      <c r="N2757" s="61" t="str">
        <f t="shared" si="84"/>
        <v>-</v>
      </c>
      <c r="P2757" s="73" t="str">
        <f t="shared" si="85"/>
        <v/>
      </c>
      <c r="Q2757" s="61" t="s">
        <v>88</v>
      </c>
    </row>
    <row r="2758" spans="8:17" x14ac:dyDescent="0.25">
      <c r="H2758" s="59">
        <v>20265</v>
      </c>
      <c r="I2758" s="59" t="s">
        <v>71</v>
      </c>
      <c r="J2758" s="59">
        <v>11376325</v>
      </c>
      <c r="K2758" s="59" t="s">
        <v>2978</v>
      </c>
      <c r="L2758" s="61" t="s">
        <v>81</v>
      </c>
      <c r="M2758" s="61">
        <f>VLOOKUP(H2758,zdroj!C:F,4,0)</f>
        <v>0</v>
      </c>
      <c r="N2758" s="61" t="str">
        <f t="shared" si="84"/>
        <v>-</v>
      </c>
      <c r="P2758" s="73" t="str">
        <f t="shared" si="85"/>
        <v/>
      </c>
      <c r="Q2758" s="61" t="s">
        <v>88</v>
      </c>
    </row>
    <row r="2759" spans="8:17" x14ac:dyDescent="0.25">
      <c r="H2759" s="59">
        <v>20265</v>
      </c>
      <c r="I2759" s="59" t="s">
        <v>71</v>
      </c>
      <c r="J2759" s="59">
        <v>11376333</v>
      </c>
      <c r="K2759" s="59" t="s">
        <v>2979</v>
      </c>
      <c r="L2759" s="61" t="s">
        <v>81</v>
      </c>
      <c r="M2759" s="61">
        <f>VLOOKUP(H2759,zdroj!C:F,4,0)</f>
        <v>0</v>
      </c>
      <c r="N2759" s="61" t="str">
        <f t="shared" ref="N2759:N2822" si="86">IF(M2759="A",IF(L2759="katA","katB",L2759),L2759)</f>
        <v>-</v>
      </c>
      <c r="P2759" s="73" t="str">
        <f t="shared" ref="P2759:P2822" si="87">IF(O2759="A",1,"")</f>
        <v/>
      </c>
      <c r="Q2759" s="61" t="s">
        <v>88</v>
      </c>
    </row>
    <row r="2760" spans="8:17" x14ac:dyDescent="0.25">
      <c r="H2760" s="59">
        <v>20265</v>
      </c>
      <c r="I2760" s="59" t="s">
        <v>71</v>
      </c>
      <c r="J2760" s="59">
        <v>11376341</v>
      </c>
      <c r="K2760" s="59" t="s">
        <v>2980</v>
      </c>
      <c r="L2760" s="61" t="s">
        <v>81</v>
      </c>
      <c r="M2760" s="61">
        <f>VLOOKUP(H2760,zdroj!C:F,4,0)</f>
        <v>0</v>
      </c>
      <c r="N2760" s="61" t="str">
        <f t="shared" si="86"/>
        <v>-</v>
      </c>
      <c r="P2760" s="73" t="str">
        <f t="shared" si="87"/>
        <v/>
      </c>
      <c r="Q2760" s="61" t="s">
        <v>88</v>
      </c>
    </row>
    <row r="2761" spans="8:17" x14ac:dyDescent="0.25">
      <c r="H2761" s="59">
        <v>20265</v>
      </c>
      <c r="I2761" s="59" t="s">
        <v>71</v>
      </c>
      <c r="J2761" s="59">
        <v>11376350</v>
      </c>
      <c r="K2761" s="59" t="s">
        <v>2981</v>
      </c>
      <c r="L2761" s="61" t="s">
        <v>81</v>
      </c>
      <c r="M2761" s="61">
        <f>VLOOKUP(H2761,zdroj!C:F,4,0)</f>
        <v>0</v>
      </c>
      <c r="N2761" s="61" t="str">
        <f t="shared" si="86"/>
        <v>-</v>
      </c>
      <c r="P2761" s="73" t="str">
        <f t="shared" si="87"/>
        <v/>
      </c>
      <c r="Q2761" s="61" t="s">
        <v>88</v>
      </c>
    </row>
    <row r="2762" spans="8:17" x14ac:dyDescent="0.25">
      <c r="H2762" s="59">
        <v>20265</v>
      </c>
      <c r="I2762" s="59" t="s">
        <v>71</v>
      </c>
      <c r="J2762" s="59">
        <v>11376368</v>
      </c>
      <c r="K2762" s="59" t="s">
        <v>2982</v>
      </c>
      <c r="L2762" s="61" t="s">
        <v>81</v>
      </c>
      <c r="M2762" s="61">
        <f>VLOOKUP(H2762,zdroj!C:F,4,0)</f>
        <v>0</v>
      </c>
      <c r="N2762" s="61" t="str">
        <f t="shared" si="86"/>
        <v>-</v>
      </c>
      <c r="P2762" s="73" t="str">
        <f t="shared" si="87"/>
        <v/>
      </c>
      <c r="Q2762" s="61" t="s">
        <v>88</v>
      </c>
    </row>
    <row r="2763" spans="8:17" x14ac:dyDescent="0.25">
      <c r="H2763" s="59">
        <v>20265</v>
      </c>
      <c r="I2763" s="59" t="s">
        <v>71</v>
      </c>
      <c r="J2763" s="59">
        <v>11376376</v>
      </c>
      <c r="K2763" s="59" t="s">
        <v>2983</v>
      </c>
      <c r="L2763" s="61" t="s">
        <v>81</v>
      </c>
      <c r="M2763" s="61">
        <f>VLOOKUP(H2763,zdroj!C:F,4,0)</f>
        <v>0</v>
      </c>
      <c r="N2763" s="61" t="str">
        <f t="shared" si="86"/>
        <v>-</v>
      </c>
      <c r="P2763" s="73" t="str">
        <f t="shared" si="87"/>
        <v/>
      </c>
      <c r="Q2763" s="61" t="s">
        <v>88</v>
      </c>
    </row>
    <row r="2764" spans="8:17" x14ac:dyDescent="0.25">
      <c r="H2764" s="59">
        <v>20265</v>
      </c>
      <c r="I2764" s="59" t="s">
        <v>71</v>
      </c>
      <c r="J2764" s="59">
        <v>11376384</v>
      </c>
      <c r="K2764" s="59" t="s">
        <v>2984</v>
      </c>
      <c r="L2764" s="61" t="s">
        <v>81</v>
      </c>
      <c r="M2764" s="61">
        <f>VLOOKUP(H2764,zdroj!C:F,4,0)</f>
        <v>0</v>
      </c>
      <c r="N2764" s="61" t="str">
        <f t="shared" si="86"/>
        <v>-</v>
      </c>
      <c r="P2764" s="73" t="str">
        <f t="shared" si="87"/>
        <v/>
      </c>
      <c r="Q2764" s="61" t="s">
        <v>88</v>
      </c>
    </row>
    <row r="2765" spans="8:17" x14ac:dyDescent="0.25">
      <c r="H2765" s="59">
        <v>20265</v>
      </c>
      <c r="I2765" s="59" t="s">
        <v>71</v>
      </c>
      <c r="J2765" s="59">
        <v>11376392</v>
      </c>
      <c r="K2765" s="59" t="s">
        <v>2985</v>
      </c>
      <c r="L2765" s="61" t="s">
        <v>81</v>
      </c>
      <c r="M2765" s="61">
        <f>VLOOKUP(H2765,zdroj!C:F,4,0)</f>
        <v>0</v>
      </c>
      <c r="N2765" s="61" t="str">
        <f t="shared" si="86"/>
        <v>-</v>
      </c>
      <c r="P2765" s="73" t="str">
        <f t="shared" si="87"/>
        <v/>
      </c>
      <c r="Q2765" s="61" t="s">
        <v>88</v>
      </c>
    </row>
    <row r="2766" spans="8:17" x14ac:dyDescent="0.25">
      <c r="H2766" s="59">
        <v>20265</v>
      </c>
      <c r="I2766" s="59" t="s">
        <v>71</v>
      </c>
      <c r="J2766" s="59">
        <v>11376406</v>
      </c>
      <c r="K2766" s="59" t="s">
        <v>2986</v>
      </c>
      <c r="L2766" s="61" t="s">
        <v>81</v>
      </c>
      <c r="M2766" s="61">
        <f>VLOOKUP(H2766,zdroj!C:F,4,0)</f>
        <v>0</v>
      </c>
      <c r="N2766" s="61" t="str">
        <f t="shared" si="86"/>
        <v>-</v>
      </c>
      <c r="P2766" s="73" t="str">
        <f t="shared" si="87"/>
        <v/>
      </c>
      <c r="Q2766" s="61" t="s">
        <v>88</v>
      </c>
    </row>
    <row r="2767" spans="8:17" x14ac:dyDescent="0.25">
      <c r="H2767" s="59">
        <v>20265</v>
      </c>
      <c r="I2767" s="59" t="s">
        <v>71</v>
      </c>
      <c r="J2767" s="59">
        <v>11376414</v>
      </c>
      <c r="K2767" s="59" t="s">
        <v>2987</v>
      </c>
      <c r="L2767" s="61" t="s">
        <v>81</v>
      </c>
      <c r="M2767" s="61">
        <f>VLOOKUP(H2767,zdroj!C:F,4,0)</f>
        <v>0</v>
      </c>
      <c r="N2767" s="61" t="str">
        <f t="shared" si="86"/>
        <v>-</v>
      </c>
      <c r="P2767" s="73" t="str">
        <f t="shared" si="87"/>
        <v/>
      </c>
      <c r="Q2767" s="61" t="s">
        <v>88</v>
      </c>
    </row>
    <row r="2768" spans="8:17" x14ac:dyDescent="0.25">
      <c r="H2768" s="59">
        <v>20265</v>
      </c>
      <c r="I2768" s="59" t="s">
        <v>71</v>
      </c>
      <c r="J2768" s="59">
        <v>11376422</v>
      </c>
      <c r="K2768" s="59" t="s">
        <v>2988</v>
      </c>
      <c r="L2768" s="61" t="s">
        <v>81</v>
      </c>
      <c r="M2768" s="61">
        <f>VLOOKUP(H2768,zdroj!C:F,4,0)</f>
        <v>0</v>
      </c>
      <c r="N2768" s="61" t="str">
        <f t="shared" si="86"/>
        <v>-</v>
      </c>
      <c r="P2768" s="73" t="str">
        <f t="shared" si="87"/>
        <v/>
      </c>
      <c r="Q2768" s="61" t="s">
        <v>88</v>
      </c>
    </row>
    <row r="2769" spans="8:17" x14ac:dyDescent="0.25">
      <c r="H2769" s="59">
        <v>20265</v>
      </c>
      <c r="I2769" s="59" t="s">
        <v>71</v>
      </c>
      <c r="J2769" s="59">
        <v>11376431</v>
      </c>
      <c r="K2769" s="59" t="s">
        <v>2989</v>
      </c>
      <c r="L2769" s="61" t="s">
        <v>81</v>
      </c>
      <c r="M2769" s="61">
        <f>VLOOKUP(H2769,zdroj!C:F,4,0)</f>
        <v>0</v>
      </c>
      <c r="N2769" s="61" t="str">
        <f t="shared" si="86"/>
        <v>-</v>
      </c>
      <c r="P2769" s="73" t="str">
        <f t="shared" si="87"/>
        <v/>
      </c>
      <c r="Q2769" s="61" t="s">
        <v>88</v>
      </c>
    </row>
    <row r="2770" spans="8:17" x14ac:dyDescent="0.25">
      <c r="H2770" s="59">
        <v>20265</v>
      </c>
      <c r="I2770" s="59" t="s">
        <v>71</v>
      </c>
      <c r="J2770" s="59">
        <v>11376449</v>
      </c>
      <c r="K2770" s="59" t="s">
        <v>2990</v>
      </c>
      <c r="L2770" s="61" t="s">
        <v>81</v>
      </c>
      <c r="M2770" s="61">
        <f>VLOOKUP(H2770,zdroj!C:F,4,0)</f>
        <v>0</v>
      </c>
      <c r="N2770" s="61" t="str">
        <f t="shared" si="86"/>
        <v>-</v>
      </c>
      <c r="P2770" s="73" t="str">
        <f t="shared" si="87"/>
        <v/>
      </c>
      <c r="Q2770" s="61" t="s">
        <v>88</v>
      </c>
    </row>
    <row r="2771" spans="8:17" x14ac:dyDescent="0.25">
      <c r="H2771" s="59">
        <v>20265</v>
      </c>
      <c r="I2771" s="59" t="s">
        <v>71</v>
      </c>
      <c r="J2771" s="59">
        <v>11376457</v>
      </c>
      <c r="K2771" s="59" t="s">
        <v>2991</v>
      </c>
      <c r="L2771" s="61" t="s">
        <v>81</v>
      </c>
      <c r="M2771" s="61">
        <f>VLOOKUP(H2771,zdroj!C:F,4,0)</f>
        <v>0</v>
      </c>
      <c r="N2771" s="61" t="str">
        <f t="shared" si="86"/>
        <v>-</v>
      </c>
      <c r="P2771" s="73" t="str">
        <f t="shared" si="87"/>
        <v/>
      </c>
      <c r="Q2771" s="61" t="s">
        <v>88</v>
      </c>
    </row>
    <row r="2772" spans="8:17" x14ac:dyDescent="0.25">
      <c r="H2772" s="59">
        <v>20265</v>
      </c>
      <c r="I2772" s="59" t="s">
        <v>71</v>
      </c>
      <c r="J2772" s="59">
        <v>11376465</v>
      </c>
      <c r="K2772" s="59" t="s">
        <v>2992</v>
      </c>
      <c r="L2772" s="61" t="s">
        <v>81</v>
      </c>
      <c r="M2772" s="61">
        <f>VLOOKUP(H2772,zdroj!C:F,4,0)</f>
        <v>0</v>
      </c>
      <c r="N2772" s="61" t="str">
        <f t="shared" si="86"/>
        <v>-</v>
      </c>
      <c r="P2772" s="73" t="str">
        <f t="shared" si="87"/>
        <v/>
      </c>
      <c r="Q2772" s="61" t="s">
        <v>88</v>
      </c>
    </row>
    <row r="2773" spans="8:17" x14ac:dyDescent="0.25">
      <c r="H2773" s="59">
        <v>20265</v>
      </c>
      <c r="I2773" s="59" t="s">
        <v>71</v>
      </c>
      <c r="J2773" s="59">
        <v>11376473</v>
      </c>
      <c r="K2773" s="59" t="s">
        <v>2993</v>
      </c>
      <c r="L2773" s="61" t="s">
        <v>81</v>
      </c>
      <c r="M2773" s="61">
        <f>VLOOKUP(H2773,zdroj!C:F,4,0)</f>
        <v>0</v>
      </c>
      <c r="N2773" s="61" t="str">
        <f t="shared" si="86"/>
        <v>-</v>
      </c>
      <c r="P2773" s="73" t="str">
        <f t="shared" si="87"/>
        <v/>
      </c>
      <c r="Q2773" s="61" t="s">
        <v>88</v>
      </c>
    </row>
    <row r="2774" spans="8:17" x14ac:dyDescent="0.25">
      <c r="H2774" s="59">
        <v>20265</v>
      </c>
      <c r="I2774" s="59" t="s">
        <v>71</v>
      </c>
      <c r="J2774" s="59">
        <v>11376481</v>
      </c>
      <c r="K2774" s="59" t="s">
        <v>2994</v>
      </c>
      <c r="L2774" s="61" t="s">
        <v>81</v>
      </c>
      <c r="M2774" s="61">
        <f>VLOOKUP(H2774,zdroj!C:F,4,0)</f>
        <v>0</v>
      </c>
      <c r="N2774" s="61" t="str">
        <f t="shared" si="86"/>
        <v>-</v>
      </c>
      <c r="P2774" s="73" t="str">
        <f t="shared" si="87"/>
        <v/>
      </c>
      <c r="Q2774" s="61" t="s">
        <v>88</v>
      </c>
    </row>
    <row r="2775" spans="8:17" x14ac:dyDescent="0.25">
      <c r="H2775" s="59">
        <v>20265</v>
      </c>
      <c r="I2775" s="59" t="s">
        <v>71</v>
      </c>
      <c r="J2775" s="59">
        <v>11376490</v>
      </c>
      <c r="K2775" s="59" t="s">
        <v>2995</v>
      </c>
      <c r="L2775" s="61" t="s">
        <v>81</v>
      </c>
      <c r="M2775" s="61">
        <f>VLOOKUP(H2775,zdroj!C:F,4,0)</f>
        <v>0</v>
      </c>
      <c r="N2775" s="61" t="str">
        <f t="shared" si="86"/>
        <v>-</v>
      </c>
      <c r="P2775" s="73" t="str">
        <f t="shared" si="87"/>
        <v/>
      </c>
      <c r="Q2775" s="61" t="s">
        <v>88</v>
      </c>
    </row>
    <row r="2776" spans="8:17" x14ac:dyDescent="0.25">
      <c r="H2776" s="59">
        <v>20265</v>
      </c>
      <c r="I2776" s="59" t="s">
        <v>71</v>
      </c>
      <c r="J2776" s="59">
        <v>11376503</v>
      </c>
      <c r="K2776" s="59" t="s">
        <v>2996</v>
      </c>
      <c r="L2776" s="61" t="s">
        <v>81</v>
      </c>
      <c r="M2776" s="61">
        <f>VLOOKUP(H2776,zdroj!C:F,4,0)</f>
        <v>0</v>
      </c>
      <c r="N2776" s="61" t="str">
        <f t="shared" si="86"/>
        <v>-</v>
      </c>
      <c r="P2776" s="73" t="str">
        <f t="shared" si="87"/>
        <v/>
      </c>
      <c r="Q2776" s="61" t="s">
        <v>88</v>
      </c>
    </row>
    <row r="2777" spans="8:17" x14ac:dyDescent="0.25">
      <c r="H2777" s="59">
        <v>20265</v>
      </c>
      <c r="I2777" s="59" t="s">
        <v>71</v>
      </c>
      <c r="J2777" s="59">
        <v>11376511</v>
      </c>
      <c r="K2777" s="59" t="s">
        <v>2997</v>
      </c>
      <c r="L2777" s="61" t="s">
        <v>81</v>
      </c>
      <c r="M2777" s="61">
        <f>VLOOKUP(H2777,zdroj!C:F,4,0)</f>
        <v>0</v>
      </c>
      <c r="N2777" s="61" t="str">
        <f t="shared" si="86"/>
        <v>-</v>
      </c>
      <c r="P2777" s="73" t="str">
        <f t="shared" si="87"/>
        <v/>
      </c>
      <c r="Q2777" s="61" t="s">
        <v>88</v>
      </c>
    </row>
    <row r="2778" spans="8:17" x14ac:dyDescent="0.25">
      <c r="H2778" s="59">
        <v>20265</v>
      </c>
      <c r="I2778" s="59" t="s">
        <v>71</v>
      </c>
      <c r="J2778" s="59">
        <v>11376520</v>
      </c>
      <c r="K2778" s="59" t="s">
        <v>2998</v>
      </c>
      <c r="L2778" s="61" t="s">
        <v>81</v>
      </c>
      <c r="M2778" s="61">
        <f>VLOOKUP(H2778,zdroj!C:F,4,0)</f>
        <v>0</v>
      </c>
      <c r="N2778" s="61" t="str">
        <f t="shared" si="86"/>
        <v>-</v>
      </c>
      <c r="P2778" s="73" t="str">
        <f t="shared" si="87"/>
        <v/>
      </c>
      <c r="Q2778" s="61" t="s">
        <v>88</v>
      </c>
    </row>
    <row r="2779" spans="8:17" x14ac:dyDescent="0.25">
      <c r="H2779" s="59">
        <v>20265</v>
      </c>
      <c r="I2779" s="59" t="s">
        <v>71</v>
      </c>
      <c r="J2779" s="59">
        <v>11376538</v>
      </c>
      <c r="K2779" s="59" t="s">
        <v>2999</v>
      </c>
      <c r="L2779" s="61" t="s">
        <v>81</v>
      </c>
      <c r="M2779" s="61">
        <f>VLOOKUP(H2779,zdroj!C:F,4,0)</f>
        <v>0</v>
      </c>
      <c r="N2779" s="61" t="str">
        <f t="shared" si="86"/>
        <v>-</v>
      </c>
      <c r="P2779" s="73" t="str">
        <f t="shared" si="87"/>
        <v/>
      </c>
      <c r="Q2779" s="61" t="s">
        <v>88</v>
      </c>
    </row>
    <row r="2780" spans="8:17" x14ac:dyDescent="0.25">
      <c r="H2780" s="59">
        <v>20265</v>
      </c>
      <c r="I2780" s="59" t="s">
        <v>71</v>
      </c>
      <c r="J2780" s="59">
        <v>11376546</v>
      </c>
      <c r="K2780" s="59" t="s">
        <v>3000</v>
      </c>
      <c r="L2780" s="61" t="s">
        <v>81</v>
      </c>
      <c r="M2780" s="61">
        <f>VLOOKUP(H2780,zdroj!C:F,4,0)</f>
        <v>0</v>
      </c>
      <c r="N2780" s="61" t="str">
        <f t="shared" si="86"/>
        <v>-</v>
      </c>
      <c r="P2780" s="73" t="str">
        <f t="shared" si="87"/>
        <v/>
      </c>
      <c r="Q2780" s="61" t="s">
        <v>88</v>
      </c>
    </row>
    <row r="2781" spans="8:17" x14ac:dyDescent="0.25">
      <c r="H2781" s="59">
        <v>20265</v>
      </c>
      <c r="I2781" s="59" t="s">
        <v>71</v>
      </c>
      <c r="J2781" s="59">
        <v>11376660</v>
      </c>
      <c r="K2781" s="59" t="s">
        <v>3001</v>
      </c>
      <c r="L2781" s="61" t="s">
        <v>81</v>
      </c>
      <c r="M2781" s="61">
        <f>VLOOKUP(H2781,zdroj!C:F,4,0)</f>
        <v>0</v>
      </c>
      <c r="N2781" s="61" t="str">
        <f t="shared" si="86"/>
        <v>-</v>
      </c>
      <c r="P2781" s="73" t="str">
        <f t="shared" si="87"/>
        <v/>
      </c>
      <c r="Q2781" s="61" t="s">
        <v>88</v>
      </c>
    </row>
    <row r="2782" spans="8:17" x14ac:dyDescent="0.25">
      <c r="H2782" s="59">
        <v>20265</v>
      </c>
      <c r="I2782" s="59" t="s">
        <v>71</v>
      </c>
      <c r="J2782" s="59">
        <v>11376678</v>
      </c>
      <c r="K2782" s="59" t="s">
        <v>3002</v>
      </c>
      <c r="L2782" s="61" t="s">
        <v>81</v>
      </c>
      <c r="M2782" s="61">
        <f>VLOOKUP(H2782,zdroj!C:F,4,0)</f>
        <v>0</v>
      </c>
      <c r="N2782" s="61" t="str">
        <f t="shared" si="86"/>
        <v>-</v>
      </c>
      <c r="P2782" s="73" t="str">
        <f t="shared" si="87"/>
        <v/>
      </c>
      <c r="Q2782" s="61" t="s">
        <v>88</v>
      </c>
    </row>
    <row r="2783" spans="8:17" x14ac:dyDescent="0.25">
      <c r="H2783" s="59">
        <v>20265</v>
      </c>
      <c r="I2783" s="59" t="s">
        <v>71</v>
      </c>
      <c r="J2783" s="59">
        <v>11376686</v>
      </c>
      <c r="K2783" s="59" t="s">
        <v>3003</v>
      </c>
      <c r="L2783" s="61" t="s">
        <v>81</v>
      </c>
      <c r="M2783" s="61">
        <f>VLOOKUP(H2783,zdroj!C:F,4,0)</f>
        <v>0</v>
      </c>
      <c r="N2783" s="61" t="str">
        <f t="shared" si="86"/>
        <v>-</v>
      </c>
      <c r="P2783" s="73" t="str">
        <f t="shared" si="87"/>
        <v/>
      </c>
      <c r="Q2783" s="61" t="s">
        <v>88</v>
      </c>
    </row>
    <row r="2784" spans="8:17" x14ac:dyDescent="0.25">
      <c r="H2784" s="59">
        <v>20265</v>
      </c>
      <c r="I2784" s="59" t="s">
        <v>71</v>
      </c>
      <c r="J2784" s="59">
        <v>11376694</v>
      </c>
      <c r="K2784" s="59" t="s">
        <v>3004</v>
      </c>
      <c r="L2784" s="61" t="s">
        <v>81</v>
      </c>
      <c r="M2784" s="61">
        <f>VLOOKUP(H2784,zdroj!C:F,4,0)</f>
        <v>0</v>
      </c>
      <c r="N2784" s="61" t="str">
        <f t="shared" si="86"/>
        <v>-</v>
      </c>
      <c r="P2784" s="73" t="str">
        <f t="shared" si="87"/>
        <v/>
      </c>
      <c r="Q2784" s="61" t="s">
        <v>88</v>
      </c>
    </row>
    <row r="2785" spans="8:17" x14ac:dyDescent="0.25">
      <c r="H2785" s="59">
        <v>20265</v>
      </c>
      <c r="I2785" s="59" t="s">
        <v>71</v>
      </c>
      <c r="J2785" s="59">
        <v>11376708</v>
      </c>
      <c r="K2785" s="59" t="s">
        <v>3005</v>
      </c>
      <c r="L2785" s="61" t="s">
        <v>81</v>
      </c>
      <c r="M2785" s="61">
        <f>VLOOKUP(H2785,zdroj!C:F,4,0)</f>
        <v>0</v>
      </c>
      <c r="N2785" s="61" t="str">
        <f t="shared" si="86"/>
        <v>-</v>
      </c>
      <c r="P2785" s="73" t="str">
        <f t="shared" si="87"/>
        <v/>
      </c>
      <c r="Q2785" s="61" t="s">
        <v>88</v>
      </c>
    </row>
    <row r="2786" spans="8:17" x14ac:dyDescent="0.25">
      <c r="H2786" s="59">
        <v>20265</v>
      </c>
      <c r="I2786" s="59" t="s">
        <v>71</v>
      </c>
      <c r="J2786" s="59">
        <v>11376716</v>
      </c>
      <c r="K2786" s="59" t="s">
        <v>3006</v>
      </c>
      <c r="L2786" s="61" t="s">
        <v>81</v>
      </c>
      <c r="M2786" s="61">
        <f>VLOOKUP(H2786,zdroj!C:F,4,0)</f>
        <v>0</v>
      </c>
      <c r="N2786" s="61" t="str">
        <f t="shared" si="86"/>
        <v>-</v>
      </c>
      <c r="P2786" s="73" t="str">
        <f t="shared" si="87"/>
        <v/>
      </c>
      <c r="Q2786" s="61" t="s">
        <v>88</v>
      </c>
    </row>
    <row r="2787" spans="8:17" x14ac:dyDescent="0.25">
      <c r="H2787" s="59">
        <v>20265</v>
      </c>
      <c r="I2787" s="59" t="s">
        <v>71</v>
      </c>
      <c r="J2787" s="59">
        <v>11376724</v>
      </c>
      <c r="K2787" s="59" t="s">
        <v>3007</v>
      </c>
      <c r="L2787" s="61" t="s">
        <v>81</v>
      </c>
      <c r="M2787" s="61">
        <f>VLOOKUP(H2787,zdroj!C:F,4,0)</f>
        <v>0</v>
      </c>
      <c r="N2787" s="61" t="str">
        <f t="shared" si="86"/>
        <v>-</v>
      </c>
      <c r="P2787" s="73" t="str">
        <f t="shared" si="87"/>
        <v/>
      </c>
      <c r="Q2787" s="61" t="s">
        <v>88</v>
      </c>
    </row>
    <row r="2788" spans="8:17" x14ac:dyDescent="0.25">
      <c r="H2788" s="59">
        <v>20265</v>
      </c>
      <c r="I2788" s="59" t="s">
        <v>71</v>
      </c>
      <c r="J2788" s="59">
        <v>11376732</v>
      </c>
      <c r="K2788" s="59" t="s">
        <v>3008</v>
      </c>
      <c r="L2788" s="61" t="s">
        <v>81</v>
      </c>
      <c r="M2788" s="61">
        <f>VLOOKUP(H2788,zdroj!C:F,4,0)</f>
        <v>0</v>
      </c>
      <c r="N2788" s="61" t="str">
        <f t="shared" si="86"/>
        <v>-</v>
      </c>
      <c r="P2788" s="73" t="str">
        <f t="shared" si="87"/>
        <v/>
      </c>
      <c r="Q2788" s="61" t="s">
        <v>88</v>
      </c>
    </row>
    <row r="2789" spans="8:17" x14ac:dyDescent="0.25">
      <c r="H2789" s="59">
        <v>20265</v>
      </c>
      <c r="I2789" s="59" t="s">
        <v>71</v>
      </c>
      <c r="J2789" s="59">
        <v>11376759</v>
      </c>
      <c r="K2789" s="59" t="s">
        <v>3009</v>
      </c>
      <c r="L2789" s="61" t="s">
        <v>81</v>
      </c>
      <c r="M2789" s="61">
        <f>VLOOKUP(H2789,zdroj!C:F,4,0)</f>
        <v>0</v>
      </c>
      <c r="N2789" s="61" t="str">
        <f t="shared" si="86"/>
        <v>-</v>
      </c>
      <c r="P2789" s="73" t="str">
        <f t="shared" si="87"/>
        <v/>
      </c>
      <c r="Q2789" s="61" t="s">
        <v>88</v>
      </c>
    </row>
    <row r="2790" spans="8:17" x14ac:dyDescent="0.25">
      <c r="H2790" s="59">
        <v>20265</v>
      </c>
      <c r="I2790" s="59" t="s">
        <v>71</v>
      </c>
      <c r="J2790" s="59">
        <v>11376767</v>
      </c>
      <c r="K2790" s="59" t="s">
        <v>3010</v>
      </c>
      <c r="L2790" s="61" t="s">
        <v>81</v>
      </c>
      <c r="M2790" s="61">
        <f>VLOOKUP(H2790,zdroj!C:F,4,0)</f>
        <v>0</v>
      </c>
      <c r="N2790" s="61" t="str">
        <f t="shared" si="86"/>
        <v>-</v>
      </c>
      <c r="P2790" s="73" t="str">
        <f t="shared" si="87"/>
        <v/>
      </c>
      <c r="Q2790" s="61" t="s">
        <v>88</v>
      </c>
    </row>
    <row r="2791" spans="8:17" x14ac:dyDescent="0.25">
      <c r="H2791" s="59">
        <v>20265</v>
      </c>
      <c r="I2791" s="59" t="s">
        <v>71</v>
      </c>
      <c r="J2791" s="59">
        <v>11376775</v>
      </c>
      <c r="K2791" s="59" t="s">
        <v>3011</v>
      </c>
      <c r="L2791" s="61" t="s">
        <v>81</v>
      </c>
      <c r="M2791" s="61">
        <f>VLOOKUP(H2791,zdroj!C:F,4,0)</f>
        <v>0</v>
      </c>
      <c r="N2791" s="61" t="str">
        <f t="shared" si="86"/>
        <v>-</v>
      </c>
      <c r="P2791" s="73" t="str">
        <f t="shared" si="87"/>
        <v/>
      </c>
      <c r="Q2791" s="61" t="s">
        <v>88</v>
      </c>
    </row>
    <row r="2792" spans="8:17" x14ac:dyDescent="0.25">
      <c r="H2792" s="59">
        <v>20265</v>
      </c>
      <c r="I2792" s="59" t="s">
        <v>71</v>
      </c>
      <c r="J2792" s="59">
        <v>11376783</v>
      </c>
      <c r="K2792" s="59" t="s">
        <v>3012</v>
      </c>
      <c r="L2792" s="61" t="s">
        <v>81</v>
      </c>
      <c r="M2792" s="61">
        <f>VLOOKUP(H2792,zdroj!C:F,4,0)</f>
        <v>0</v>
      </c>
      <c r="N2792" s="61" t="str">
        <f t="shared" si="86"/>
        <v>-</v>
      </c>
      <c r="P2792" s="73" t="str">
        <f t="shared" si="87"/>
        <v/>
      </c>
      <c r="Q2792" s="61" t="s">
        <v>88</v>
      </c>
    </row>
    <row r="2793" spans="8:17" x14ac:dyDescent="0.25">
      <c r="H2793" s="59">
        <v>20265</v>
      </c>
      <c r="I2793" s="59" t="s">
        <v>71</v>
      </c>
      <c r="J2793" s="59">
        <v>11376791</v>
      </c>
      <c r="K2793" s="59" t="s">
        <v>3013</v>
      </c>
      <c r="L2793" s="61" t="s">
        <v>81</v>
      </c>
      <c r="M2793" s="61">
        <f>VLOOKUP(H2793,zdroj!C:F,4,0)</f>
        <v>0</v>
      </c>
      <c r="N2793" s="61" t="str">
        <f t="shared" si="86"/>
        <v>-</v>
      </c>
      <c r="P2793" s="73" t="str">
        <f t="shared" si="87"/>
        <v/>
      </c>
      <c r="Q2793" s="61" t="s">
        <v>88</v>
      </c>
    </row>
    <row r="2794" spans="8:17" x14ac:dyDescent="0.25">
      <c r="H2794" s="59">
        <v>20265</v>
      </c>
      <c r="I2794" s="59" t="s">
        <v>71</v>
      </c>
      <c r="J2794" s="59">
        <v>11376805</v>
      </c>
      <c r="K2794" s="59" t="s">
        <v>3014</v>
      </c>
      <c r="L2794" s="61" t="s">
        <v>81</v>
      </c>
      <c r="M2794" s="61">
        <f>VLOOKUP(H2794,zdroj!C:F,4,0)</f>
        <v>0</v>
      </c>
      <c r="N2794" s="61" t="str">
        <f t="shared" si="86"/>
        <v>-</v>
      </c>
      <c r="P2794" s="73" t="str">
        <f t="shared" si="87"/>
        <v/>
      </c>
      <c r="Q2794" s="61" t="s">
        <v>88</v>
      </c>
    </row>
    <row r="2795" spans="8:17" x14ac:dyDescent="0.25">
      <c r="H2795" s="59">
        <v>20265</v>
      </c>
      <c r="I2795" s="59" t="s">
        <v>71</v>
      </c>
      <c r="J2795" s="59">
        <v>11376813</v>
      </c>
      <c r="K2795" s="59" t="s">
        <v>3015</v>
      </c>
      <c r="L2795" s="61" t="s">
        <v>81</v>
      </c>
      <c r="M2795" s="61">
        <f>VLOOKUP(H2795,zdroj!C:F,4,0)</f>
        <v>0</v>
      </c>
      <c r="N2795" s="61" t="str">
        <f t="shared" si="86"/>
        <v>-</v>
      </c>
      <c r="P2795" s="73" t="str">
        <f t="shared" si="87"/>
        <v/>
      </c>
      <c r="Q2795" s="61" t="s">
        <v>88</v>
      </c>
    </row>
    <row r="2796" spans="8:17" x14ac:dyDescent="0.25">
      <c r="H2796" s="59">
        <v>20265</v>
      </c>
      <c r="I2796" s="59" t="s">
        <v>71</v>
      </c>
      <c r="J2796" s="59">
        <v>11376821</v>
      </c>
      <c r="K2796" s="59" t="s">
        <v>3016</v>
      </c>
      <c r="L2796" s="61" t="s">
        <v>81</v>
      </c>
      <c r="M2796" s="61">
        <f>VLOOKUP(H2796,zdroj!C:F,4,0)</f>
        <v>0</v>
      </c>
      <c r="N2796" s="61" t="str">
        <f t="shared" si="86"/>
        <v>-</v>
      </c>
      <c r="P2796" s="73" t="str">
        <f t="shared" si="87"/>
        <v/>
      </c>
      <c r="Q2796" s="61" t="s">
        <v>88</v>
      </c>
    </row>
    <row r="2797" spans="8:17" x14ac:dyDescent="0.25">
      <c r="H2797" s="59">
        <v>20265</v>
      </c>
      <c r="I2797" s="59" t="s">
        <v>71</v>
      </c>
      <c r="J2797" s="59">
        <v>11376830</v>
      </c>
      <c r="K2797" s="59" t="s">
        <v>3017</v>
      </c>
      <c r="L2797" s="61" t="s">
        <v>81</v>
      </c>
      <c r="M2797" s="61">
        <f>VLOOKUP(H2797,zdroj!C:F,4,0)</f>
        <v>0</v>
      </c>
      <c r="N2797" s="61" t="str">
        <f t="shared" si="86"/>
        <v>-</v>
      </c>
      <c r="P2797" s="73" t="str">
        <f t="shared" si="87"/>
        <v/>
      </c>
      <c r="Q2797" s="61" t="s">
        <v>88</v>
      </c>
    </row>
    <row r="2798" spans="8:17" x14ac:dyDescent="0.25">
      <c r="H2798" s="59">
        <v>20265</v>
      </c>
      <c r="I2798" s="59" t="s">
        <v>71</v>
      </c>
      <c r="J2798" s="59">
        <v>11376848</v>
      </c>
      <c r="K2798" s="59" t="s">
        <v>3018</v>
      </c>
      <c r="L2798" s="61" t="s">
        <v>81</v>
      </c>
      <c r="M2798" s="61">
        <f>VLOOKUP(H2798,zdroj!C:F,4,0)</f>
        <v>0</v>
      </c>
      <c r="N2798" s="61" t="str">
        <f t="shared" si="86"/>
        <v>-</v>
      </c>
      <c r="P2798" s="73" t="str">
        <f t="shared" si="87"/>
        <v/>
      </c>
      <c r="Q2798" s="61" t="s">
        <v>88</v>
      </c>
    </row>
    <row r="2799" spans="8:17" x14ac:dyDescent="0.25">
      <c r="H2799" s="59">
        <v>20265</v>
      </c>
      <c r="I2799" s="59" t="s">
        <v>71</v>
      </c>
      <c r="J2799" s="59">
        <v>11376856</v>
      </c>
      <c r="K2799" s="59" t="s">
        <v>3019</v>
      </c>
      <c r="L2799" s="61" t="s">
        <v>81</v>
      </c>
      <c r="M2799" s="61">
        <f>VLOOKUP(H2799,zdroj!C:F,4,0)</f>
        <v>0</v>
      </c>
      <c r="N2799" s="61" t="str">
        <f t="shared" si="86"/>
        <v>-</v>
      </c>
      <c r="P2799" s="73" t="str">
        <f t="shared" si="87"/>
        <v/>
      </c>
      <c r="Q2799" s="61" t="s">
        <v>88</v>
      </c>
    </row>
    <row r="2800" spans="8:17" x14ac:dyDescent="0.25">
      <c r="H2800" s="59">
        <v>20265</v>
      </c>
      <c r="I2800" s="59" t="s">
        <v>71</v>
      </c>
      <c r="J2800" s="59">
        <v>11376864</v>
      </c>
      <c r="K2800" s="59" t="s">
        <v>3020</v>
      </c>
      <c r="L2800" s="61" t="s">
        <v>81</v>
      </c>
      <c r="M2800" s="61">
        <f>VLOOKUP(H2800,zdroj!C:F,4,0)</f>
        <v>0</v>
      </c>
      <c r="N2800" s="61" t="str">
        <f t="shared" si="86"/>
        <v>-</v>
      </c>
      <c r="P2800" s="73" t="str">
        <f t="shared" si="87"/>
        <v/>
      </c>
      <c r="Q2800" s="61" t="s">
        <v>88</v>
      </c>
    </row>
    <row r="2801" spans="8:17" x14ac:dyDescent="0.25">
      <c r="H2801" s="59">
        <v>20265</v>
      </c>
      <c r="I2801" s="59" t="s">
        <v>71</v>
      </c>
      <c r="J2801" s="59">
        <v>11376872</v>
      </c>
      <c r="K2801" s="59" t="s">
        <v>3021</v>
      </c>
      <c r="L2801" s="61" t="s">
        <v>81</v>
      </c>
      <c r="M2801" s="61">
        <f>VLOOKUP(H2801,zdroj!C:F,4,0)</f>
        <v>0</v>
      </c>
      <c r="N2801" s="61" t="str">
        <f t="shared" si="86"/>
        <v>-</v>
      </c>
      <c r="P2801" s="73" t="str">
        <f t="shared" si="87"/>
        <v/>
      </c>
      <c r="Q2801" s="61" t="s">
        <v>88</v>
      </c>
    </row>
    <row r="2802" spans="8:17" x14ac:dyDescent="0.25">
      <c r="H2802" s="59">
        <v>20265</v>
      </c>
      <c r="I2802" s="59" t="s">
        <v>71</v>
      </c>
      <c r="J2802" s="59">
        <v>11376881</v>
      </c>
      <c r="K2802" s="59" t="s">
        <v>3022</v>
      </c>
      <c r="L2802" s="61" t="s">
        <v>81</v>
      </c>
      <c r="M2802" s="61">
        <f>VLOOKUP(H2802,zdroj!C:F,4,0)</f>
        <v>0</v>
      </c>
      <c r="N2802" s="61" t="str">
        <f t="shared" si="86"/>
        <v>-</v>
      </c>
      <c r="P2802" s="73" t="str">
        <f t="shared" si="87"/>
        <v/>
      </c>
      <c r="Q2802" s="61" t="s">
        <v>88</v>
      </c>
    </row>
    <row r="2803" spans="8:17" x14ac:dyDescent="0.25">
      <c r="H2803" s="59">
        <v>20265</v>
      </c>
      <c r="I2803" s="59" t="s">
        <v>71</v>
      </c>
      <c r="J2803" s="59">
        <v>11376899</v>
      </c>
      <c r="K2803" s="59" t="s">
        <v>3023</v>
      </c>
      <c r="L2803" s="61" t="s">
        <v>81</v>
      </c>
      <c r="M2803" s="61">
        <f>VLOOKUP(H2803,zdroj!C:F,4,0)</f>
        <v>0</v>
      </c>
      <c r="N2803" s="61" t="str">
        <f t="shared" si="86"/>
        <v>-</v>
      </c>
      <c r="P2803" s="73" t="str">
        <f t="shared" si="87"/>
        <v/>
      </c>
      <c r="Q2803" s="61" t="s">
        <v>88</v>
      </c>
    </row>
    <row r="2804" spans="8:17" x14ac:dyDescent="0.25">
      <c r="H2804" s="59">
        <v>20265</v>
      </c>
      <c r="I2804" s="59" t="s">
        <v>71</v>
      </c>
      <c r="J2804" s="59">
        <v>11376902</v>
      </c>
      <c r="K2804" s="59" t="s">
        <v>3024</v>
      </c>
      <c r="L2804" s="61" t="s">
        <v>81</v>
      </c>
      <c r="M2804" s="61">
        <f>VLOOKUP(H2804,zdroj!C:F,4,0)</f>
        <v>0</v>
      </c>
      <c r="N2804" s="61" t="str">
        <f t="shared" si="86"/>
        <v>-</v>
      </c>
      <c r="P2804" s="73" t="str">
        <f t="shared" si="87"/>
        <v/>
      </c>
      <c r="Q2804" s="61" t="s">
        <v>88</v>
      </c>
    </row>
    <row r="2805" spans="8:17" x14ac:dyDescent="0.25">
      <c r="H2805" s="59">
        <v>20265</v>
      </c>
      <c r="I2805" s="59" t="s">
        <v>71</v>
      </c>
      <c r="J2805" s="59">
        <v>11376911</v>
      </c>
      <c r="K2805" s="59" t="s">
        <v>3025</v>
      </c>
      <c r="L2805" s="61" t="s">
        <v>81</v>
      </c>
      <c r="M2805" s="61">
        <f>VLOOKUP(H2805,zdroj!C:F,4,0)</f>
        <v>0</v>
      </c>
      <c r="N2805" s="61" t="str">
        <f t="shared" si="86"/>
        <v>-</v>
      </c>
      <c r="P2805" s="73" t="str">
        <f t="shared" si="87"/>
        <v/>
      </c>
      <c r="Q2805" s="61" t="s">
        <v>88</v>
      </c>
    </row>
    <row r="2806" spans="8:17" x14ac:dyDescent="0.25">
      <c r="H2806" s="59">
        <v>20265</v>
      </c>
      <c r="I2806" s="59" t="s">
        <v>71</v>
      </c>
      <c r="J2806" s="59">
        <v>11376929</v>
      </c>
      <c r="K2806" s="59" t="s">
        <v>3026</v>
      </c>
      <c r="L2806" s="61" t="s">
        <v>81</v>
      </c>
      <c r="M2806" s="61">
        <f>VLOOKUP(H2806,zdroj!C:F,4,0)</f>
        <v>0</v>
      </c>
      <c r="N2806" s="61" t="str">
        <f t="shared" si="86"/>
        <v>-</v>
      </c>
      <c r="P2806" s="73" t="str">
        <f t="shared" si="87"/>
        <v/>
      </c>
      <c r="Q2806" s="61" t="s">
        <v>88</v>
      </c>
    </row>
    <row r="2807" spans="8:17" x14ac:dyDescent="0.25">
      <c r="H2807" s="59">
        <v>20265</v>
      </c>
      <c r="I2807" s="59" t="s">
        <v>71</v>
      </c>
      <c r="J2807" s="59">
        <v>11376937</v>
      </c>
      <c r="K2807" s="59" t="s">
        <v>3027</v>
      </c>
      <c r="L2807" s="61" t="s">
        <v>81</v>
      </c>
      <c r="M2807" s="61">
        <f>VLOOKUP(H2807,zdroj!C:F,4,0)</f>
        <v>0</v>
      </c>
      <c r="N2807" s="61" t="str">
        <f t="shared" si="86"/>
        <v>-</v>
      </c>
      <c r="P2807" s="73" t="str">
        <f t="shared" si="87"/>
        <v/>
      </c>
      <c r="Q2807" s="61" t="s">
        <v>88</v>
      </c>
    </row>
    <row r="2808" spans="8:17" x14ac:dyDescent="0.25">
      <c r="H2808" s="59">
        <v>20265</v>
      </c>
      <c r="I2808" s="59" t="s">
        <v>71</v>
      </c>
      <c r="J2808" s="59">
        <v>11376945</v>
      </c>
      <c r="K2808" s="59" t="s">
        <v>3028</v>
      </c>
      <c r="L2808" s="61" t="s">
        <v>81</v>
      </c>
      <c r="M2808" s="61">
        <f>VLOOKUP(H2808,zdroj!C:F,4,0)</f>
        <v>0</v>
      </c>
      <c r="N2808" s="61" t="str">
        <f t="shared" si="86"/>
        <v>-</v>
      </c>
      <c r="P2808" s="73" t="str">
        <f t="shared" si="87"/>
        <v/>
      </c>
      <c r="Q2808" s="61" t="s">
        <v>88</v>
      </c>
    </row>
    <row r="2809" spans="8:17" x14ac:dyDescent="0.25">
      <c r="H2809" s="59">
        <v>20265</v>
      </c>
      <c r="I2809" s="59" t="s">
        <v>71</v>
      </c>
      <c r="J2809" s="59">
        <v>11376953</v>
      </c>
      <c r="K2809" s="59" t="s">
        <v>3029</v>
      </c>
      <c r="L2809" s="61" t="s">
        <v>81</v>
      </c>
      <c r="M2809" s="61">
        <f>VLOOKUP(H2809,zdroj!C:F,4,0)</f>
        <v>0</v>
      </c>
      <c r="N2809" s="61" t="str">
        <f t="shared" si="86"/>
        <v>-</v>
      </c>
      <c r="P2809" s="73" t="str">
        <f t="shared" si="87"/>
        <v/>
      </c>
      <c r="Q2809" s="61" t="s">
        <v>88</v>
      </c>
    </row>
    <row r="2810" spans="8:17" x14ac:dyDescent="0.25">
      <c r="H2810" s="59">
        <v>20265</v>
      </c>
      <c r="I2810" s="59" t="s">
        <v>71</v>
      </c>
      <c r="J2810" s="59">
        <v>11376961</v>
      </c>
      <c r="K2810" s="59" t="s">
        <v>3030</v>
      </c>
      <c r="L2810" s="61" t="s">
        <v>81</v>
      </c>
      <c r="M2810" s="61">
        <f>VLOOKUP(H2810,zdroj!C:F,4,0)</f>
        <v>0</v>
      </c>
      <c r="N2810" s="61" t="str">
        <f t="shared" si="86"/>
        <v>-</v>
      </c>
      <c r="P2810" s="73" t="str">
        <f t="shared" si="87"/>
        <v/>
      </c>
      <c r="Q2810" s="61" t="s">
        <v>88</v>
      </c>
    </row>
    <row r="2811" spans="8:17" x14ac:dyDescent="0.25">
      <c r="H2811" s="59">
        <v>20265</v>
      </c>
      <c r="I2811" s="59" t="s">
        <v>71</v>
      </c>
      <c r="J2811" s="59">
        <v>11376970</v>
      </c>
      <c r="K2811" s="59" t="s">
        <v>3031</v>
      </c>
      <c r="L2811" s="61" t="s">
        <v>81</v>
      </c>
      <c r="M2811" s="61">
        <f>VLOOKUP(H2811,zdroj!C:F,4,0)</f>
        <v>0</v>
      </c>
      <c r="N2811" s="61" t="str">
        <f t="shared" si="86"/>
        <v>-</v>
      </c>
      <c r="P2811" s="73" t="str">
        <f t="shared" si="87"/>
        <v/>
      </c>
      <c r="Q2811" s="61" t="s">
        <v>88</v>
      </c>
    </row>
    <row r="2812" spans="8:17" x14ac:dyDescent="0.25">
      <c r="H2812" s="59">
        <v>20265</v>
      </c>
      <c r="I2812" s="59" t="s">
        <v>71</v>
      </c>
      <c r="J2812" s="59">
        <v>11376988</v>
      </c>
      <c r="K2812" s="59" t="s">
        <v>3032</v>
      </c>
      <c r="L2812" s="61" t="s">
        <v>81</v>
      </c>
      <c r="M2812" s="61">
        <f>VLOOKUP(H2812,zdroj!C:F,4,0)</f>
        <v>0</v>
      </c>
      <c r="N2812" s="61" t="str">
        <f t="shared" si="86"/>
        <v>-</v>
      </c>
      <c r="P2812" s="73" t="str">
        <f t="shared" si="87"/>
        <v/>
      </c>
      <c r="Q2812" s="61" t="s">
        <v>88</v>
      </c>
    </row>
    <row r="2813" spans="8:17" x14ac:dyDescent="0.25">
      <c r="H2813" s="59">
        <v>20265</v>
      </c>
      <c r="I2813" s="59" t="s">
        <v>71</v>
      </c>
      <c r="J2813" s="59">
        <v>25140540</v>
      </c>
      <c r="K2813" s="59" t="s">
        <v>3033</v>
      </c>
      <c r="L2813" s="61" t="s">
        <v>81</v>
      </c>
      <c r="M2813" s="61">
        <f>VLOOKUP(H2813,zdroj!C:F,4,0)</f>
        <v>0</v>
      </c>
      <c r="N2813" s="61" t="str">
        <f t="shared" si="86"/>
        <v>-</v>
      </c>
      <c r="P2813" s="73" t="str">
        <f t="shared" si="87"/>
        <v/>
      </c>
      <c r="Q2813" s="61" t="s">
        <v>88</v>
      </c>
    </row>
    <row r="2814" spans="8:17" x14ac:dyDescent="0.25">
      <c r="H2814" s="59">
        <v>20265</v>
      </c>
      <c r="I2814" s="59" t="s">
        <v>71</v>
      </c>
      <c r="J2814" s="59">
        <v>25176820</v>
      </c>
      <c r="K2814" s="59" t="s">
        <v>3034</v>
      </c>
      <c r="L2814" s="61" t="s">
        <v>81</v>
      </c>
      <c r="M2814" s="61">
        <f>VLOOKUP(H2814,zdroj!C:F,4,0)</f>
        <v>0</v>
      </c>
      <c r="N2814" s="61" t="str">
        <f t="shared" si="86"/>
        <v>-</v>
      </c>
      <c r="P2814" s="73" t="str">
        <f t="shared" si="87"/>
        <v/>
      </c>
      <c r="Q2814" s="61" t="s">
        <v>88</v>
      </c>
    </row>
    <row r="2815" spans="8:17" x14ac:dyDescent="0.25">
      <c r="H2815" s="59">
        <v>20265</v>
      </c>
      <c r="I2815" s="59" t="s">
        <v>71</v>
      </c>
      <c r="J2815" s="59">
        <v>25982591</v>
      </c>
      <c r="K2815" s="59" t="s">
        <v>3035</v>
      </c>
      <c r="L2815" s="61" t="s">
        <v>81</v>
      </c>
      <c r="M2815" s="61">
        <f>VLOOKUP(H2815,zdroj!C:F,4,0)</f>
        <v>0</v>
      </c>
      <c r="N2815" s="61" t="str">
        <f t="shared" si="86"/>
        <v>-</v>
      </c>
      <c r="P2815" s="73" t="str">
        <f t="shared" si="87"/>
        <v/>
      </c>
      <c r="Q2815" s="61" t="s">
        <v>86</v>
      </c>
    </row>
    <row r="2816" spans="8:17" x14ac:dyDescent="0.25">
      <c r="H2816" s="59">
        <v>20265</v>
      </c>
      <c r="I2816" s="59" t="s">
        <v>71</v>
      </c>
      <c r="J2816" s="59">
        <v>27252850</v>
      </c>
      <c r="K2816" s="59" t="s">
        <v>3036</v>
      </c>
      <c r="L2816" s="61" t="s">
        <v>81</v>
      </c>
      <c r="M2816" s="61">
        <f>VLOOKUP(H2816,zdroj!C:F,4,0)</f>
        <v>0</v>
      </c>
      <c r="N2816" s="61" t="str">
        <f t="shared" si="86"/>
        <v>-</v>
      </c>
      <c r="P2816" s="73" t="str">
        <f t="shared" si="87"/>
        <v/>
      </c>
      <c r="Q2816" s="61" t="s">
        <v>88</v>
      </c>
    </row>
    <row r="2817" spans="8:18" x14ac:dyDescent="0.25">
      <c r="H2817" s="59">
        <v>20265</v>
      </c>
      <c r="I2817" s="59" t="s">
        <v>71</v>
      </c>
      <c r="J2817" s="59">
        <v>27252868</v>
      </c>
      <c r="K2817" s="59" t="s">
        <v>3037</v>
      </c>
      <c r="L2817" s="61" t="s">
        <v>81</v>
      </c>
      <c r="M2817" s="61">
        <f>VLOOKUP(H2817,zdroj!C:F,4,0)</f>
        <v>0</v>
      </c>
      <c r="N2817" s="61" t="str">
        <f t="shared" si="86"/>
        <v>-</v>
      </c>
      <c r="P2817" s="73" t="str">
        <f t="shared" si="87"/>
        <v/>
      </c>
      <c r="Q2817" s="61" t="s">
        <v>88</v>
      </c>
    </row>
    <row r="2818" spans="8:18" x14ac:dyDescent="0.25">
      <c r="H2818" s="59">
        <v>20265</v>
      </c>
      <c r="I2818" s="59" t="s">
        <v>71</v>
      </c>
      <c r="J2818" s="59">
        <v>27271498</v>
      </c>
      <c r="K2818" s="59" t="s">
        <v>3038</v>
      </c>
      <c r="L2818" s="61" t="s">
        <v>81</v>
      </c>
      <c r="M2818" s="61">
        <f>VLOOKUP(H2818,zdroj!C:F,4,0)</f>
        <v>0</v>
      </c>
      <c r="N2818" s="61" t="str">
        <f t="shared" si="86"/>
        <v>-</v>
      </c>
      <c r="P2818" s="73" t="str">
        <f t="shared" si="87"/>
        <v/>
      </c>
      <c r="Q2818" s="61" t="s">
        <v>88</v>
      </c>
    </row>
    <row r="2819" spans="8:18" x14ac:dyDescent="0.25">
      <c r="H2819" s="59">
        <v>20265</v>
      </c>
      <c r="I2819" s="59" t="s">
        <v>71</v>
      </c>
      <c r="J2819" s="59">
        <v>27277658</v>
      </c>
      <c r="K2819" s="59" t="s">
        <v>3039</v>
      </c>
      <c r="L2819" s="61" t="s">
        <v>81</v>
      </c>
      <c r="M2819" s="61">
        <f>VLOOKUP(H2819,zdroj!C:F,4,0)</f>
        <v>0</v>
      </c>
      <c r="N2819" s="61" t="str">
        <f t="shared" si="86"/>
        <v>-</v>
      </c>
      <c r="P2819" s="73" t="str">
        <f t="shared" si="87"/>
        <v/>
      </c>
      <c r="Q2819" s="61" t="s">
        <v>88</v>
      </c>
    </row>
    <row r="2820" spans="8:18" x14ac:dyDescent="0.25">
      <c r="H2820" s="59">
        <v>20265</v>
      </c>
      <c r="I2820" s="59" t="s">
        <v>71</v>
      </c>
      <c r="J2820" s="59">
        <v>27912663</v>
      </c>
      <c r="K2820" s="59" t="s">
        <v>3040</v>
      </c>
      <c r="L2820" s="61" t="s">
        <v>81</v>
      </c>
      <c r="M2820" s="61">
        <f>VLOOKUP(H2820,zdroj!C:F,4,0)</f>
        <v>0</v>
      </c>
      <c r="N2820" s="61" t="str">
        <f t="shared" si="86"/>
        <v>-</v>
      </c>
      <c r="P2820" s="73" t="str">
        <f t="shared" si="87"/>
        <v/>
      </c>
      <c r="Q2820" s="61" t="s">
        <v>88</v>
      </c>
    </row>
    <row r="2821" spans="8:18" x14ac:dyDescent="0.25">
      <c r="H2821" s="59">
        <v>20265</v>
      </c>
      <c r="I2821" s="59" t="s">
        <v>71</v>
      </c>
      <c r="J2821" s="59">
        <v>28216857</v>
      </c>
      <c r="K2821" s="59" t="s">
        <v>3041</v>
      </c>
      <c r="L2821" s="61" t="s">
        <v>81</v>
      </c>
      <c r="M2821" s="61">
        <f>VLOOKUP(H2821,zdroj!C:F,4,0)</f>
        <v>0</v>
      </c>
      <c r="N2821" s="61" t="str">
        <f t="shared" si="86"/>
        <v>-</v>
      </c>
      <c r="P2821" s="73" t="str">
        <f t="shared" si="87"/>
        <v/>
      </c>
      <c r="Q2821" s="61" t="s">
        <v>88</v>
      </c>
    </row>
    <row r="2822" spans="8:18" x14ac:dyDescent="0.25">
      <c r="H2822" s="59">
        <v>20265</v>
      </c>
      <c r="I2822" s="59" t="s">
        <v>71</v>
      </c>
      <c r="J2822" s="59">
        <v>28324773</v>
      </c>
      <c r="K2822" s="59" t="s">
        <v>3042</v>
      </c>
      <c r="L2822" s="61" t="s">
        <v>81</v>
      </c>
      <c r="M2822" s="61">
        <f>VLOOKUP(H2822,zdroj!C:F,4,0)</f>
        <v>0</v>
      </c>
      <c r="N2822" s="61" t="str">
        <f t="shared" si="86"/>
        <v>-</v>
      </c>
      <c r="P2822" s="73" t="str">
        <f t="shared" si="87"/>
        <v/>
      </c>
      <c r="Q2822" s="61" t="s">
        <v>88</v>
      </c>
    </row>
    <row r="2823" spans="8:18" x14ac:dyDescent="0.25">
      <c r="H2823" s="59">
        <v>20265</v>
      </c>
      <c r="I2823" s="59" t="s">
        <v>71</v>
      </c>
      <c r="J2823" s="59">
        <v>31198619</v>
      </c>
      <c r="K2823" s="59" t="s">
        <v>3043</v>
      </c>
      <c r="L2823" s="61" t="s">
        <v>81</v>
      </c>
      <c r="M2823" s="61">
        <f>VLOOKUP(H2823,zdroj!C:F,4,0)</f>
        <v>0</v>
      </c>
      <c r="N2823" s="61" t="str">
        <f t="shared" ref="N2823:N2886" si="88">IF(M2823="A",IF(L2823="katA","katB",L2823),L2823)</f>
        <v>-</v>
      </c>
      <c r="P2823" s="73" t="str">
        <f t="shared" ref="P2823:P2886" si="89">IF(O2823="A",1,"")</f>
        <v/>
      </c>
      <c r="Q2823" s="61" t="s">
        <v>88</v>
      </c>
    </row>
    <row r="2824" spans="8:18" x14ac:dyDescent="0.25">
      <c r="H2824" s="59">
        <v>20265</v>
      </c>
      <c r="I2824" s="59" t="s">
        <v>71</v>
      </c>
      <c r="J2824" s="59">
        <v>40621278</v>
      </c>
      <c r="K2824" s="59" t="s">
        <v>3044</v>
      </c>
      <c r="L2824" s="61" t="s">
        <v>81</v>
      </c>
      <c r="M2824" s="61">
        <f>VLOOKUP(H2824,zdroj!C:F,4,0)</f>
        <v>0</v>
      </c>
      <c r="N2824" s="61" t="str">
        <f t="shared" si="88"/>
        <v>-</v>
      </c>
      <c r="P2824" s="73" t="str">
        <f t="shared" si="89"/>
        <v/>
      </c>
      <c r="Q2824" s="61" t="s">
        <v>84</v>
      </c>
    </row>
    <row r="2825" spans="8:18" x14ac:dyDescent="0.25">
      <c r="H2825" s="59">
        <v>20265</v>
      </c>
      <c r="I2825" s="59" t="s">
        <v>71</v>
      </c>
      <c r="J2825" s="59">
        <v>41672593</v>
      </c>
      <c r="K2825" s="59" t="s">
        <v>3045</v>
      </c>
      <c r="L2825" s="61" t="s">
        <v>112</v>
      </c>
      <c r="M2825" s="61">
        <f>VLOOKUP(H2825,zdroj!C:F,4,0)</f>
        <v>0</v>
      </c>
      <c r="N2825" s="61" t="str">
        <f t="shared" si="88"/>
        <v>katA</v>
      </c>
      <c r="P2825" s="73" t="str">
        <f t="shared" si="89"/>
        <v/>
      </c>
      <c r="Q2825" s="61" t="s">
        <v>30</v>
      </c>
    </row>
    <row r="2826" spans="8:18" x14ac:dyDescent="0.25">
      <c r="H2826" s="59">
        <v>20265</v>
      </c>
      <c r="I2826" s="59" t="s">
        <v>71</v>
      </c>
      <c r="J2826" s="59">
        <v>72058374</v>
      </c>
      <c r="K2826" s="59" t="s">
        <v>3046</v>
      </c>
      <c r="L2826" s="61" t="s">
        <v>112</v>
      </c>
      <c r="M2826" s="61">
        <f>VLOOKUP(H2826,zdroj!C:F,4,0)</f>
        <v>0</v>
      </c>
      <c r="N2826" s="61" t="str">
        <f t="shared" si="88"/>
        <v>katA</v>
      </c>
      <c r="P2826" s="73" t="str">
        <f t="shared" si="89"/>
        <v/>
      </c>
      <c r="Q2826" s="61" t="s">
        <v>30</v>
      </c>
    </row>
    <row r="2827" spans="8:18" x14ac:dyDescent="0.25">
      <c r="H2827" s="59">
        <v>20265</v>
      </c>
      <c r="I2827" s="59" t="s">
        <v>71</v>
      </c>
      <c r="J2827" s="59">
        <v>73724823</v>
      </c>
      <c r="K2827" s="59" t="s">
        <v>3047</v>
      </c>
      <c r="L2827" s="61" t="s">
        <v>81</v>
      </c>
      <c r="M2827" s="61">
        <f>VLOOKUP(H2827,zdroj!C:F,4,0)</f>
        <v>0</v>
      </c>
      <c r="N2827" s="61" t="str">
        <f t="shared" si="88"/>
        <v>-</v>
      </c>
      <c r="P2827" s="73" t="str">
        <f t="shared" si="89"/>
        <v/>
      </c>
      <c r="Q2827" s="61" t="s">
        <v>88</v>
      </c>
    </row>
    <row r="2828" spans="8:18" x14ac:dyDescent="0.25">
      <c r="H2828" s="59">
        <v>20265</v>
      </c>
      <c r="I2828" s="59" t="s">
        <v>71</v>
      </c>
      <c r="J2828" s="59">
        <v>74785516</v>
      </c>
      <c r="K2828" s="59" t="s">
        <v>3048</v>
      </c>
      <c r="L2828" s="61" t="s">
        <v>112</v>
      </c>
      <c r="M2828" s="61">
        <f>VLOOKUP(H2828,zdroj!C:F,4,0)</f>
        <v>0</v>
      </c>
      <c r="N2828" s="61" t="str">
        <f t="shared" si="88"/>
        <v>katA</v>
      </c>
      <c r="P2828" s="73" t="str">
        <f t="shared" si="89"/>
        <v/>
      </c>
      <c r="Q2828" s="61" t="s">
        <v>30</v>
      </c>
    </row>
    <row r="2829" spans="8:18" x14ac:dyDescent="0.25">
      <c r="H2829" s="59">
        <v>20265</v>
      </c>
      <c r="I2829" s="59" t="s">
        <v>71</v>
      </c>
      <c r="J2829" s="59">
        <v>75039516</v>
      </c>
      <c r="K2829" s="59" t="s">
        <v>3049</v>
      </c>
      <c r="L2829" s="61" t="s">
        <v>81</v>
      </c>
      <c r="M2829" s="61">
        <f>VLOOKUP(H2829,zdroj!C:F,4,0)</f>
        <v>0</v>
      </c>
      <c r="N2829" s="61" t="str">
        <f t="shared" si="88"/>
        <v>-</v>
      </c>
      <c r="P2829" s="73" t="str">
        <f t="shared" si="89"/>
        <v/>
      </c>
      <c r="Q2829" s="61" t="s">
        <v>88</v>
      </c>
    </row>
    <row r="2830" spans="8:18" x14ac:dyDescent="0.25">
      <c r="H2830" s="59">
        <v>20265</v>
      </c>
      <c r="I2830" s="59" t="s">
        <v>71</v>
      </c>
      <c r="J2830" s="59">
        <v>76306186</v>
      </c>
      <c r="K2830" s="59" t="s">
        <v>3050</v>
      </c>
      <c r="L2830" s="61" t="s">
        <v>81</v>
      </c>
      <c r="M2830" s="61">
        <f>VLOOKUP(H2830,zdroj!C:F,4,0)</f>
        <v>0</v>
      </c>
      <c r="N2830" s="61" t="str">
        <f t="shared" si="88"/>
        <v>-</v>
      </c>
      <c r="P2830" s="73" t="str">
        <f t="shared" si="89"/>
        <v/>
      </c>
      <c r="Q2830" s="61" t="s">
        <v>88</v>
      </c>
    </row>
    <row r="2831" spans="8:18" x14ac:dyDescent="0.25">
      <c r="H2831" s="59">
        <v>20265</v>
      </c>
      <c r="I2831" s="59" t="s">
        <v>71</v>
      </c>
      <c r="J2831" s="59">
        <v>78115965</v>
      </c>
      <c r="K2831" s="59" t="s">
        <v>3051</v>
      </c>
      <c r="L2831" s="61" t="s">
        <v>113</v>
      </c>
      <c r="M2831" s="61">
        <f>VLOOKUP(H2831,zdroj!C:F,4,0)</f>
        <v>0</v>
      </c>
      <c r="N2831" s="61" t="str">
        <f t="shared" si="88"/>
        <v>katB</v>
      </c>
      <c r="P2831" s="73" t="str">
        <f t="shared" si="89"/>
        <v/>
      </c>
      <c r="Q2831" s="61" t="s">
        <v>30</v>
      </c>
      <c r="R2831" s="61" t="s">
        <v>91</v>
      </c>
    </row>
    <row r="2832" spans="8:18" x14ac:dyDescent="0.25">
      <c r="H2832" s="59">
        <v>20265</v>
      </c>
      <c r="I2832" s="59" t="s">
        <v>71</v>
      </c>
      <c r="J2832" s="59">
        <v>78314208</v>
      </c>
      <c r="K2832" s="59" t="s">
        <v>3052</v>
      </c>
      <c r="L2832" s="61" t="s">
        <v>112</v>
      </c>
      <c r="M2832" s="61">
        <f>VLOOKUP(H2832,zdroj!C:F,4,0)</f>
        <v>0</v>
      </c>
      <c r="N2832" s="61" t="str">
        <f t="shared" si="88"/>
        <v>katA</v>
      </c>
      <c r="P2832" s="73" t="str">
        <f t="shared" si="89"/>
        <v/>
      </c>
      <c r="Q2832" s="61" t="s">
        <v>30</v>
      </c>
    </row>
    <row r="2833" spans="8:17" x14ac:dyDescent="0.25">
      <c r="H2833" s="59">
        <v>20265</v>
      </c>
      <c r="I2833" s="59" t="s">
        <v>71</v>
      </c>
      <c r="J2833" s="59">
        <v>81257228</v>
      </c>
      <c r="K2833" s="59" t="s">
        <v>3053</v>
      </c>
      <c r="L2833" s="61" t="s">
        <v>112</v>
      </c>
      <c r="M2833" s="61">
        <f>VLOOKUP(H2833,zdroj!C:F,4,0)</f>
        <v>0</v>
      </c>
      <c r="N2833" s="61" t="str">
        <f t="shared" si="88"/>
        <v>katA</v>
      </c>
      <c r="P2833" s="73" t="str">
        <f t="shared" si="89"/>
        <v/>
      </c>
      <c r="Q2833" s="61" t="s">
        <v>30</v>
      </c>
    </row>
    <row r="2834" spans="8:17" x14ac:dyDescent="0.25">
      <c r="H2834" s="59">
        <v>20273</v>
      </c>
      <c r="I2834" s="59" t="s">
        <v>69</v>
      </c>
      <c r="J2834" s="59">
        <v>11376996</v>
      </c>
      <c r="K2834" s="59" t="s">
        <v>3054</v>
      </c>
      <c r="L2834" s="61" t="s">
        <v>81</v>
      </c>
      <c r="M2834" s="61">
        <f>VLOOKUP(H2834,zdroj!C:F,4,0)</f>
        <v>0</v>
      </c>
      <c r="N2834" s="61" t="str">
        <f t="shared" si="88"/>
        <v>-</v>
      </c>
      <c r="P2834" s="73" t="str">
        <f t="shared" si="89"/>
        <v/>
      </c>
      <c r="Q2834" s="61" t="s">
        <v>86</v>
      </c>
    </row>
    <row r="2835" spans="8:17" x14ac:dyDescent="0.25">
      <c r="H2835" s="59">
        <v>20273</v>
      </c>
      <c r="I2835" s="59" t="s">
        <v>69</v>
      </c>
      <c r="J2835" s="59">
        <v>11377003</v>
      </c>
      <c r="K2835" s="59" t="s">
        <v>3055</v>
      </c>
      <c r="L2835" s="61" t="s">
        <v>81</v>
      </c>
      <c r="M2835" s="61">
        <f>VLOOKUP(H2835,zdroj!C:F,4,0)</f>
        <v>0</v>
      </c>
      <c r="N2835" s="61" t="str">
        <f t="shared" si="88"/>
        <v>-</v>
      </c>
      <c r="P2835" s="73" t="str">
        <f t="shared" si="89"/>
        <v/>
      </c>
      <c r="Q2835" s="61" t="s">
        <v>86</v>
      </c>
    </row>
    <row r="2836" spans="8:17" x14ac:dyDescent="0.25">
      <c r="H2836" s="59">
        <v>20273</v>
      </c>
      <c r="I2836" s="59" t="s">
        <v>69</v>
      </c>
      <c r="J2836" s="59">
        <v>11377011</v>
      </c>
      <c r="K2836" s="59" t="s">
        <v>3056</v>
      </c>
      <c r="L2836" s="61" t="s">
        <v>113</v>
      </c>
      <c r="M2836" s="61">
        <f>VLOOKUP(H2836,zdroj!C:F,4,0)</f>
        <v>0</v>
      </c>
      <c r="N2836" s="61" t="str">
        <f t="shared" si="88"/>
        <v>katB</v>
      </c>
      <c r="P2836" s="73" t="str">
        <f t="shared" si="89"/>
        <v/>
      </c>
      <c r="Q2836" s="61" t="s">
        <v>30</v>
      </c>
    </row>
    <row r="2837" spans="8:17" x14ac:dyDescent="0.25">
      <c r="H2837" s="59">
        <v>20273</v>
      </c>
      <c r="I2837" s="59" t="s">
        <v>69</v>
      </c>
      <c r="J2837" s="59">
        <v>11377020</v>
      </c>
      <c r="K2837" s="59" t="s">
        <v>3057</v>
      </c>
      <c r="L2837" s="61" t="s">
        <v>113</v>
      </c>
      <c r="M2837" s="61">
        <f>VLOOKUP(H2837,zdroj!C:F,4,0)</f>
        <v>0</v>
      </c>
      <c r="N2837" s="61" t="str">
        <f t="shared" si="88"/>
        <v>katB</v>
      </c>
      <c r="P2837" s="73" t="str">
        <f t="shared" si="89"/>
        <v/>
      </c>
      <c r="Q2837" s="61" t="s">
        <v>30</v>
      </c>
    </row>
    <row r="2838" spans="8:17" x14ac:dyDescent="0.25">
      <c r="H2838" s="59">
        <v>20273</v>
      </c>
      <c r="I2838" s="59" t="s">
        <v>69</v>
      </c>
      <c r="J2838" s="59">
        <v>11377038</v>
      </c>
      <c r="K2838" s="59" t="s">
        <v>3058</v>
      </c>
      <c r="L2838" s="61" t="s">
        <v>113</v>
      </c>
      <c r="M2838" s="61">
        <f>VLOOKUP(H2838,zdroj!C:F,4,0)</f>
        <v>0</v>
      </c>
      <c r="N2838" s="61" t="str">
        <f t="shared" si="88"/>
        <v>katB</v>
      </c>
      <c r="P2838" s="73" t="str">
        <f t="shared" si="89"/>
        <v/>
      </c>
      <c r="Q2838" s="61" t="s">
        <v>30</v>
      </c>
    </row>
    <row r="2839" spans="8:17" x14ac:dyDescent="0.25">
      <c r="H2839" s="59">
        <v>20273</v>
      </c>
      <c r="I2839" s="59" t="s">
        <v>69</v>
      </c>
      <c r="J2839" s="59">
        <v>11377046</v>
      </c>
      <c r="K2839" s="59" t="s">
        <v>3059</v>
      </c>
      <c r="L2839" s="61" t="s">
        <v>113</v>
      </c>
      <c r="M2839" s="61">
        <f>VLOOKUP(H2839,zdroj!C:F,4,0)</f>
        <v>0</v>
      </c>
      <c r="N2839" s="61" t="str">
        <f t="shared" si="88"/>
        <v>katB</v>
      </c>
      <c r="P2839" s="73" t="str">
        <f t="shared" si="89"/>
        <v/>
      </c>
      <c r="Q2839" s="61" t="s">
        <v>30</v>
      </c>
    </row>
    <row r="2840" spans="8:17" x14ac:dyDescent="0.25">
      <c r="H2840" s="59">
        <v>20273</v>
      </c>
      <c r="I2840" s="59" t="s">
        <v>69</v>
      </c>
      <c r="J2840" s="59">
        <v>11377054</v>
      </c>
      <c r="K2840" s="59" t="s">
        <v>3060</v>
      </c>
      <c r="L2840" s="61" t="s">
        <v>113</v>
      </c>
      <c r="M2840" s="61">
        <f>VLOOKUP(H2840,zdroj!C:F,4,0)</f>
        <v>0</v>
      </c>
      <c r="N2840" s="61" t="str">
        <f t="shared" si="88"/>
        <v>katB</v>
      </c>
      <c r="P2840" s="73" t="str">
        <f t="shared" si="89"/>
        <v/>
      </c>
      <c r="Q2840" s="61" t="s">
        <v>30</v>
      </c>
    </row>
    <row r="2841" spans="8:17" x14ac:dyDescent="0.25">
      <c r="H2841" s="59">
        <v>20273</v>
      </c>
      <c r="I2841" s="59" t="s">
        <v>69</v>
      </c>
      <c r="J2841" s="59">
        <v>11377062</v>
      </c>
      <c r="K2841" s="59" t="s">
        <v>3061</v>
      </c>
      <c r="L2841" s="61" t="s">
        <v>113</v>
      </c>
      <c r="M2841" s="61">
        <f>VLOOKUP(H2841,zdroj!C:F,4,0)</f>
        <v>0</v>
      </c>
      <c r="N2841" s="61" t="str">
        <f t="shared" si="88"/>
        <v>katB</v>
      </c>
      <c r="P2841" s="73" t="str">
        <f t="shared" si="89"/>
        <v/>
      </c>
      <c r="Q2841" s="61" t="s">
        <v>30</v>
      </c>
    </row>
    <row r="2842" spans="8:17" x14ac:dyDescent="0.25">
      <c r="H2842" s="59">
        <v>20273</v>
      </c>
      <c r="I2842" s="59" t="s">
        <v>69</v>
      </c>
      <c r="J2842" s="59">
        <v>11377071</v>
      </c>
      <c r="K2842" s="59" t="s">
        <v>3062</v>
      </c>
      <c r="L2842" s="61" t="s">
        <v>113</v>
      </c>
      <c r="M2842" s="61">
        <f>VLOOKUP(H2842,zdroj!C:F,4,0)</f>
        <v>0</v>
      </c>
      <c r="N2842" s="61" t="str">
        <f t="shared" si="88"/>
        <v>katB</v>
      </c>
      <c r="P2842" s="73" t="str">
        <f t="shared" si="89"/>
        <v/>
      </c>
      <c r="Q2842" s="61" t="s">
        <v>30</v>
      </c>
    </row>
    <row r="2843" spans="8:17" x14ac:dyDescent="0.25">
      <c r="H2843" s="59">
        <v>20273</v>
      </c>
      <c r="I2843" s="59" t="s">
        <v>69</v>
      </c>
      <c r="J2843" s="59">
        <v>11377089</v>
      </c>
      <c r="K2843" s="59" t="s">
        <v>3063</v>
      </c>
      <c r="L2843" s="61" t="s">
        <v>113</v>
      </c>
      <c r="M2843" s="61">
        <f>VLOOKUP(H2843,zdroj!C:F,4,0)</f>
        <v>0</v>
      </c>
      <c r="N2843" s="61" t="str">
        <f t="shared" si="88"/>
        <v>katB</v>
      </c>
      <c r="P2843" s="73" t="str">
        <f t="shared" si="89"/>
        <v/>
      </c>
      <c r="Q2843" s="61" t="s">
        <v>30</v>
      </c>
    </row>
    <row r="2844" spans="8:17" x14ac:dyDescent="0.25">
      <c r="H2844" s="59">
        <v>20273</v>
      </c>
      <c r="I2844" s="59" t="s">
        <v>69</v>
      </c>
      <c r="J2844" s="59">
        <v>11377097</v>
      </c>
      <c r="K2844" s="59" t="s">
        <v>3064</v>
      </c>
      <c r="L2844" s="61" t="s">
        <v>113</v>
      </c>
      <c r="M2844" s="61">
        <f>VLOOKUP(H2844,zdroj!C:F,4,0)</f>
        <v>0</v>
      </c>
      <c r="N2844" s="61" t="str">
        <f t="shared" si="88"/>
        <v>katB</v>
      </c>
      <c r="P2844" s="73" t="str">
        <f t="shared" si="89"/>
        <v/>
      </c>
      <c r="Q2844" s="61" t="s">
        <v>30</v>
      </c>
    </row>
    <row r="2845" spans="8:17" x14ac:dyDescent="0.25">
      <c r="H2845" s="59">
        <v>20273</v>
      </c>
      <c r="I2845" s="59" t="s">
        <v>69</v>
      </c>
      <c r="J2845" s="59">
        <v>11377101</v>
      </c>
      <c r="K2845" s="59" t="s">
        <v>3065</v>
      </c>
      <c r="L2845" s="61" t="s">
        <v>113</v>
      </c>
      <c r="M2845" s="61">
        <f>VLOOKUP(H2845,zdroj!C:F,4,0)</f>
        <v>0</v>
      </c>
      <c r="N2845" s="61" t="str">
        <f t="shared" si="88"/>
        <v>katB</v>
      </c>
      <c r="P2845" s="73" t="str">
        <f t="shared" si="89"/>
        <v/>
      </c>
      <c r="Q2845" s="61" t="s">
        <v>30</v>
      </c>
    </row>
    <row r="2846" spans="8:17" x14ac:dyDescent="0.25">
      <c r="H2846" s="59">
        <v>20273</v>
      </c>
      <c r="I2846" s="59" t="s">
        <v>69</v>
      </c>
      <c r="J2846" s="59">
        <v>11377119</v>
      </c>
      <c r="K2846" s="59" t="s">
        <v>3066</v>
      </c>
      <c r="L2846" s="61" t="s">
        <v>113</v>
      </c>
      <c r="M2846" s="61">
        <f>VLOOKUP(H2846,zdroj!C:F,4,0)</f>
        <v>0</v>
      </c>
      <c r="N2846" s="61" t="str">
        <f t="shared" si="88"/>
        <v>katB</v>
      </c>
      <c r="P2846" s="73" t="str">
        <f t="shared" si="89"/>
        <v/>
      </c>
      <c r="Q2846" s="61" t="s">
        <v>30</v>
      </c>
    </row>
    <row r="2847" spans="8:17" x14ac:dyDescent="0.25">
      <c r="H2847" s="59">
        <v>20273</v>
      </c>
      <c r="I2847" s="59" t="s">
        <v>69</v>
      </c>
      <c r="J2847" s="59">
        <v>11377127</v>
      </c>
      <c r="K2847" s="59" t="s">
        <v>3067</v>
      </c>
      <c r="L2847" s="61" t="s">
        <v>113</v>
      </c>
      <c r="M2847" s="61">
        <f>VLOOKUP(H2847,zdroj!C:F,4,0)</f>
        <v>0</v>
      </c>
      <c r="N2847" s="61" t="str">
        <f t="shared" si="88"/>
        <v>katB</v>
      </c>
      <c r="P2847" s="73" t="str">
        <f t="shared" si="89"/>
        <v/>
      </c>
      <c r="Q2847" s="61" t="s">
        <v>30</v>
      </c>
    </row>
    <row r="2848" spans="8:17" x14ac:dyDescent="0.25">
      <c r="H2848" s="59">
        <v>20273</v>
      </c>
      <c r="I2848" s="59" t="s">
        <v>69</v>
      </c>
      <c r="J2848" s="59">
        <v>11377135</v>
      </c>
      <c r="K2848" s="59" t="s">
        <v>3068</v>
      </c>
      <c r="L2848" s="61" t="s">
        <v>113</v>
      </c>
      <c r="M2848" s="61">
        <f>VLOOKUP(H2848,zdroj!C:F,4,0)</f>
        <v>0</v>
      </c>
      <c r="N2848" s="61" t="str">
        <f t="shared" si="88"/>
        <v>katB</v>
      </c>
      <c r="P2848" s="73" t="str">
        <f t="shared" si="89"/>
        <v/>
      </c>
      <c r="Q2848" s="61" t="s">
        <v>30</v>
      </c>
    </row>
    <row r="2849" spans="8:17" x14ac:dyDescent="0.25">
      <c r="H2849" s="59">
        <v>20273</v>
      </c>
      <c r="I2849" s="59" t="s">
        <v>69</v>
      </c>
      <c r="J2849" s="59">
        <v>11377143</v>
      </c>
      <c r="K2849" s="59" t="s">
        <v>3069</v>
      </c>
      <c r="L2849" s="61" t="s">
        <v>81</v>
      </c>
      <c r="M2849" s="61">
        <f>VLOOKUP(H2849,zdroj!C:F,4,0)</f>
        <v>0</v>
      </c>
      <c r="N2849" s="61" t="str">
        <f t="shared" si="88"/>
        <v>-</v>
      </c>
      <c r="P2849" s="73" t="str">
        <f t="shared" si="89"/>
        <v/>
      </c>
      <c r="Q2849" s="61" t="s">
        <v>84</v>
      </c>
    </row>
    <row r="2850" spans="8:17" x14ac:dyDescent="0.25">
      <c r="H2850" s="59">
        <v>20273</v>
      </c>
      <c r="I2850" s="59" t="s">
        <v>69</v>
      </c>
      <c r="J2850" s="59">
        <v>11377151</v>
      </c>
      <c r="K2850" s="59" t="s">
        <v>3070</v>
      </c>
      <c r="L2850" s="61" t="s">
        <v>81</v>
      </c>
      <c r="M2850" s="61">
        <f>VLOOKUP(H2850,zdroj!C:F,4,0)</f>
        <v>0</v>
      </c>
      <c r="N2850" s="61" t="str">
        <f t="shared" si="88"/>
        <v>-</v>
      </c>
      <c r="P2850" s="73" t="str">
        <f t="shared" si="89"/>
        <v/>
      </c>
      <c r="Q2850" s="61" t="s">
        <v>86</v>
      </c>
    </row>
    <row r="2851" spans="8:17" x14ac:dyDescent="0.25">
      <c r="H2851" s="59">
        <v>20273</v>
      </c>
      <c r="I2851" s="59" t="s">
        <v>69</v>
      </c>
      <c r="J2851" s="59">
        <v>11377178</v>
      </c>
      <c r="K2851" s="59" t="s">
        <v>3071</v>
      </c>
      <c r="L2851" s="61" t="s">
        <v>81</v>
      </c>
      <c r="M2851" s="61">
        <f>VLOOKUP(H2851,zdroj!C:F,4,0)</f>
        <v>0</v>
      </c>
      <c r="N2851" s="61" t="str">
        <f t="shared" si="88"/>
        <v>-</v>
      </c>
      <c r="P2851" s="73" t="str">
        <f t="shared" si="89"/>
        <v/>
      </c>
      <c r="Q2851" s="61" t="s">
        <v>84</v>
      </c>
    </row>
    <row r="2852" spans="8:17" x14ac:dyDescent="0.25">
      <c r="H2852" s="59">
        <v>20273</v>
      </c>
      <c r="I2852" s="59" t="s">
        <v>69</v>
      </c>
      <c r="J2852" s="59">
        <v>11377186</v>
      </c>
      <c r="K2852" s="59" t="s">
        <v>3072</v>
      </c>
      <c r="L2852" s="61" t="s">
        <v>81</v>
      </c>
      <c r="M2852" s="61">
        <f>VLOOKUP(H2852,zdroj!C:F,4,0)</f>
        <v>0</v>
      </c>
      <c r="N2852" s="61" t="str">
        <f t="shared" si="88"/>
        <v>-</v>
      </c>
      <c r="P2852" s="73" t="str">
        <f t="shared" si="89"/>
        <v/>
      </c>
      <c r="Q2852" s="61" t="s">
        <v>84</v>
      </c>
    </row>
    <row r="2853" spans="8:17" x14ac:dyDescent="0.25">
      <c r="H2853" s="59">
        <v>20273</v>
      </c>
      <c r="I2853" s="59" t="s">
        <v>69</v>
      </c>
      <c r="J2853" s="59">
        <v>11377194</v>
      </c>
      <c r="K2853" s="59" t="s">
        <v>3073</v>
      </c>
      <c r="L2853" s="61" t="s">
        <v>81</v>
      </c>
      <c r="M2853" s="61">
        <f>VLOOKUP(H2853,zdroj!C:F,4,0)</f>
        <v>0</v>
      </c>
      <c r="N2853" s="61" t="str">
        <f t="shared" si="88"/>
        <v>-</v>
      </c>
      <c r="P2853" s="73" t="str">
        <f t="shared" si="89"/>
        <v/>
      </c>
      <c r="Q2853" s="61" t="s">
        <v>84</v>
      </c>
    </row>
    <row r="2854" spans="8:17" x14ac:dyDescent="0.25">
      <c r="H2854" s="59">
        <v>20273</v>
      </c>
      <c r="I2854" s="59" t="s">
        <v>69</v>
      </c>
      <c r="J2854" s="59">
        <v>11377208</v>
      </c>
      <c r="K2854" s="59" t="s">
        <v>3074</v>
      </c>
      <c r="L2854" s="61" t="s">
        <v>81</v>
      </c>
      <c r="M2854" s="61">
        <f>VLOOKUP(H2854,zdroj!C:F,4,0)</f>
        <v>0</v>
      </c>
      <c r="N2854" s="61" t="str">
        <f t="shared" si="88"/>
        <v>-</v>
      </c>
      <c r="P2854" s="73" t="str">
        <f t="shared" si="89"/>
        <v/>
      </c>
      <c r="Q2854" s="61" t="s">
        <v>84</v>
      </c>
    </row>
    <row r="2855" spans="8:17" x14ac:dyDescent="0.25">
      <c r="H2855" s="59">
        <v>20273</v>
      </c>
      <c r="I2855" s="59" t="s">
        <v>69</v>
      </c>
      <c r="J2855" s="59">
        <v>11377216</v>
      </c>
      <c r="K2855" s="59" t="s">
        <v>3075</v>
      </c>
      <c r="L2855" s="61" t="s">
        <v>113</v>
      </c>
      <c r="M2855" s="61">
        <f>VLOOKUP(H2855,zdroj!C:F,4,0)</f>
        <v>0</v>
      </c>
      <c r="N2855" s="61" t="str">
        <f t="shared" si="88"/>
        <v>katB</v>
      </c>
      <c r="P2855" s="73" t="str">
        <f t="shared" si="89"/>
        <v/>
      </c>
      <c r="Q2855" s="61" t="s">
        <v>30</v>
      </c>
    </row>
    <row r="2856" spans="8:17" x14ac:dyDescent="0.25">
      <c r="H2856" s="59">
        <v>20273</v>
      </c>
      <c r="I2856" s="59" t="s">
        <v>69</v>
      </c>
      <c r="J2856" s="59">
        <v>11377224</v>
      </c>
      <c r="K2856" s="59" t="s">
        <v>3076</v>
      </c>
      <c r="L2856" s="61" t="s">
        <v>113</v>
      </c>
      <c r="M2856" s="61">
        <f>VLOOKUP(H2856,zdroj!C:F,4,0)</f>
        <v>0</v>
      </c>
      <c r="N2856" s="61" t="str">
        <f t="shared" si="88"/>
        <v>katB</v>
      </c>
      <c r="P2856" s="73" t="str">
        <f t="shared" si="89"/>
        <v/>
      </c>
      <c r="Q2856" s="61" t="s">
        <v>30</v>
      </c>
    </row>
    <row r="2857" spans="8:17" x14ac:dyDescent="0.25">
      <c r="H2857" s="59">
        <v>20273</v>
      </c>
      <c r="I2857" s="59" t="s">
        <v>69</v>
      </c>
      <c r="J2857" s="59">
        <v>11377232</v>
      </c>
      <c r="K2857" s="59" t="s">
        <v>3077</v>
      </c>
      <c r="L2857" s="61" t="s">
        <v>81</v>
      </c>
      <c r="M2857" s="61">
        <f>VLOOKUP(H2857,zdroj!C:F,4,0)</f>
        <v>0</v>
      </c>
      <c r="N2857" s="61" t="str">
        <f t="shared" si="88"/>
        <v>-</v>
      </c>
      <c r="P2857" s="73" t="str">
        <f t="shared" si="89"/>
        <v/>
      </c>
      <c r="Q2857" s="61" t="s">
        <v>88</v>
      </c>
    </row>
    <row r="2858" spans="8:17" x14ac:dyDescent="0.25">
      <c r="H2858" s="59">
        <v>20273</v>
      </c>
      <c r="I2858" s="59" t="s">
        <v>69</v>
      </c>
      <c r="J2858" s="59">
        <v>11377241</v>
      </c>
      <c r="K2858" s="59" t="s">
        <v>3078</v>
      </c>
      <c r="L2858" s="61" t="s">
        <v>81</v>
      </c>
      <c r="M2858" s="61">
        <f>VLOOKUP(H2858,zdroj!C:F,4,0)</f>
        <v>0</v>
      </c>
      <c r="N2858" s="61" t="str">
        <f t="shared" si="88"/>
        <v>-</v>
      </c>
      <c r="P2858" s="73" t="str">
        <f t="shared" si="89"/>
        <v/>
      </c>
      <c r="Q2858" s="61" t="s">
        <v>88</v>
      </c>
    </row>
    <row r="2859" spans="8:17" x14ac:dyDescent="0.25">
      <c r="H2859" s="59">
        <v>20273</v>
      </c>
      <c r="I2859" s="59" t="s">
        <v>69</v>
      </c>
      <c r="J2859" s="59">
        <v>11377259</v>
      </c>
      <c r="K2859" s="59" t="s">
        <v>3079</v>
      </c>
      <c r="L2859" s="61" t="s">
        <v>81</v>
      </c>
      <c r="M2859" s="61">
        <f>VLOOKUP(H2859,zdroj!C:F,4,0)</f>
        <v>0</v>
      </c>
      <c r="N2859" s="61" t="str">
        <f t="shared" si="88"/>
        <v>-</v>
      </c>
      <c r="P2859" s="73" t="str">
        <f t="shared" si="89"/>
        <v/>
      </c>
      <c r="Q2859" s="61" t="s">
        <v>84</v>
      </c>
    </row>
    <row r="2860" spans="8:17" x14ac:dyDescent="0.25">
      <c r="H2860" s="59">
        <v>20273</v>
      </c>
      <c r="I2860" s="59" t="s">
        <v>69</v>
      </c>
      <c r="J2860" s="59">
        <v>11377267</v>
      </c>
      <c r="K2860" s="59" t="s">
        <v>3080</v>
      </c>
      <c r="L2860" s="61" t="s">
        <v>113</v>
      </c>
      <c r="M2860" s="61">
        <f>VLOOKUP(H2860,zdroj!C:F,4,0)</f>
        <v>0</v>
      </c>
      <c r="N2860" s="61" t="str">
        <f t="shared" si="88"/>
        <v>katB</v>
      </c>
      <c r="P2860" s="73" t="str">
        <f t="shared" si="89"/>
        <v/>
      </c>
      <c r="Q2860" s="61" t="s">
        <v>30</v>
      </c>
    </row>
    <row r="2861" spans="8:17" x14ac:dyDescent="0.25">
      <c r="H2861" s="59">
        <v>20273</v>
      </c>
      <c r="I2861" s="59" t="s">
        <v>69</v>
      </c>
      <c r="J2861" s="59">
        <v>11377275</v>
      </c>
      <c r="K2861" s="59" t="s">
        <v>3081</v>
      </c>
      <c r="L2861" s="61" t="s">
        <v>113</v>
      </c>
      <c r="M2861" s="61">
        <f>VLOOKUP(H2861,zdroj!C:F,4,0)</f>
        <v>0</v>
      </c>
      <c r="N2861" s="61" t="str">
        <f t="shared" si="88"/>
        <v>katB</v>
      </c>
      <c r="P2861" s="73" t="str">
        <f t="shared" si="89"/>
        <v/>
      </c>
      <c r="Q2861" s="61" t="s">
        <v>30</v>
      </c>
    </row>
    <row r="2862" spans="8:17" x14ac:dyDescent="0.25">
      <c r="H2862" s="59">
        <v>20273</v>
      </c>
      <c r="I2862" s="59" t="s">
        <v>69</v>
      </c>
      <c r="J2862" s="59">
        <v>11377283</v>
      </c>
      <c r="K2862" s="59" t="s">
        <v>3082</v>
      </c>
      <c r="L2862" s="61" t="s">
        <v>81</v>
      </c>
      <c r="M2862" s="61">
        <f>VLOOKUP(H2862,zdroj!C:F,4,0)</f>
        <v>0</v>
      </c>
      <c r="N2862" s="61" t="str">
        <f t="shared" si="88"/>
        <v>-</v>
      </c>
      <c r="P2862" s="73" t="str">
        <f t="shared" si="89"/>
        <v/>
      </c>
      <c r="Q2862" s="61" t="s">
        <v>88</v>
      </c>
    </row>
    <row r="2863" spans="8:17" x14ac:dyDescent="0.25">
      <c r="H2863" s="59">
        <v>20273</v>
      </c>
      <c r="I2863" s="59" t="s">
        <v>69</v>
      </c>
      <c r="J2863" s="59">
        <v>11377291</v>
      </c>
      <c r="K2863" s="59" t="s">
        <v>3083</v>
      </c>
      <c r="L2863" s="61" t="s">
        <v>113</v>
      </c>
      <c r="M2863" s="61">
        <f>VLOOKUP(H2863,zdroj!C:F,4,0)</f>
        <v>0</v>
      </c>
      <c r="N2863" s="61" t="str">
        <f t="shared" si="88"/>
        <v>katB</v>
      </c>
      <c r="P2863" s="73" t="str">
        <f t="shared" si="89"/>
        <v/>
      </c>
      <c r="Q2863" s="61" t="s">
        <v>30</v>
      </c>
    </row>
    <row r="2864" spans="8:17" x14ac:dyDescent="0.25">
      <c r="H2864" s="59">
        <v>20273</v>
      </c>
      <c r="I2864" s="59" t="s">
        <v>69</v>
      </c>
      <c r="J2864" s="59">
        <v>11377305</v>
      </c>
      <c r="K2864" s="59" t="s">
        <v>3084</v>
      </c>
      <c r="L2864" s="61" t="s">
        <v>81</v>
      </c>
      <c r="M2864" s="61">
        <f>VLOOKUP(H2864,zdroj!C:F,4,0)</f>
        <v>0</v>
      </c>
      <c r="N2864" s="61" t="str">
        <f t="shared" si="88"/>
        <v>-</v>
      </c>
      <c r="P2864" s="73" t="str">
        <f t="shared" si="89"/>
        <v/>
      </c>
      <c r="Q2864" s="61" t="s">
        <v>88</v>
      </c>
    </row>
    <row r="2865" spans="8:17" x14ac:dyDescent="0.25">
      <c r="H2865" s="59">
        <v>20273</v>
      </c>
      <c r="I2865" s="59" t="s">
        <v>69</v>
      </c>
      <c r="J2865" s="59">
        <v>11377313</v>
      </c>
      <c r="K2865" s="59" t="s">
        <v>3085</v>
      </c>
      <c r="L2865" s="61" t="s">
        <v>81</v>
      </c>
      <c r="M2865" s="61">
        <f>VLOOKUP(H2865,zdroj!C:F,4,0)</f>
        <v>0</v>
      </c>
      <c r="N2865" s="61" t="str">
        <f t="shared" si="88"/>
        <v>-</v>
      </c>
      <c r="P2865" s="73" t="str">
        <f t="shared" si="89"/>
        <v/>
      </c>
      <c r="Q2865" s="61" t="s">
        <v>84</v>
      </c>
    </row>
    <row r="2866" spans="8:17" x14ac:dyDescent="0.25">
      <c r="H2866" s="59">
        <v>20273</v>
      </c>
      <c r="I2866" s="59" t="s">
        <v>69</v>
      </c>
      <c r="J2866" s="59">
        <v>11377321</v>
      </c>
      <c r="K2866" s="59" t="s">
        <v>3086</v>
      </c>
      <c r="L2866" s="61" t="s">
        <v>81</v>
      </c>
      <c r="M2866" s="61">
        <f>VLOOKUP(H2866,zdroj!C:F,4,0)</f>
        <v>0</v>
      </c>
      <c r="N2866" s="61" t="str">
        <f t="shared" si="88"/>
        <v>-</v>
      </c>
      <c r="P2866" s="73" t="str">
        <f t="shared" si="89"/>
        <v/>
      </c>
      <c r="Q2866" s="61" t="s">
        <v>84</v>
      </c>
    </row>
    <row r="2867" spans="8:17" x14ac:dyDescent="0.25">
      <c r="H2867" s="59">
        <v>20273</v>
      </c>
      <c r="I2867" s="59" t="s">
        <v>69</v>
      </c>
      <c r="J2867" s="59">
        <v>11377330</v>
      </c>
      <c r="K2867" s="59" t="s">
        <v>3087</v>
      </c>
      <c r="L2867" s="61" t="s">
        <v>81</v>
      </c>
      <c r="M2867" s="61">
        <f>VLOOKUP(H2867,zdroj!C:F,4,0)</f>
        <v>0</v>
      </c>
      <c r="N2867" s="61" t="str">
        <f t="shared" si="88"/>
        <v>-</v>
      </c>
      <c r="P2867" s="73" t="str">
        <f t="shared" si="89"/>
        <v/>
      </c>
      <c r="Q2867" s="61" t="s">
        <v>84</v>
      </c>
    </row>
    <row r="2868" spans="8:17" x14ac:dyDescent="0.25">
      <c r="H2868" s="59">
        <v>20273</v>
      </c>
      <c r="I2868" s="59" t="s">
        <v>69</v>
      </c>
      <c r="J2868" s="59">
        <v>11377348</v>
      </c>
      <c r="K2868" s="59" t="s">
        <v>3088</v>
      </c>
      <c r="L2868" s="61" t="s">
        <v>81</v>
      </c>
      <c r="M2868" s="61">
        <f>VLOOKUP(H2868,zdroj!C:F,4,0)</f>
        <v>0</v>
      </c>
      <c r="N2868" s="61" t="str">
        <f t="shared" si="88"/>
        <v>-</v>
      </c>
      <c r="P2868" s="73" t="str">
        <f t="shared" si="89"/>
        <v/>
      </c>
      <c r="Q2868" s="61" t="s">
        <v>84</v>
      </c>
    </row>
    <row r="2869" spans="8:17" x14ac:dyDescent="0.25">
      <c r="H2869" s="59">
        <v>20273</v>
      </c>
      <c r="I2869" s="59" t="s">
        <v>69</v>
      </c>
      <c r="J2869" s="59">
        <v>11377356</v>
      </c>
      <c r="K2869" s="59" t="s">
        <v>3089</v>
      </c>
      <c r="L2869" s="61" t="s">
        <v>81</v>
      </c>
      <c r="M2869" s="61">
        <f>VLOOKUP(H2869,zdroj!C:F,4,0)</f>
        <v>0</v>
      </c>
      <c r="N2869" s="61" t="str">
        <f t="shared" si="88"/>
        <v>-</v>
      </c>
      <c r="P2869" s="73" t="str">
        <f t="shared" si="89"/>
        <v/>
      </c>
      <c r="Q2869" s="61" t="s">
        <v>84</v>
      </c>
    </row>
    <row r="2870" spans="8:17" x14ac:dyDescent="0.25">
      <c r="H2870" s="59">
        <v>20273</v>
      </c>
      <c r="I2870" s="59" t="s">
        <v>69</v>
      </c>
      <c r="J2870" s="59">
        <v>11377364</v>
      </c>
      <c r="K2870" s="59" t="s">
        <v>3090</v>
      </c>
      <c r="L2870" s="61" t="s">
        <v>81</v>
      </c>
      <c r="M2870" s="61">
        <f>VLOOKUP(H2870,zdroj!C:F,4,0)</f>
        <v>0</v>
      </c>
      <c r="N2870" s="61" t="str">
        <f t="shared" si="88"/>
        <v>-</v>
      </c>
      <c r="P2870" s="73" t="str">
        <f t="shared" si="89"/>
        <v/>
      </c>
      <c r="Q2870" s="61" t="s">
        <v>84</v>
      </c>
    </row>
    <row r="2871" spans="8:17" x14ac:dyDescent="0.25">
      <c r="H2871" s="59">
        <v>20273</v>
      </c>
      <c r="I2871" s="59" t="s">
        <v>69</v>
      </c>
      <c r="J2871" s="59">
        <v>11377372</v>
      </c>
      <c r="K2871" s="59" t="s">
        <v>3091</v>
      </c>
      <c r="L2871" s="61" t="s">
        <v>113</v>
      </c>
      <c r="M2871" s="61">
        <f>VLOOKUP(H2871,zdroj!C:F,4,0)</f>
        <v>0</v>
      </c>
      <c r="N2871" s="61" t="str">
        <f t="shared" si="88"/>
        <v>katB</v>
      </c>
      <c r="P2871" s="73" t="str">
        <f t="shared" si="89"/>
        <v/>
      </c>
      <c r="Q2871" s="61" t="s">
        <v>30</v>
      </c>
    </row>
    <row r="2872" spans="8:17" x14ac:dyDescent="0.25">
      <c r="H2872" s="59">
        <v>20273</v>
      </c>
      <c r="I2872" s="59" t="s">
        <v>69</v>
      </c>
      <c r="J2872" s="59">
        <v>11377381</v>
      </c>
      <c r="K2872" s="59" t="s">
        <v>3092</v>
      </c>
      <c r="L2872" s="61" t="s">
        <v>113</v>
      </c>
      <c r="M2872" s="61">
        <f>VLOOKUP(H2872,zdroj!C:F,4,0)</f>
        <v>0</v>
      </c>
      <c r="N2872" s="61" t="str">
        <f t="shared" si="88"/>
        <v>katB</v>
      </c>
      <c r="P2872" s="73" t="str">
        <f t="shared" si="89"/>
        <v/>
      </c>
      <c r="Q2872" s="61" t="s">
        <v>30</v>
      </c>
    </row>
    <row r="2873" spans="8:17" x14ac:dyDescent="0.25">
      <c r="H2873" s="59">
        <v>20273</v>
      </c>
      <c r="I2873" s="59" t="s">
        <v>69</v>
      </c>
      <c r="J2873" s="59">
        <v>11377399</v>
      </c>
      <c r="K2873" s="59" t="s">
        <v>3093</v>
      </c>
      <c r="L2873" s="61" t="s">
        <v>81</v>
      </c>
      <c r="M2873" s="61">
        <f>VLOOKUP(H2873,zdroj!C:F,4,0)</f>
        <v>0</v>
      </c>
      <c r="N2873" s="61" t="str">
        <f t="shared" si="88"/>
        <v>-</v>
      </c>
      <c r="P2873" s="73" t="str">
        <f t="shared" si="89"/>
        <v/>
      </c>
      <c r="Q2873" s="61" t="s">
        <v>84</v>
      </c>
    </row>
    <row r="2874" spans="8:17" x14ac:dyDescent="0.25">
      <c r="H2874" s="59">
        <v>20273</v>
      </c>
      <c r="I2874" s="59" t="s">
        <v>69</v>
      </c>
      <c r="J2874" s="59">
        <v>11377402</v>
      </c>
      <c r="K2874" s="59" t="s">
        <v>3094</v>
      </c>
      <c r="L2874" s="61" t="s">
        <v>81</v>
      </c>
      <c r="M2874" s="61">
        <f>VLOOKUP(H2874,zdroj!C:F,4,0)</f>
        <v>0</v>
      </c>
      <c r="N2874" s="61" t="str">
        <f t="shared" si="88"/>
        <v>-</v>
      </c>
      <c r="P2874" s="73" t="str">
        <f t="shared" si="89"/>
        <v/>
      </c>
      <c r="Q2874" s="61" t="s">
        <v>88</v>
      </c>
    </row>
    <row r="2875" spans="8:17" x14ac:dyDescent="0.25">
      <c r="H2875" s="59">
        <v>20273</v>
      </c>
      <c r="I2875" s="59" t="s">
        <v>69</v>
      </c>
      <c r="J2875" s="59">
        <v>11377411</v>
      </c>
      <c r="K2875" s="59" t="s">
        <v>3095</v>
      </c>
      <c r="L2875" s="61" t="s">
        <v>81</v>
      </c>
      <c r="M2875" s="61">
        <f>VLOOKUP(H2875,zdroj!C:F,4,0)</f>
        <v>0</v>
      </c>
      <c r="N2875" s="61" t="str">
        <f t="shared" si="88"/>
        <v>-</v>
      </c>
      <c r="P2875" s="73" t="str">
        <f t="shared" si="89"/>
        <v/>
      </c>
      <c r="Q2875" s="61" t="s">
        <v>88</v>
      </c>
    </row>
    <row r="2876" spans="8:17" x14ac:dyDescent="0.25">
      <c r="H2876" s="59">
        <v>20273</v>
      </c>
      <c r="I2876" s="59" t="s">
        <v>69</v>
      </c>
      <c r="J2876" s="59">
        <v>11377429</v>
      </c>
      <c r="K2876" s="59" t="s">
        <v>3096</v>
      </c>
      <c r="L2876" s="61" t="s">
        <v>81</v>
      </c>
      <c r="M2876" s="61">
        <f>VLOOKUP(H2876,zdroj!C:F,4,0)</f>
        <v>0</v>
      </c>
      <c r="N2876" s="61" t="str">
        <f t="shared" si="88"/>
        <v>-</v>
      </c>
      <c r="P2876" s="73" t="str">
        <f t="shared" si="89"/>
        <v/>
      </c>
      <c r="Q2876" s="61" t="s">
        <v>86</v>
      </c>
    </row>
    <row r="2877" spans="8:17" x14ac:dyDescent="0.25">
      <c r="H2877" s="59">
        <v>20273</v>
      </c>
      <c r="I2877" s="59" t="s">
        <v>69</v>
      </c>
      <c r="J2877" s="59">
        <v>11377437</v>
      </c>
      <c r="K2877" s="59" t="s">
        <v>3097</v>
      </c>
      <c r="L2877" s="61" t="s">
        <v>81</v>
      </c>
      <c r="M2877" s="61">
        <f>VLOOKUP(H2877,zdroj!C:F,4,0)</f>
        <v>0</v>
      </c>
      <c r="N2877" s="61" t="str">
        <f t="shared" si="88"/>
        <v>-</v>
      </c>
      <c r="P2877" s="73" t="str">
        <f t="shared" si="89"/>
        <v/>
      </c>
      <c r="Q2877" s="61" t="s">
        <v>86</v>
      </c>
    </row>
    <row r="2878" spans="8:17" x14ac:dyDescent="0.25">
      <c r="H2878" s="59">
        <v>20273</v>
      </c>
      <c r="I2878" s="59" t="s">
        <v>69</v>
      </c>
      <c r="J2878" s="59">
        <v>11377445</v>
      </c>
      <c r="K2878" s="59" t="s">
        <v>3098</v>
      </c>
      <c r="L2878" s="61" t="s">
        <v>81</v>
      </c>
      <c r="M2878" s="61">
        <f>VLOOKUP(H2878,zdroj!C:F,4,0)</f>
        <v>0</v>
      </c>
      <c r="N2878" s="61" t="str">
        <f t="shared" si="88"/>
        <v>-</v>
      </c>
      <c r="P2878" s="73" t="str">
        <f t="shared" si="89"/>
        <v/>
      </c>
      <c r="Q2878" s="61" t="s">
        <v>88</v>
      </c>
    </row>
    <row r="2879" spans="8:17" x14ac:dyDescent="0.25">
      <c r="H2879" s="59">
        <v>20273</v>
      </c>
      <c r="I2879" s="59" t="s">
        <v>69</v>
      </c>
      <c r="J2879" s="59">
        <v>11377453</v>
      </c>
      <c r="K2879" s="59" t="s">
        <v>3099</v>
      </c>
      <c r="L2879" s="61" t="s">
        <v>81</v>
      </c>
      <c r="M2879" s="61">
        <f>VLOOKUP(H2879,zdroj!C:F,4,0)</f>
        <v>0</v>
      </c>
      <c r="N2879" s="61" t="str">
        <f t="shared" si="88"/>
        <v>-</v>
      </c>
      <c r="P2879" s="73" t="str">
        <f t="shared" si="89"/>
        <v/>
      </c>
      <c r="Q2879" s="61" t="s">
        <v>86</v>
      </c>
    </row>
    <row r="2880" spans="8:17" x14ac:dyDescent="0.25">
      <c r="H2880" s="59">
        <v>20273</v>
      </c>
      <c r="I2880" s="59" t="s">
        <v>69</v>
      </c>
      <c r="J2880" s="59">
        <v>11377461</v>
      </c>
      <c r="K2880" s="59" t="s">
        <v>3100</v>
      </c>
      <c r="L2880" s="61" t="s">
        <v>81</v>
      </c>
      <c r="M2880" s="61">
        <f>VLOOKUP(H2880,zdroj!C:F,4,0)</f>
        <v>0</v>
      </c>
      <c r="N2880" s="61" t="str">
        <f t="shared" si="88"/>
        <v>-</v>
      </c>
      <c r="P2880" s="73" t="str">
        <f t="shared" si="89"/>
        <v/>
      </c>
      <c r="Q2880" s="61" t="s">
        <v>88</v>
      </c>
    </row>
    <row r="2881" spans="8:17" x14ac:dyDescent="0.25">
      <c r="H2881" s="59">
        <v>20273</v>
      </c>
      <c r="I2881" s="59" t="s">
        <v>69</v>
      </c>
      <c r="J2881" s="59">
        <v>11377470</v>
      </c>
      <c r="K2881" s="59" t="s">
        <v>3101</v>
      </c>
      <c r="L2881" s="61" t="s">
        <v>81</v>
      </c>
      <c r="M2881" s="61">
        <f>VLOOKUP(H2881,zdroj!C:F,4,0)</f>
        <v>0</v>
      </c>
      <c r="N2881" s="61" t="str">
        <f t="shared" si="88"/>
        <v>-</v>
      </c>
      <c r="P2881" s="73" t="str">
        <f t="shared" si="89"/>
        <v/>
      </c>
      <c r="Q2881" s="61" t="s">
        <v>88</v>
      </c>
    </row>
    <row r="2882" spans="8:17" x14ac:dyDescent="0.25">
      <c r="H2882" s="59">
        <v>20273</v>
      </c>
      <c r="I2882" s="59" t="s">
        <v>69</v>
      </c>
      <c r="J2882" s="59">
        <v>11377488</v>
      </c>
      <c r="K2882" s="59" t="s">
        <v>3102</v>
      </c>
      <c r="L2882" s="61" t="s">
        <v>81</v>
      </c>
      <c r="M2882" s="61">
        <f>VLOOKUP(H2882,zdroj!C:F,4,0)</f>
        <v>0</v>
      </c>
      <c r="N2882" s="61" t="str">
        <f t="shared" si="88"/>
        <v>-</v>
      </c>
      <c r="P2882" s="73" t="str">
        <f t="shared" si="89"/>
        <v/>
      </c>
      <c r="Q2882" s="61" t="s">
        <v>88</v>
      </c>
    </row>
    <row r="2883" spans="8:17" x14ac:dyDescent="0.25">
      <c r="H2883" s="59">
        <v>20273</v>
      </c>
      <c r="I2883" s="59" t="s">
        <v>69</v>
      </c>
      <c r="J2883" s="59">
        <v>11377496</v>
      </c>
      <c r="K2883" s="59" t="s">
        <v>3103</v>
      </c>
      <c r="L2883" s="61" t="s">
        <v>81</v>
      </c>
      <c r="M2883" s="61">
        <f>VLOOKUP(H2883,zdroj!C:F,4,0)</f>
        <v>0</v>
      </c>
      <c r="N2883" s="61" t="str">
        <f t="shared" si="88"/>
        <v>-</v>
      </c>
      <c r="P2883" s="73" t="str">
        <f t="shared" si="89"/>
        <v/>
      </c>
      <c r="Q2883" s="61" t="s">
        <v>88</v>
      </c>
    </row>
    <row r="2884" spans="8:17" x14ac:dyDescent="0.25">
      <c r="H2884" s="59">
        <v>20273</v>
      </c>
      <c r="I2884" s="59" t="s">
        <v>69</v>
      </c>
      <c r="J2884" s="59">
        <v>11377500</v>
      </c>
      <c r="K2884" s="59" t="s">
        <v>3104</v>
      </c>
      <c r="L2884" s="61" t="s">
        <v>81</v>
      </c>
      <c r="M2884" s="61">
        <f>VLOOKUP(H2884,zdroj!C:F,4,0)</f>
        <v>0</v>
      </c>
      <c r="N2884" s="61" t="str">
        <f t="shared" si="88"/>
        <v>-</v>
      </c>
      <c r="P2884" s="73" t="str">
        <f t="shared" si="89"/>
        <v/>
      </c>
      <c r="Q2884" s="61" t="s">
        <v>88</v>
      </c>
    </row>
    <row r="2885" spans="8:17" x14ac:dyDescent="0.25">
      <c r="H2885" s="59">
        <v>20273</v>
      </c>
      <c r="I2885" s="59" t="s">
        <v>69</v>
      </c>
      <c r="J2885" s="59">
        <v>11377518</v>
      </c>
      <c r="K2885" s="59" t="s">
        <v>3105</v>
      </c>
      <c r="L2885" s="61" t="s">
        <v>81</v>
      </c>
      <c r="M2885" s="61">
        <f>VLOOKUP(H2885,zdroj!C:F,4,0)</f>
        <v>0</v>
      </c>
      <c r="N2885" s="61" t="str">
        <f t="shared" si="88"/>
        <v>-</v>
      </c>
      <c r="P2885" s="73" t="str">
        <f t="shared" si="89"/>
        <v/>
      </c>
      <c r="Q2885" s="61" t="s">
        <v>88</v>
      </c>
    </row>
    <row r="2886" spans="8:17" x14ac:dyDescent="0.25">
      <c r="H2886" s="59">
        <v>20273</v>
      </c>
      <c r="I2886" s="59" t="s">
        <v>69</v>
      </c>
      <c r="J2886" s="59">
        <v>11377526</v>
      </c>
      <c r="K2886" s="59" t="s">
        <v>3106</v>
      </c>
      <c r="L2886" s="61" t="s">
        <v>81</v>
      </c>
      <c r="M2886" s="61">
        <f>VLOOKUP(H2886,zdroj!C:F,4,0)</f>
        <v>0</v>
      </c>
      <c r="N2886" s="61" t="str">
        <f t="shared" si="88"/>
        <v>-</v>
      </c>
      <c r="P2886" s="73" t="str">
        <f t="shared" si="89"/>
        <v/>
      </c>
      <c r="Q2886" s="61" t="s">
        <v>86</v>
      </c>
    </row>
    <row r="2887" spans="8:17" x14ac:dyDescent="0.25">
      <c r="H2887" s="59">
        <v>20273</v>
      </c>
      <c r="I2887" s="59" t="s">
        <v>69</v>
      </c>
      <c r="J2887" s="59">
        <v>11377534</v>
      </c>
      <c r="K2887" s="59" t="s">
        <v>3107</v>
      </c>
      <c r="L2887" s="61" t="s">
        <v>81</v>
      </c>
      <c r="M2887" s="61">
        <f>VLOOKUP(H2887,zdroj!C:F,4,0)</f>
        <v>0</v>
      </c>
      <c r="N2887" s="61" t="str">
        <f t="shared" ref="N2887:N2950" si="90">IF(M2887="A",IF(L2887="katA","katB",L2887),L2887)</f>
        <v>-</v>
      </c>
      <c r="P2887" s="73" t="str">
        <f t="shared" ref="P2887:P2950" si="91">IF(O2887="A",1,"")</f>
        <v/>
      </c>
      <c r="Q2887" s="61" t="s">
        <v>88</v>
      </c>
    </row>
    <row r="2888" spans="8:17" x14ac:dyDescent="0.25">
      <c r="H2888" s="59">
        <v>20273</v>
      </c>
      <c r="I2888" s="59" t="s">
        <v>69</v>
      </c>
      <c r="J2888" s="59">
        <v>11377542</v>
      </c>
      <c r="K2888" s="59" t="s">
        <v>3108</v>
      </c>
      <c r="L2888" s="61" t="s">
        <v>81</v>
      </c>
      <c r="M2888" s="61">
        <f>VLOOKUP(H2888,zdroj!C:F,4,0)</f>
        <v>0</v>
      </c>
      <c r="N2888" s="61" t="str">
        <f t="shared" si="90"/>
        <v>-</v>
      </c>
      <c r="P2888" s="73" t="str">
        <f t="shared" si="91"/>
        <v/>
      </c>
      <c r="Q2888" s="61" t="s">
        <v>88</v>
      </c>
    </row>
    <row r="2889" spans="8:17" x14ac:dyDescent="0.25">
      <c r="H2889" s="59">
        <v>20273</v>
      </c>
      <c r="I2889" s="59" t="s">
        <v>69</v>
      </c>
      <c r="J2889" s="59">
        <v>11377551</v>
      </c>
      <c r="K2889" s="59" t="s">
        <v>3109</v>
      </c>
      <c r="L2889" s="61" t="s">
        <v>81</v>
      </c>
      <c r="M2889" s="61">
        <f>VLOOKUP(H2889,zdroj!C:F,4,0)</f>
        <v>0</v>
      </c>
      <c r="N2889" s="61" t="str">
        <f t="shared" si="90"/>
        <v>-</v>
      </c>
      <c r="P2889" s="73" t="str">
        <f t="shared" si="91"/>
        <v/>
      </c>
      <c r="Q2889" s="61" t="s">
        <v>88</v>
      </c>
    </row>
    <row r="2890" spans="8:17" x14ac:dyDescent="0.25">
      <c r="H2890" s="59">
        <v>20273</v>
      </c>
      <c r="I2890" s="59" t="s">
        <v>69</v>
      </c>
      <c r="J2890" s="59">
        <v>11377569</v>
      </c>
      <c r="K2890" s="59" t="s">
        <v>3110</v>
      </c>
      <c r="L2890" s="61" t="s">
        <v>81</v>
      </c>
      <c r="M2890" s="61">
        <f>VLOOKUP(H2890,zdroj!C:F,4,0)</f>
        <v>0</v>
      </c>
      <c r="N2890" s="61" t="str">
        <f t="shared" si="90"/>
        <v>-</v>
      </c>
      <c r="P2890" s="73" t="str">
        <f t="shared" si="91"/>
        <v/>
      </c>
      <c r="Q2890" s="61" t="s">
        <v>86</v>
      </c>
    </row>
    <row r="2891" spans="8:17" x14ac:dyDescent="0.25">
      <c r="H2891" s="59">
        <v>20273</v>
      </c>
      <c r="I2891" s="59" t="s">
        <v>69</v>
      </c>
      <c r="J2891" s="59">
        <v>11377577</v>
      </c>
      <c r="K2891" s="59" t="s">
        <v>3111</v>
      </c>
      <c r="L2891" s="61" t="s">
        <v>81</v>
      </c>
      <c r="M2891" s="61">
        <f>VLOOKUP(H2891,zdroj!C:F,4,0)</f>
        <v>0</v>
      </c>
      <c r="N2891" s="61" t="str">
        <f t="shared" si="90"/>
        <v>-</v>
      </c>
      <c r="P2891" s="73" t="str">
        <f t="shared" si="91"/>
        <v/>
      </c>
      <c r="Q2891" s="61" t="s">
        <v>86</v>
      </c>
    </row>
    <row r="2892" spans="8:17" x14ac:dyDescent="0.25">
      <c r="H2892" s="59">
        <v>20273</v>
      </c>
      <c r="I2892" s="59" t="s">
        <v>69</v>
      </c>
      <c r="J2892" s="59">
        <v>11377585</v>
      </c>
      <c r="K2892" s="59" t="s">
        <v>3112</v>
      </c>
      <c r="L2892" s="61" t="s">
        <v>81</v>
      </c>
      <c r="M2892" s="61">
        <f>VLOOKUP(H2892,zdroj!C:F,4,0)</f>
        <v>0</v>
      </c>
      <c r="N2892" s="61" t="str">
        <f t="shared" si="90"/>
        <v>-</v>
      </c>
      <c r="P2892" s="73" t="str">
        <f t="shared" si="91"/>
        <v/>
      </c>
      <c r="Q2892" s="61" t="s">
        <v>86</v>
      </c>
    </row>
    <row r="2893" spans="8:17" x14ac:dyDescent="0.25">
      <c r="H2893" s="59">
        <v>20273</v>
      </c>
      <c r="I2893" s="59" t="s">
        <v>69</v>
      </c>
      <c r="J2893" s="59">
        <v>11377593</v>
      </c>
      <c r="K2893" s="59" t="s">
        <v>3113</v>
      </c>
      <c r="L2893" s="61" t="s">
        <v>81</v>
      </c>
      <c r="M2893" s="61">
        <f>VLOOKUP(H2893,zdroj!C:F,4,0)</f>
        <v>0</v>
      </c>
      <c r="N2893" s="61" t="str">
        <f t="shared" si="90"/>
        <v>-</v>
      </c>
      <c r="P2893" s="73" t="str">
        <f t="shared" si="91"/>
        <v/>
      </c>
      <c r="Q2893" s="61" t="s">
        <v>88</v>
      </c>
    </row>
    <row r="2894" spans="8:17" x14ac:dyDescent="0.25">
      <c r="H2894" s="59">
        <v>20273</v>
      </c>
      <c r="I2894" s="59" t="s">
        <v>69</v>
      </c>
      <c r="J2894" s="59">
        <v>11377623</v>
      </c>
      <c r="K2894" s="59" t="s">
        <v>3114</v>
      </c>
      <c r="L2894" s="61" t="s">
        <v>81</v>
      </c>
      <c r="M2894" s="61">
        <f>VLOOKUP(H2894,zdroj!C:F,4,0)</f>
        <v>0</v>
      </c>
      <c r="N2894" s="61" t="str">
        <f t="shared" si="90"/>
        <v>-</v>
      </c>
      <c r="P2894" s="73" t="str">
        <f t="shared" si="91"/>
        <v/>
      </c>
      <c r="Q2894" s="61" t="s">
        <v>86</v>
      </c>
    </row>
    <row r="2895" spans="8:17" x14ac:dyDescent="0.25">
      <c r="H2895" s="59">
        <v>20273</v>
      </c>
      <c r="I2895" s="59" t="s">
        <v>69</v>
      </c>
      <c r="J2895" s="59">
        <v>11377631</v>
      </c>
      <c r="K2895" s="59" t="s">
        <v>3115</v>
      </c>
      <c r="L2895" s="61" t="s">
        <v>81</v>
      </c>
      <c r="M2895" s="61">
        <f>VLOOKUP(H2895,zdroj!C:F,4,0)</f>
        <v>0</v>
      </c>
      <c r="N2895" s="61" t="str">
        <f t="shared" si="90"/>
        <v>-</v>
      </c>
      <c r="P2895" s="73" t="str">
        <f t="shared" si="91"/>
        <v/>
      </c>
      <c r="Q2895" s="61" t="s">
        <v>86</v>
      </c>
    </row>
    <row r="2896" spans="8:17" x14ac:dyDescent="0.25">
      <c r="H2896" s="59">
        <v>20273</v>
      </c>
      <c r="I2896" s="59" t="s">
        <v>69</v>
      </c>
      <c r="J2896" s="59">
        <v>11377658</v>
      </c>
      <c r="K2896" s="59" t="s">
        <v>3116</v>
      </c>
      <c r="L2896" s="61" t="s">
        <v>81</v>
      </c>
      <c r="M2896" s="61">
        <f>VLOOKUP(H2896,zdroj!C:F,4,0)</f>
        <v>0</v>
      </c>
      <c r="N2896" s="61" t="str">
        <f t="shared" si="90"/>
        <v>-</v>
      </c>
      <c r="P2896" s="73" t="str">
        <f t="shared" si="91"/>
        <v/>
      </c>
      <c r="Q2896" s="61" t="s">
        <v>86</v>
      </c>
    </row>
    <row r="2897" spans="8:17" x14ac:dyDescent="0.25">
      <c r="H2897" s="59">
        <v>20273</v>
      </c>
      <c r="I2897" s="59" t="s">
        <v>69</v>
      </c>
      <c r="J2897" s="59">
        <v>11377666</v>
      </c>
      <c r="K2897" s="59" t="s">
        <v>3117</v>
      </c>
      <c r="L2897" s="61" t="s">
        <v>81</v>
      </c>
      <c r="M2897" s="61">
        <f>VLOOKUP(H2897,zdroj!C:F,4,0)</f>
        <v>0</v>
      </c>
      <c r="N2897" s="61" t="str">
        <f t="shared" si="90"/>
        <v>-</v>
      </c>
      <c r="P2897" s="73" t="str">
        <f t="shared" si="91"/>
        <v/>
      </c>
      <c r="Q2897" s="61" t="s">
        <v>88</v>
      </c>
    </row>
    <row r="2898" spans="8:17" x14ac:dyDescent="0.25">
      <c r="H2898" s="59">
        <v>20273</v>
      </c>
      <c r="I2898" s="59" t="s">
        <v>69</v>
      </c>
      <c r="J2898" s="59">
        <v>11377674</v>
      </c>
      <c r="K2898" s="59" t="s">
        <v>3118</v>
      </c>
      <c r="L2898" s="61" t="s">
        <v>81</v>
      </c>
      <c r="M2898" s="61">
        <f>VLOOKUP(H2898,zdroj!C:F,4,0)</f>
        <v>0</v>
      </c>
      <c r="N2898" s="61" t="str">
        <f t="shared" si="90"/>
        <v>-</v>
      </c>
      <c r="P2898" s="73" t="str">
        <f t="shared" si="91"/>
        <v/>
      </c>
      <c r="Q2898" s="61" t="s">
        <v>86</v>
      </c>
    </row>
    <row r="2899" spans="8:17" x14ac:dyDescent="0.25">
      <c r="H2899" s="59">
        <v>20273</v>
      </c>
      <c r="I2899" s="59" t="s">
        <v>69</v>
      </c>
      <c r="J2899" s="59">
        <v>25176838</v>
      </c>
      <c r="K2899" s="59" t="s">
        <v>3119</v>
      </c>
      <c r="L2899" s="61" t="s">
        <v>113</v>
      </c>
      <c r="M2899" s="61">
        <f>VLOOKUP(H2899,zdroj!C:F,4,0)</f>
        <v>0</v>
      </c>
      <c r="N2899" s="61" t="str">
        <f t="shared" si="90"/>
        <v>katB</v>
      </c>
      <c r="P2899" s="73" t="str">
        <f t="shared" si="91"/>
        <v/>
      </c>
      <c r="Q2899" s="61" t="s">
        <v>30</v>
      </c>
    </row>
    <row r="2900" spans="8:17" x14ac:dyDescent="0.25">
      <c r="H2900" s="59">
        <v>20273</v>
      </c>
      <c r="I2900" s="59" t="s">
        <v>69</v>
      </c>
      <c r="J2900" s="59">
        <v>25207075</v>
      </c>
      <c r="K2900" s="59" t="s">
        <v>3120</v>
      </c>
      <c r="L2900" s="61" t="s">
        <v>113</v>
      </c>
      <c r="M2900" s="61">
        <f>VLOOKUP(H2900,zdroj!C:F,4,0)</f>
        <v>0</v>
      </c>
      <c r="N2900" s="61" t="str">
        <f t="shared" si="90"/>
        <v>katB</v>
      </c>
      <c r="P2900" s="73" t="str">
        <f t="shared" si="91"/>
        <v/>
      </c>
      <c r="Q2900" s="61" t="s">
        <v>30</v>
      </c>
    </row>
    <row r="2901" spans="8:17" x14ac:dyDescent="0.25">
      <c r="H2901" s="59">
        <v>20273</v>
      </c>
      <c r="I2901" s="59" t="s">
        <v>69</v>
      </c>
      <c r="J2901" s="59">
        <v>26033097</v>
      </c>
      <c r="K2901" s="59" t="s">
        <v>3121</v>
      </c>
      <c r="L2901" s="61" t="s">
        <v>113</v>
      </c>
      <c r="M2901" s="61">
        <f>VLOOKUP(H2901,zdroj!C:F,4,0)</f>
        <v>0</v>
      </c>
      <c r="N2901" s="61" t="str">
        <f t="shared" si="90"/>
        <v>katB</v>
      </c>
      <c r="P2901" s="73" t="str">
        <f t="shared" si="91"/>
        <v/>
      </c>
      <c r="Q2901" s="61" t="s">
        <v>30</v>
      </c>
    </row>
    <row r="2902" spans="8:17" x14ac:dyDescent="0.25">
      <c r="H2902" s="59">
        <v>20273</v>
      </c>
      <c r="I2902" s="59" t="s">
        <v>69</v>
      </c>
      <c r="J2902" s="59">
        <v>26763664</v>
      </c>
      <c r="K2902" s="59" t="s">
        <v>3122</v>
      </c>
      <c r="L2902" s="61" t="s">
        <v>113</v>
      </c>
      <c r="M2902" s="61">
        <f>VLOOKUP(H2902,zdroj!C:F,4,0)</f>
        <v>0</v>
      </c>
      <c r="N2902" s="61" t="str">
        <f t="shared" si="90"/>
        <v>katB</v>
      </c>
      <c r="P2902" s="73" t="str">
        <f t="shared" si="91"/>
        <v/>
      </c>
      <c r="Q2902" s="61" t="s">
        <v>30</v>
      </c>
    </row>
    <row r="2903" spans="8:17" x14ac:dyDescent="0.25">
      <c r="H2903" s="59">
        <v>20273</v>
      </c>
      <c r="I2903" s="59" t="s">
        <v>69</v>
      </c>
      <c r="J2903" s="59">
        <v>27252795</v>
      </c>
      <c r="K2903" s="59" t="s">
        <v>3123</v>
      </c>
      <c r="L2903" s="61" t="s">
        <v>113</v>
      </c>
      <c r="M2903" s="61">
        <f>VLOOKUP(H2903,zdroj!C:F,4,0)</f>
        <v>0</v>
      </c>
      <c r="N2903" s="61" t="str">
        <f t="shared" si="90"/>
        <v>katB</v>
      </c>
      <c r="P2903" s="73" t="str">
        <f t="shared" si="91"/>
        <v/>
      </c>
      <c r="Q2903" s="61" t="s">
        <v>30</v>
      </c>
    </row>
    <row r="2904" spans="8:17" x14ac:dyDescent="0.25">
      <c r="H2904" s="59">
        <v>20273</v>
      </c>
      <c r="I2904" s="59" t="s">
        <v>69</v>
      </c>
      <c r="J2904" s="59">
        <v>27252809</v>
      </c>
      <c r="K2904" s="59" t="s">
        <v>3124</v>
      </c>
      <c r="L2904" s="61" t="s">
        <v>81</v>
      </c>
      <c r="M2904" s="61">
        <f>VLOOKUP(H2904,zdroj!C:F,4,0)</f>
        <v>0</v>
      </c>
      <c r="N2904" s="61" t="str">
        <f t="shared" si="90"/>
        <v>-</v>
      </c>
      <c r="P2904" s="73" t="str">
        <f t="shared" si="91"/>
        <v/>
      </c>
      <c r="Q2904" s="61" t="s">
        <v>84</v>
      </c>
    </row>
    <row r="2905" spans="8:17" x14ac:dyDescent="0.25">
      <c r="H2905" s="59">
        <v>20273</v>
      </c>
      <c r="I2905" s="59" t="s">
        <v>69</v>
      </c>
      <c r="J2905" s="59">
        <v>27252817</v>
      </c>
      <c r="K2905" s="59" t="s">
        <v>3125</v>
      </c>
      <c r="L2905" s="61" t="s">
        <v>81</v>
      </c>
      <c r="M2905" s="61">
        <f>VLOOKUP(H2905,zdroj!C:F,4,0)</f>
        <v>0</v>
      </c>
      <c r="N2905" s="61" t="str">
        <f t="shared" si="90"/>
        <v>-</v>
      </c>
      <c r="P2905" s="73" t="str">
        <f t="shared" si="91"/>
        <v/>
      </c>
      <c r="Q2905" s="61" t="s">
        <v>86</v>
      </c>
    </row>
    <row r="2906" spans="8:17" x14ac:dyDescent="0.25">
      <c r="H2906" s="59">
        <v>20273</v>
      </c>
      <c r="I2906" s="59" t="s">
        <v>69</v>
      </c>
      <c r="J2906" s="59">
        <v>27252825</v>
      </c>
      <c r="K2906" s="59" t="s">
        <v>3126</v>
      </c>
      <c r="L2906" s="61" t="s">
        <v>81</v>
      </c>
      <c r="M2906" s="61">
        <f>VLOOKUP(H2906,zdroj!C:F,4,0)</f>
        <v>0</v>
      </c>
      <c r="N2906" s="61" t="str">
        <f t="shared" si="90"/>
        <v>-</v>
      </c>
      <c r="P2906" s="73" t="str">
        <f t="shared" si="91"/>
        <v/>
      </c>
      <c r="Q2906" s="61" t="s">
        <v>88</v>
      </c>
    </row>
    <row r="2907" spans="8:17" x14ac:dyDescent="0.25">
      <c r="H2907" s="59">
        <v>20273</v>
      </c>
      <c r="I2907" s="59" t="s">
        <v>69</v>
      </c>
      <c r="J2907" s="59">
        <v>27252876</v>
      </c>
      <c r="K2907" s="59" t="s">
        <v>3127</v>
      </c>
      <c r="L2907" s="61" t="s">
        <v>81</v>
      </c>
      <c r="M2907" s="61">
        <f>VLOOKUP(H2907,zdroj!C:F,4,0)</f>
        <v>0</v>
      </c>
      <c r="N2907" s="61" t="str">
        <f t="shared" si="90"/>
        <v>-</v>
      </c>
      <c r="P2907" s="73" t="str">
        <f t="shared" si="91"/>
        <v/>
      </c>
      <c r="Q2907" s="61" t="s">
        <v>86</v>
      </c>
    </row>
    <row r="2908" spans="8:17" x14ac:dyDescent="0.25">
      <c r="H2908" s="59">
        <v>20273</v>
      </c>
      <c r="I2908" s="59" t="s">
        <v>69</v>
      </c>
      <c r="J2908" s="59">
        <v>27252884</v>
      </c>
      <c r="K2908" s="59" t="s">
        <v>3128</v>
      </c>
      <c r="L2908" s="61" t="s">
        <v>113</v>
      </c>
      <c r="M2908" s="61">
        <f>VLOOKUP(H2908,zdroj!C:F,4,0)</f>
        <v>0</v>
      </c>
      <c r="N2908" s="61" t="str">
        <f t="shared" si="90"/>
        <v>katB</v>
      </c>
      <c r="P2908" s="73" t="str">
        <f t="shared" si="91"/>
        <v/>
      </c>
      <c r="Q2908" s="61" t="s">
        <v>30</v>
      </c>
    </row>
    <row r="2909" spans="8:17" x14ac:dyDescent="0.25">
      <c r="H2909" s="59">
        <v>20273</v>
      </c>
      <c r="I2909" s="59" t="s">
        <v>69</v>
      </c>
      <c r="J2909" s="59">
        <v>30701775</v>
      </c>
      <c r="K2909" s="59" t="s">
        <v>3129</v>
      </c>
      <c r="L2909" s="61" t="s">
        <v>81</v>
      </c>
      <c r="M2909" s="61">
        <f>VLOOKUP(H2909,zdroj!C:F,4,0)</f>
        <v>0</v>
      </c>
      <c r="N2909" s="61" t="str">
        <f t="shared" si="90"/>
        <v>-</v>
      </c>
      <c r="P2909" s="73" t="str">
        <f t="shared" si="91"/>
        <v/>
      </c>
      <c r="Q2909" s="61" t="s">
        <v>88</v>
      </c>
    </row>
    <row r="2910" spans="8:17" x14ac:dyDescent="0.25">
      <c r="H2910" s="59">
        <v>20273</v>
      </c>
      <c r="I2910" s="59" t="s">
        <v>69</v>
      </c>
      <c r="J2910" s="59">
        <v>30701783</v>
      </c>
      <c r="K2910" s="59" t="s">
        <v>3130</v>
      </c>
      <c r="L2910" s="61" t="s">
        <v>81</v>
      </c>
      <c r="M2910" s="61">
        <f>VLOOKUP(H2910,zdroj!C:F,4,0)</f>
        <v>0</v>
      </c>
      <c r="N2910" s="61" t="str">
        <f t="shared" si="90"/>
        <v>-</v>
      </c>
      <c r="P2910" s="73" t="str">
        <f t="shared" si="91"/>
        <v/>
      </c>
      <c r="Q2910" s="61" t="s">
        <v>88</v>
      </c>
    </row>
    <row r="2911" spans="8:17" x14ac:dyDescent="0.25">
      <c r="H2911" s="59">
        <v>20273</v>
      </c>
      <c r="I2911" s="59" t="s">
        <v>69</v>
      </c>
      <c r="J2911" s="59">
        <v>40010651</v>
      </c>
      <c r="K2911" s="59" t="s">
        <v>3131</v>
      </c>
      <c r="L2911" s="61" t="s">
        <v>81</v>
      </c>
      <c r="M2911" s="61">
        <f>VLOOKUP(H2911,zdroj!C:F,4,0)</f>
        <v>0</v>
      </c>
      <c r="N2911" s="61" t="str">
        <f t="shared" si="90"/>
        <v>-</v>
      </c>
      <c r="P2911" s="73" t="str">
        <f t="shared" si="91"/>
        <v/>
      </c>
      <c r="Q2911" s="61" t="s">
        <v>86</v>
      </c>
    </row>
    <row r="2912" spans="8:17" x14ac:dyDescent="0.25">
      <c r="H2912" s="59">
        <v>20273</v>
      </c>
      <c r="I2912" s="59" t="s">
        <v>69</v>
      </c>
      <c r="J2912" s="59">
        <v>75603161</v>
      </c>
      <c r="K2912" s="59" t="s">
        <v>3132</v>
      </c>
      <c r="L2912" s="61" t="s">
        <v>113</v>
      </c>
      <c r="M2912" s="61">
        <f>VLOOKUP(H2912,zdroj!C:F,4,0)</f>
        <v>0</v>
      </c>
      <c r="N2912" s="61" t="str">
        <f t="shared" si="90"/>
        <v>katB</v>
      </c>
      <c r="P2912" s="73" t="str">
        <f t="shared" si="91"/>
        <v/>
      </c>
      <c r="Q2912" s="61" t="s">
        <v>30</v>
      </c>
    </row>
    <row r="2913" spans="8:17" x14ac:dyDescent="0.25">
      <c r="H2913" s="59">
        <v>20273</v>
      </c>
      <c r="I2913" s="59" t="s">
        <v>69</v>
      </c>
      <c r="J2913" s="59">
        <v>81110561</v>
      </c>
      <c r="K2913" s="59" t="s">
        <v>3133</v>
      </c>
      <c r="L2913" s="61" t="s">
        <v>81</v>
      </c>
      <c r="M2913" s="61">
        <f>VLOOKUP(H2913,zdroj!C:F,4,0)</f>
        <v>0</v>
      </c>
      <c r="N2913" s="61" t="str">
        <f t="shared" si="90"/>
        <v>-</v>
      </c>
      <c r="P2913" s="73" t="str">
        <f t="shared" si="91"/>
        <v/>
      </c>
      <c r="Q2913" s="61" t="s">
        <v>86</v>
      </c>
    </row>
    <row r="2914" spans="8:17" x14ac:dyDescent="0.25">
      <c r="H2914" s="59">
        <v>20273</v>
      </c>
      <c r="I2914" s="59" t="s">
        <v>69</v>
      </c>
      <c r="J2914" s="59">
        <v>81371322</v>
      </c>
      <c r="K2914" s="59" t="s">
        <v>3134</v>
      </c>
      <c r="L2914" s="61" t="s">
        <v>81</v>
      </c>
      <c r="M2914" s="61">
        <f>VLOOKUP(H2914,zdroj!C:F,4,0)</f>
        <v>0</v>
      </c>
      <c r="N2914" s="61" t="str">
        <f t="shared" si="90"/>
        <v>-</v>
      </c>
      <c r="P2914" s="73" t="str">
        <f t="shared" si="91"/>
        <v/>
      </c>
      <c r="Q2914" s="61" t="s">
        <v>88</v>
      </c>
    </row>
    <row r="2915" spans="8:17" x14ac:dyDescent="0.25">
      <c r="H2915" s="59">
        <v>20273</v>
      </c>
      <c r="I2915" s="59" t="s">
        <v>69</v>
      </c>
      <c r="J2915" s="59">
        <v>81437404</v>
      </c>
      <c r="K2915" s="59" t="s">
        <v>3135</v>
      </c>
      <c r="L2915" s="61" t="s">
        <v>113</v>
      </c>
      <c r="M2915" s="61">
        <f>VLOOKUP(H2915,zdroj!C:F,4,0)</f>
        <v>0</v>
      </c>
      <c r="N2915" s="61" t="str">
        <f t="shared" si="90"/>
        <v>katB</v>
      </c>
      <c r="P2915" s="73" t="str">
        <f t="shared" si="91"/>
        <v/>
      </c>
      <c r="Q2915" s="61" t="s">
        <v>30</v>
      </c>
    </row>
    <row r="2916" spans="8:17" x14ac:dyDescent="0.25">
      <c r="H2916" s="59">
        <v>20281</v>
      </c>
      <c r="I2916" s="59" t="s">
        <v>67</v>
      </c>
      <c r="J2916" s="59">
        <v>11377682</v>
      </c>
      <c r="K2916" s="59" t="s">
        <v>3136</v>
      </c>
      <c r="L2916" s="61" t="s">
        <v>112</v>
      </c>
      <c r="M2916" s="61">
        <f>VLOOKUP(H2916,zdroj!C:F,4,0)</f>
        <v>0</v>
      </c>
      <c r="N2916" s="61" t="str">
        <f t="shared" si="90"/>
        <v>katA</v>
      </c>
      <c r="P2916" s="73" t="str">
        <f t="shared" si="91"/>
        <v/>
      </c>
      <c r="Q2916" s="61" t="s">
        <v>30</v>
      </c>
    </row>
    <row r="2917" spans="8:17" x14ac:dyDescent="0.25">
      <c r="H2917" s="59">
        <v>20281</v>
      </c>
      <c r="I2917" s="59" t="s">
        <v>67</v>
      </c>
      <c r="J2917" s="59">
        <v>11377691</v>
      </c>
      <c r="K2917" s="59" t="s">
        <v>3137</v>
      </c>
      <c r="L2917" s="61" t="s">
        <v>112</v>
      </c>
      <c r="M2917" s="61">
        <f>VLOOKUP(H2917,zdroj!C:F,4,0)</f>
        <v>0</v>
      </c>
      <c r="N2917" s="61" t="str">
        <f t="shared" si="90"/>
        <v>katA</v>
      </c>
      <c r="P2917" s="73" t="str">
        <f t="shared" si="91"/>
        <v/>
      </c>
      <c r="Q2917" s="61" t="s">
        <v>30</v>
      </c>
    </row>
    <row r="2918" spans="8:17" x14ac:dyDescent="0.25">
      <c r="H2918" s="59">
        <v>20281</v>
      </c>
      <c r="I2918" s="59" t="s">
        <v>67</v>
      </c>
      <c r="J2918" s="59">
        <v>11377704</v>
      </c>
      <c r="K2918" s="59" t="s">
        <v>3138</v>
      </c>
      <c r="L2918" s="61" t="s">
        <v>112</v>
      </c>
      <c r="M2918" s="61">
        <f>VLOOKUP(H2918,zdroj!C:F,4,0)</f>
        <v>0</v>
      </c>
      <c r="N2918" s="61" t="str">
        <f t="shared" si="90"/>
        <v>katA</v>
      </c>
      <c r="P2918" s="73" t="str">
        <f t="shared" si="91"/>
        <v/>
      </c>
      <c r="Q2918" s="61" t="s">
        <v>30</v>
      </c>
    </row>
    <row r="2919" spans="8:17" x14ac:dyDescent="0.25">
      <c r="H2919" s="59">
        <v>20281</v>
      </c>
      <c r="I2919" s="59" t="s">
        <v>67</v>
      </c>
      <c r="J2919" s="59">
        <v>11377721</v>
      </c>
      <c r="K2919" s="59" t="s">
        <v>3139</v>
      </c>
      <c r="L2919" s="61" t="s">
        <v>112</v>
      </c>
      <c r="M2919" s="61">
        <f>VLOOKUP(H2919,zdroj!C:F,4,0)</f>
        <v>0</v>
      </c>
      <c r="N2919" s="61" t="str">
        <f t="shared" si="90"/>
        <v>katA</v>
      </c>
      <c r="P2919" s="73" t="str">
        <f t="shared" si="91"/>
        <v/>
      </c>
      <c r="Q2919" s="61" t="s">
        <v>30</v>
      </c>
    </row>
    <row r="2920" spans="8:17" x14ac:dyDescent="0.25">
      <c r="H2920" s="59">
        <v>20281</v>
      </c>
      <c r="I2920" s="59" t="s">
        <v>67</v>
      </c>
      <c r="J2920" s="59">
        <v>11377739</v>
      </c>
      <c r="K2920" s="59" t="s">
        <v>3140</v>
      </c>
      <c r="L2920" s="61" t="s">
        <v>112</v>
      </c>
      <c r="M2920" s="61">
        <f>VLOOKUP(H2920,zdroj!C:F,4,0)</f>
        <v>0</v>
      </c>
      <c r="N2920" s="61" t="str">
        <f t="shared" si="90"/>
        <v>katA</v>
      </c>
      <c r="P2920" s="73" t="str">
        <f t="shared" si="91"/>
        <v/>
      </c>
      <c r="Q2920" s="61" t="s">
        <v>30</v>
      </c>
    </row>
    <row r="2921" spans="8:17" x14ac:dyDescent="0.25">
      <c r="H2921" s="59">
        <v>20281</v>
      </c>
      <c r="I2921" s="59" t="s">
        <v>67</v>
      </c>
      <c r="J2921" s="59">
        <v>11377747</v>
      </c>
      <c r="K2921" s="59" t="s">
        <v>3141</v>
      </c>
      <c r="L2921" s="61" t="s">
        <v>112</v>
      </c>
      <c r="M2921" s="61">
        <f>VLOOKUP(H2921,zdroj!C:F,4,0)</f>
        <v>0</v>
      </c>
      <c r="N2921" s="61" t="str">
        <f t="shared" si="90"/>
        <v>katA</v>
      </c>
      <c r="P2921" s="73" t="str">
        <f t="shared" si="91"/>
        <v/>
      </c>
      <c r="Q2921" s="61" t="s">
        <v>30</v>
      </c>
    </row>
    <row r="2922" spans="8:17" x14ac:dyDescent="0.25">
      <c r="H2922" s="59">
        <v>20281</v>
      </c>
      <c r="I2922" s="59" t="s">
        <v>67</v>
      </c>
      <c r="J2922" s="59">
        <v>11377755</v>
      </c>
      <c r="K2922" s="59" t="s">
        <v>3142</v>
      </c>
      <c r="L2922" s="61" t="s">
        <v>112</v>
      </c>
      <c r="M2922" s="61">
        <f>VLOOKUP(H2922,zdroj!C:F,4,0)</f>
        <v>0</v>
      </c>
      <c r="N2922" s="61" t="str">
        <f t="shared" si="90"/>
        <v>katA</v>
      </c>
      <c r="P2922" s="73" t="str">
        <f t="shared" si="91"/>
        <v/>
      </c>
      <c r="Q2922" s="61" t="s">
        <v>30</v>
      </c>
    </row>
    <row r="2923" spans="8:17" x14ac:dyDescent="0.25">
      <c r="H2923" s="59">
        <v>20281</v>
      </c>
      <c r="I2923" s="59" t="s">
        <v>67</v>
      </c>
      <c r="J2923" s="59">
        <v>11377763</v>
      </c>
      <c r="K2923" s="59" t="s">
        <v>3143</v>
      </c>
      <c r="L2923" s="61" t="s">
        <v>112</v>
      </c>
      <c r="M2923" s="61">
        <f>VLOOKUP(H2923,zdroj!C:F,4,0)</f>
        <v>0</v>
      </c>
      <c r="N2923" s="61" t="str">
        <f t="shared" si="90"/>
        <v>katA</v>
      </c>
      <c r="P2923" s="73" t="str">
        <f t="shared" si="91"/>
        <v/>
      </c>
      <c r="Q2923" s="61" t="s">
        <v>30</v>
      </c>
    </row>
    <row r="2924" spans="8:17" x14ac:dyDescent="0.25">
      <c r="H2924" s="59">
        <v>20281</v>
      </c>
      <c r="I2924" s="59" t="s">
        <v>67</v>
      </c>
      <c r="J2924" s="59">
        <v>11377771</v>
      </c>
      <c r="K2924" s="59" t="s">
        <v>3144</v>
      </c>
      <c r="L2924" s="61" t="s">
        <v>112</v>
      </c>
      <c r="M2924" s="61">
        <f>VLOOKUP(H2924,zdroj!C:F,4,0)</f>
        <v>0</v>
      </c>
      <c r="N2924" s="61" t="str">
        <f t="shared" si="90"/>
        <v>katA</v>
      </c>
      <c r="P2924" s="73" t="str">
        <f t="shared" si="91"/>
        <v/>
      </c>
      <c r="Q2924" s="61" t="s">
        <v>30</v>
      </c>
    </row>
    <row r="2925" spans="8:17" x14ac:dyDescent="0.25">
      <c r="H2925" s="59">
        <v>20281</v>
      </c>
      <c r="I2925" s="59" t="s">
        <v>67</v>
      </c>
      <c r="J2925" s="59">
        <v>11377780</v>
      </c>
      <c r="K2925" s="59" t="s">
        <v>3145</v>
      </c>
      <c r="L2925" s="61" t="s">
        <v>112</v>
      </c>
      <c r="M2925" s="61">
        <f>VLOOKUP(H2925,zdroj!C:F,4,0)</f>
        <v>0</v>
      </c>
      <c r="N2925" s="61" t="str">
        <f t="shared" si="90"/>
        <v>katA</v>
      </c>
      <c r="P2925" s="73" t="str">
        <f t="shared" si="91"/>
        <v/>
      </c>
      <c r="Q2925" s="61" t="s">
        <v>30</v>
      </c>
    </row>
    <row r="2926" spans="8:17" x14ac:dyDescent="0.25">
      <c r="H2926" s="59">
        <v>20281</v>
      </c>
      <c r="I2926" s="59" t="s">
        <v>67</v>
      </c>
      <c r="J2926" s="59">
        <v>25718410</v>
      </c>
      <c r="K2926" s="59" t="s">
        <v>3146</v>
      </c>
      <c r="L2926" s="61" t="s">
        <v>112</v>
      </c>
      <c r="M2926" s="61">
        <f>VLOOKUP(H2926,zdroj!C:F,4,0)</f>
        <v>0</v>
      </c>
      <c r="N2926" s="61" t="str">
        <f t="shared" si="90"/>
        <v>katA</v>
      </c>
      <c r="P2926" s="73" t="str">
        <f t="shared" si="91"/>
        <v/>
      </c>
      <c r="Q2926" s="61" t="s">
        <v>30</v>
      </c>
    </row>
    <row r="2927" spans="8:17" x14ac:dyDescent="0.25">
      <c r="H2927" s="59">
        <v>20281</v>
      </c>
      <c r="I2927" s="59" t="s">
        <v>67</v>
      </c>
      <c r="J2927" s="59">
        <v>70505772</v>
      </c>
      <c r="K2927" s="59" t="s">
        <v>3147</v>
      </c>
      <c r="L2927" s="61" t="s">
        <v>112</v>
      </c>
      <c r="M2927" s="61">
        <f>VLOOKUP(H2927,zdroj!C:F,4,0)</f>
        <v>0</v>
      </c>
      <c r="N2927" s="61" t="str">
        <f t="shared" si="90"/>
        <v>katA</v>
      </c>
      <c r="P2927" s="73" t="str">
        <f t="shared" si="91"/>
        <v/>
      </c>
      <c r="Q2927" s="61" t="s">
        <v>30</v>
      </c>
    </row>
    <row r="2928" spans="8:17" x14ac:dyDescent="0.25">
      <c r="H2928" s="59">
        <v>20290</v>
      </c>
      <c r="I2928" s="59" t="s">
        <v>71</v>
      </c>
      <c r="J2928" s="59">
        <v>11377810</v>
      </c>
      <c r="K2928" s="59" t="s">
        <v>3148</v>
      </c>
      <c r="L2928" s="61" t="s">
        <v>112</v>
      </c>
      <c r="M2928" s="61">
        <f>VLOOKUP(H2928,zdroj!C:F,4,0)</f>
        <v>0</v>
      </c>
      <c r="N2928" s="61" t="str">
        <f t="shared" si="90"/>
        <v>katA</v>
      </c>
      <c r="P2928" s="73" t="str">
        <f t="shared" si="91"/>
        <v/>
      </c>
      <c r="Q2928" s="61" t="s">
        <v>30</v>
      </c>
    </row>
    <row r="2929" spans="8:18" x14ac:dyDescent="0.25">
      <c r="H2929" s="59">
        <v>20290</v>
      </c>
      <c r="I2929" s="59" t="s">
        <v>71</v>
      </c>
      <c r="J2929" s="59">
        <v>11377828</v>
      </c>
      <c r="K2929" s="59" t="s">
        <v>3149</v>
      </c>
      <c r="L2929" s="61" t="s">
        <v>112</v>
      </c>
      <c r="M2929" s="61">
        <f>VLOOKUP(H2929,zdroj!C:F,4,0)</f>
        <v>0</v>
      </c>
      <c r="N2929" s="61" t="str">
        <f t="shared" si="90"/>
        <v>katA</v>
      </c>
      <c r="P2929" s="73" t="str">
        <f t="shared" si="91"/>
        <v/>
      </c>
      <c r="Q2929" s="61" t="s">
        <v>30</v>
      </c>
    </row>
    <row r="2930" spans="8:18" x14ac:dyDescent="0.25">
      <c r="H2930" s="59">
        <v>20290</v>
      </c>
      <c r="I2930" s="59" t="s">
        <v>71</v>
      </c>
      <c r="J2930" s="59">
        <v>11377836</v>
      </c>
      <c r="K2930" s="59" t="s">
        <v>3150</v>
      </c>
      <c r="L2930" s="61" t="s">
        <v>112</v>
      </c>
      <c r="M2930" s="61">
        <f>VLOOKUP(H2930,zdroj!C:F,4,0)</f>
        <v>0</v>
      </c>
      <c r="N2930" s="61" t="str">
        <f t="shared" si="90"/>
        <v>katA</v>
      </c>
      <c r="P2930" s="73" t="str">
        <f t="shared" si="91"/>
        <v/>
      </c>
      <c r="Q2930" s="61" t="s">
        <v>30</v>
      </c>
    </row>
    <row r="2931" spans="8:18" x14ac:dyDescent="0.25">
      <c r="H2931" s="59">
        <v>20290</v>
      </c>
      <c r="I2931" s="59" t="s">
        <v>71</v>
      </c>
      <c r="J2931" s="59">
        <v>11377844</v>
      </c>
      <c r="K2931" s="59" t="s">
        <v>3151</v>
      </c>
      <c r="L2931" s="61" t="s">
        <v>112</v>
      </c>
      <c r="M2931" s="61">
        <f>VLOOKUP(H2931,zdroj!C:F,4,0)</f>
        <v>0</v>
      </c>
      <c r="N2931" s="61" t="str">
        <f t="shared" si="90"/>
        <v>katA</v>
      </c>
      <c r="P2931" s="73" t="str">
        <f t="shared" si="91"/>
        <v/>
      </c>
      <c r="Q2931" s="61" t="s">
        <v>30</v>
      </c>
    </row>
    <row r="2932" spans="8:18" x14ac:dyDescent="0.25">
      <c r="H2932" s="59">
        <v>20290</v>
      </c>
      <c r="I2932" s="59" t="s">
        <v>71</v>
      </c>
      <c r="J2932" s="59">
        <v>11377861</v>
      </c>
      <c r="K2932" s="59" t="s">
        <v>3152</v>
      </c>
      <c r="L2932" s="61" t="s">
        <v>112</v>
      </c>
      <c r="M2932" s="61">
        <f>VLOOKUP(H2932,zdroj!C:F,4,0)</f>
        <v>0</v>
      </c>
      <c r="N2932" s="61" t="str">
        <f t="shared" si="90"/>
        <v>katA</v>
      </c>
      <c r="P2932" s="73" t="str">
        <f t="shared" si="91"/>
        <v/>
      </c>
      <c r="Q2932" s="61" t="s">
        <v>30</v>
      </c>
    </row>
    <row r="2933" spans="8:18" x14ac:dyDescent="0.25">
      <c r="H2933" s="59">
        <v>20290</v>
      </c>
      <c r="I2933" s="59" t="s">
        <v>71</v>
      </c>
      <c r="J2933" s="59">
        <v>11377879</v>
      </c>
      <c r="K2933" s="59" t="s">
        <v>3153</v>
      </c>
      <c r="L2933" s="61" t="s">
        <v>112</v>
      </c>
      <c r="M2933" s="61">
        <f>VLOOKUP(H2933,zdroj!C:F,4,0)</f>
        <v>0</v>
      </c>
      <c r="N2933" s="61" t="str">
        <f t="shared" si="90"/>
        <v>katA</v>
      </c>
      <c r="P2933" s="73" t="str">
        <f t="shared" si="91"/>
        <v/>
      </c>
      <c r="Q2933" s="61" t="s">
        <v>30</v>
      </c>
    </row>
    <row r="2934" spans="8:18" x14ac:dyDescent="0.25">
      <c r="H2934" s="59">
        <v>20290</v>
      </c>
      <c r="I2934" s="59" t="s">
        <v>71</v>
      </c>
      <c r="J2934" s="59">
        <v>11377887</v>
      </c>
      <c r="K2934" s="59" t="s">
        <v>3154</v>
      </c>
      <c r="L2934" s="61" t="s">
        <v>113</v>
      </c>
      <c r="M2934" s="61">
        <f>VLOOKUP(H2934,zdroj!C:F,4,0)</f>
        <v>0</v>
      </c>
      <c r="N2934" s="61" t="str">
        <f t="shared" si="90"/>
        <v>katB</v>
      </c>
      <c r="P2934" s="73" t="str">
        <f t="shared" si="91"/>
        <v/>
      </c>
      <c r="Q2934" s="61" t="s">
        <v>30</v>
      </c>
      <c r="R2934" s="61" t="s">
        <v>91</v>
      </c>
    </row>
    <row r="2935" spans="8:18" x14ac:dyDescent="0.25">
      <c r="H2935" s="59">
        <v>20290</v>
      </c>
      <c r="I2935" s="59" t="s">
        <v>71</v>
      </c>
      <c r="J2935" s="59">
        <v>11377909</v>
      </c>
      <c r="K2935" s="59" t="s">
        <v>3155</v>
      </c>
      <c r="L2935" s="61" t="s">
        <v>112</v>
      </c>
      <c r="M2935" s="61">
        <f>VLOOKUP(H2935,zdroj!C:F,4,0)</f>
        <v>0</v>
      </c>
      <c r="N2935" s="61" t="str">
        <f t="shared" si="90"/>
        <v>katA</v>
      </c>
      <c r="P2935" s="73" t="str">
        <f t="shared" si="91"/>
        <v/>
      </c>
      <c r="Q2935" s="61" t="s">
        <v>30</v>
      </c>
    </row>
    <row r="2936" spans="8:18" x14ac:dyDescent="0.25">
      <c r="H2936" s="59">
        <v>20290</v>
      </c>
      <c r="I2936" s="59" t="s">
        <v>71</v>
      </c>
      <c r="J2936" s="59">
        <v>11377917</v>
      </c>
      <c r="K2936" s="59" t="s">
        <v>3156</v>
      </c>
      <c r="L2936" s="61" t="s">
        <v>112</v>
      </c>
      <c r="M2936" s="61">
        <f>VLOOKUP(H2936,zdroj!C:F,4,0)</f>
        <v>0</v>
      </c>
      <c r="N2936" s="61" t="str">
        <f t="shared" si="90"/>
        <v>katA</v>
      </c>
      <c r="P2936" s="73" t="str">
        <f t="shared" si="91"/>
        <v/>
      </c>
      <c r="Q2936" s="61" t="s">
        <v>30</v>
      </c>
    </row>
    <row r="2937" spans="8:18" x14ac:dyDescent="0.25">
      <c r="H2937" s="59">
        <v>20290</v>
      </c>
      <c r="I2937" s="59" t="s">
        <v>71</v>
      </c>
      <c r="J2937" s="59">
        <v>11377925</v>
      </c>
      <c r="K2937" s="59" t="s">
        <v>3157</v>
      </c>
      <c r="L2937" s="61" t="s">
        <v>112</v>
      </c>
      <c r="M2937" s="61">
        <f>VLOOKUP(H2937,zdroj!C:F,4,0)</f>
        <v>0</v>
      </c>
      <c r="N2937" s="61" t="str">
        <f t="shared" si="90"/>
        <v>katA</v>
      </c>
      <c r="P2937" s="73" t="str">
        <f t="shared" si="91"/>
        <v/>
      </c>
      <c r="Q2937" s="61" t="s">
        <v>30</v>
      </c>
    </row>
    <row r="2938" spans="8:18" x14ac:dyDescent="0.25">
      <c r="H2938" s="59">
        <v>20290</v>
      </c>
      <c r="I2938" s="59" t="s">
        <v>71</v>
      </c>
      <c r="J2938" s="59">
        <v>11377933</v>
      </c>
      <c r="K2938" s="59" t="s">
        <v>3158</v>
      </c>
      <c r="L2938" s="61" t="s">
        <v>112</v>
      </c>
      <c r="M2938" s="61">
        <f>VLOOKUP(H2938,zdroj!C:F,4,0)</f>
        <v>0</v>
      </c>
      <c r="N2938" s="61" t="str">
        <f t="shared" si="90"/>
        <v>katA</v>
      </c>
      <c r="P2938" s="73" t="str">
        <f t="shared" si="91"/>
        <v/>
      </c>
      <c r="Q2938" s="61" t="s">
        <v>30</v>
      </c>
    </row>
    <row r="2939" spans="8:18" x14ac:dyDescent="0.25">
      <c r="H2939" s="59">
        <v>20290</v>
      </c>
      <c r="I2939" s="59" t="s">
        <v>71</v>
      </c>
      <c r="J2939" s="59">
        <v>11377976</v>
      </c>
      <c r="K2939" s="59" t="s">
        <v>3159</v>
      </c>
      <c r="L2939" s="61" t="s">
        <v>112</v>
      </c>
      <c r="M2939" s="61">
        <f>VLOOKUP(H2939,zdroj!C:F,4,0)</f>
        <v>0</v>
      </c>
      <c r="N2939" s="61" t="str">
        <f t="shared" si="90"/>
        <v>katA</v>
      </c>
      <c r="P2939" s="73" t="str">
        <f t="shared" si="91"/>
        <v/>
      </c>
      <c r="Q2939" s="61" t="s">
        <v>30</v>
      </c>
    </row>
    <row r="2940" spans="8:18" x14ac:dyDescent="0.25">
      <c r="H2940" s="59">
        <v>20290</v>
      </c>
      <c r="I2940" s="59" t="s">
        <v>71</v>
      </c>
      <c r="J2940" s="59">
        <v>11377984</v>
      </c>
      <c r="K2940" s="59" t="s">
        <v>3160</v>
      </c>
      <c r="L2940" s="61" t="s">
        <v>112</v>
      </c>
      <c r="M2940" s="61">
        <f>VLOOKUP(H2940,zdroj!C:F,4,0)</f>
        <v>0</v>
      </c>
      <c r="N2940" s="61" t="str">
        <f t="shared" si="90"/>
        <v>katA</v>
      </c>
      <c r="P2940" s="73" t="str">
        <f t="shared" si="91"/>
        <v/>
      </c>
      <c r="Q2940" s="61" t="s">
        <v>30</v>
      </c>
    </row>
    <row r="2941" spans="8:18" x14ac:dyDescent="0.25">
      <c r="H2941" s="59">
        <v>20290</v>
      </c>
      <c r="I2941" s="59" t="s">
        <v>71</v>
      </c>
      <c r="J2941" s="59">
        <v>11377992</v>
      </c>
      <c r="K2941" s="59" t="s">
        <v>3161</v>
      </c>
      <c r="L2941" s="61" t="s">
        <v>112</v>
      </c>
      <c r="M2941" s="61">
        <f>VLOOKUP(H2941,zdroj!C:F,4,0)</f>
        <v>0</v>
      </c>
      <c r="N2941" s="61" t="str">
        <f t="shared" si="90"/>
        <v>katA</v>
      </c>
      <c r="P2941" s="73" t="str">
        <f t="shared" si="91"/>
        <v/>
      </c>
      <c r="Q2941" s="61" t="s">
        <v>30</v>
      </c>
    </row>
    <row r="2942" spans="8:18" x14ac:dyDescent="0.25">
      <c r="H2942" s="59">
        <v>20290</v>
      </c>
      <c r="I2942" s="59" t="s">
        <v>71</v>
      </c>
      <c r="J2942" s="59">
        <v>11378026</v>
      </c>
      <c r="K2942" s="59" t="s">
        <v>3162</v>
      </c>
      <c r="L2942" s="61" t="s">
        <v>112</v>
      </c>
      <c r="M2942" s="61">
        <f>VLOOKUP(H2942,zdroj!C:F,4,0)</f>
        <v>0</v>
      </c>
      <c r="N2942" s="61" t="str">
        <f t="shared" si="90"/>
        <v>katA</v>
      </c>
      <c r="P2942" s="73" t="str">
        <f t="shared" si="91"/>
        <v/>
      </c>
      <c r="Q2942" s="61" t="s">
        <v>30</v>
      </c>
    </row>
    <row r="2943" spans="8:18" x14ac:dyDescent="0.25">
      <c r="H2943" s="59">
        <v>20290</v>
      </c>
      <c r="I2943" s="59" t="s">
        <v>71</v>
      </c>
      <c r="J2943" s="59">
        <v>11378115</v>
      </c>
      <c r="K2943" s="59" t="s">
        <v>3163</v>
      </c>
      <c r="L2943" s="61" t="s">
        <v>81</v>
      </c>
      <c r="M2943" s="61">
        <f>VLOOKUP(H2943,zdroj!C:F,4,0)</f>
        <v>0</v>
      </c>
      <c r="N2943" s="61" t="str">
        <f t="shared" si="90"/>
        <v>-</v>
      </c>
      <c r="P2943" s="73" t="str">
        <f t="shared" si="91"/>
        <v/>
      </c>
      <c r="Q2943" s="61" t="s">
        <v>88</v>
      </c>
    </row>
    <row r="2944" spans="8:18" x14ac:dyDescent="0.25">
      <c r="H2944" s="59">
        <v>20290</v>
      </c>
      <c r="I2944" s="59" t="s">
        <v>71</v>
      </c>
      <c r="J2944" s="59">
        <v>11378123</v>
      </c>
      <c r="K2944" s="59" t="s">
        <v>3164</v>
      </c>
      <c r="L2944" s="61" t="s">
        <v>81</v>
      </c>
      <c r="M2944" s="61">
        <f>VLOOKUP(H2944,zdroj!C:F,4,0)</f>
        <v>0</v>
      </c>
      <c r="N2944" s="61" t="str">
        <f t="shared" si="90"/>
        <v>-</v>
      </c>
      <c r="P2944" s="73" t="str">
        <f t="shared" si="91"/>
        <v/>
      </c>
      <c r="Q2944" s="61" t="s">
        <v>88</v>
      </c>
    </row>
    <row r="2945" spans="8:17" x14ac:dyDescent="0.25">
      <c r="H2945" s="59">
        <v>20290</v>
      </c>
      <c r="I2945" s="59" t="s">
        <v>71</v>
      </c>
      <c r="J2945" s="59">
        <v>11378131</v>
      </c>
      <c r="K2945" s="59" t="s">
        <v>3165</v>
      </c>
      <c r="L2945" s="61" t="s">
        <v>81</v>
      </c>
      <c r="M2945" s="61">
        <f>VLOOKUP(H2945,zdroj!C:F,4,0)</f>
        <v>0</v>
      </c>
      <c r="N2945" s="61" t="str">
        <f t="shared" si="90"/>
        <v>-</v>
      </c>
      <c r="P2945" s="73" t="str">
        <f t="shared" si="91"/>
        <v/>
      </c>
      <c r="Q2945" s="61" t="s">
        <v>88</v>
      </c>
    </row>
    <row r="2946" spans="8:17" x14ac:dyDescent="0.25">
      <c r="H2946" s="59">
        <v>20290</v>
      </c>
      <c r="I2946" s="59" t="s">
        <v>71</v>
      </c>
      <c r="J2946" s="59">
        <v>11378140</v>
      </c>
      <c r="K2946" s="59" t="s">
        <v>3166</v>
      </c>
      <c r="L2946" s="61" t="s">
        <v>81</v>
      </c>
      <c r="M2946" s="61">
        <f>VLOOKUP(H2946,zdroj!C:F,4,0)</f>
        <v>0</v>
      </c>
      <c r="N2946" s="61" t="str">
        <f t="shared" si="90"/>
        <v>-</v>
      </c>
      <c r="P2946" s="73" t="str">
        <f t="shared" si="91"/>
        <v/>
      </c>
      <c r="Q2946" s="61" t="s">
        <v>88</v>
      </c>
    </row>
    <row r="2947" spans="8:17" x14ac:dyDescent="0.25">
      <c r="H2947" s="59">
        <v>20290</v>
      </c>
      <c r="I2947" s="59" t="s">
        <v>71</v>
      </c>
      <c r="J2947" s="59">
        <v>11378158</v>
      </c>
      <c r="K2947" s="59" t="s">
        <v>3167</v>
      </c>
      <c r="L2947" s="61" t="s">
        <v>81</v>
      </c>
      <c r="M2947" s="61">
        <f>VLOOKUP(H2947,zdroj!C:F,4,0)</f>
        <v>0</v>
      </c>
      <c r="N2947" s="61" t="str">
        <f t="shared" si="90"/>
        <v>-</v>
      </c>
      <c r="P2947" s="73" t="str">
        <f t="shared" si="91"/>
        <v/>
      </c>
      <c r="Q2947" s="61" t="s">
        <v>88</v>
      </c>
    </row>
    <row r="2948" spans="8:17" x14ac:dyDescent="0.25">
      <c r="H2948" s="59">
        <v>20290</v>
      </c>
      <c r="I2948" s="59" t="s">
        <v>71</v>
      </c>
      <c r="J2948" s="59">
        <v>11378166</v>
      </c>
      <c r="K2948" s="59" t="s">
        <v>3168</v>
      </c>
      <c r="L2948" s="61" t="s">
        <v>81</v>
      </c>
      <c r="M2948" s="61">
        <f>VLOOKUP(H2948,zdroj!C:F,4,0)</f>
        <v>0</v>
      </c>
      <c r="N2948" s="61" t="str">
        <f t="shared" si="90"/>
        <v>-</v>
      </c>
      <c r="P2948" s="73" t="str">
        <f t="shared" si="91"/>
        <v/>
      </c>
      <c r="Q2948" s="61" t="s">
        <v>88</v>
      </c>
    </row>
    <row r="2949" spans="8:17" x14ac:dyDescent="0.25">
      <c r="H2949" s="59">
        <v>20290</v>
      </c>
      <c r="I2949" s="59" t="s">
        <v>71</v>
      </c>
      <c r="J2949" s="59">
        <v>11378174</v>
      </c>
      <c r="K2949" s="59" t="s">
        <v>3169</v>
      </c>
      <c r="L2949" s="61" t="s">
        <v>81</v>
      </c>
      <c r="M2949" s="61">
        <f>VLOOKUP(H2949,zdroj!C:F,4,0)</f>
        <v>0</v>
      </c>
      <c r="N2949" s="61" t="str">
        <f t="shared" si="90"/>
        <v>-</v>
      </c>
      <c r="P2949" s="73" t="str">
        <f t="shared" si="91"/>
        <v/>
      </c>
      <c r="Q2949" s="61" t="s">
        <v>88</v>
      </c>
    </row>
    <row r="2950" spans="8:17" x14ac:dyDescent="0.25">
      <c r="H2950" s="59">
        <v>20290</v>
      </c>
      <c r="I2950" s="59" t="s">
        <v>71</v>
      </c>
      <c r="J2950" s="59">
        <v>11378182</v>
      </c>
      <c r="K2950" s="59" t="s">
        <v>3170</v>
      </c>
      <c r="L2950" s="61" t="s">
        <v>81</v>
      </c>
      <c r="M2950" s="61">
        <f>VLOOKUP(H2950,zdroj!C:F,4,0)</f>
        <v>0</v>
      </c>
      <c r="N2950" s="61" t="str">
        <f t="shared" si="90"/>
        <v>-</v>
      </c>
      <c r="P2950" s="73" t="str">
        <f t="shared" si="91"/>
        <v/>
      </c>
      <c r="Q2950" s="61" t="s">
        <v>88</v>
      </c>
    </row>
    <row r="2951" spans="8:17" x14ac:dyDescent="0.25">
      <c r="H2951" s="59">
        <v>20290</v>
      </c>
      <c r="I2951" s="59" t="s">
        <v>71</v>
      </c>
      <c r="J2951" s="59">
        <v>11378191</v>
      </c>
      <c r="K2951" s="59" t="s">
        <v>3171</v>
      </c>
      <c r="L2951" s="61" t="s">
        <v>81</v>
      </c>
      <c r="M2951" s="61">
        <f>VLOOKUP(H2951,zdroj!C:F,4,0)</f>
        <v>0</v>
      </c>
      <c r="N2951" s="61" t="str">
        <f t="shared" ref="N2951:N3014" si="92">IF(M2951="A",IF(L2951="katA","katB",L2951),L2951)</f>
        <v>-</v>
      </c>
      <c r="P2951" s="73" t="str">
        <f t="shared" ref="P2951:P3014" si="93">IF(O2951="A",1,"")</f>
        <v/>
      </c>
      <c r="Q2951" s="61" t="s">
        <v>88</v>
      </c>
    </row>
    <row r="2952" spans="8:17" x14ac:dyDescent="0.25">
      <c r="H2952" s="59">
        <v>20290</v>
      </c>
      <c r="I2952" s="59" t="s">
        <v>71</v>
      </c>
      <c r="J2952" s="59">
        <v>11378204</v>
      </c>
      <c r="K2952" s="59" t="s">
        <v>3172</v>
      </c>
      <c r="L2952" s="61" t="s">
        <v>81</v>
      </c>
      <c r="M2952" s="61">
        <f>VLOOKUP(H2952,zdroj!C:F,4,0)</f>
        <v>0</v>
      </c>
      <c r="N2952" s="61" t="str">
        <f t="shared" si="92"/>
        <v>-</v>
      </c>
      <c r="P2952" s="73" t="str">
        <f t="shared" si="93"/>
        <v/>
      </c>
      <c r="Q2952" s="61" t="s">
        <v>88</v>
      </c>
    </row>
    <row r="2953" spans="8:17" x14ac:dyDescent="0.25">
      <c r="H2953" s="59">
        <v>20290</v>
      </c>
      <c r="I2953" s="59" t="s">
        <v>71</v>
      </c>
      <c r="J2953" s="59">
        <v>11378212</v>
      </c>
      <c r="K2953" s="59" t="s">
        <v>3173</v>
      </c>
      <c r="L2953" s="61" t="s">
        <v>81</v>
      </c>
      <c r="M2953" s="61">
        <f>VLOOKUP(H2953,zdroj!C:F,4,0)</f>
        <v>0</v>
      </c>
      <c r="N2953" s="61" t="str">
        <f t="shared" si="92"/>
        <v>-</v>
      </c>
      <c r="P2953" s="73" t="str">
        <f t="shared" si="93"/>
        <v/>
      </c>
      <c r="Q2953" s="61" t="s">
        <v>88</v>
      </c>
    </row>
    <row r="2954" spans="8:17" x14ac:dyDescent="0.25">
      <c r="H2954" s="59">
        <v>20290</v>
      </c>
      <c r="I2954" s="59" t="s">
        <v>71</v>
      </c>
      <c r="J2954" s="59">
        <v>11378221</v>
      </c>
      <c r="K2954" s="59" t="s">
        <v>3174</v>
      </c>
      <c r="L2954" s="61" t="s">
        <v>81</v>
      </c>
      <c r="M2954" s="61">
        <f>VLOOKUP(H2954,zdroj!C:F,4,0)</f>
        <v>0</v>
      </c>
      <c r="N2954" s="61" t="str">
        <f t="shared" si="92"/>
        <v>-</v>
      </c>
      <c r="P2954" s="73" t="str">
        <f t="shared" si="93"/>
        <v/>
      </c>
      <c r="Q2954" s="61" t="s">
        <v>86</v>
      </c>
    </row>
    <row r="2955" spans="8:17" x14ac:dyDescent="0.25">
      <c r="H2955" s="59">
        <v>20290</v>
      </c>
      <c r="I2955" s="59" t="s">
        <v>71</v>
      </c>
      <c r="J2955" s="59">
        <v>11378239</v>
      </c>
      <c r="K2955" s="59" t="s">
        <v>3175</v>
      </c>
      <c r="L2955" s="61" t="s">
        <v>81</v>
      </c>
      <c r="M2955" s="61">
        <f>VLOOKUP(H2955,zdroj!C:F,4,0)</f>
        <v>0</v>
      </c>
      <c r="N2955" s="61" t="str">
        <f t="shared" si="92"/>
        <v>-</v>
      </c>
      <c r="P2955" s="73" t="str">
        <f t="shared" si="93"/>
        <v/>
      </c>
      <c r="Q2955" s="61" t="s">
        <v>88</v>
      </c>
    </row>
    <row r="2956" spans="8:17" x14ac:dyDescent="0.25">
      <c r="H2956" s="59">
        <v>20290</v>
      </c>
      <c r="I2956" s="59" t="s">
        <v>71</v>
      </c>
      <c r="J2956" s="59">
        <v>11378247</v>
      </c>
      <c r="K2956" s="59" t="s">
        <v>3176</v>
      </c>
      <c r="L2956" s="61" t="s">
        <v>81</v>
      </c>
      <c r="M2956" s="61">
        <f>VLOOKUP(H2956,zdroj!C:F,4,0)</f>
        <v>0</v>
      </c>
      <c r="N2956" s="61" t="str">
        <f t="shared" si="92"/>
        <v>-</v>
      </c>
      <c r="P2956" s="73" t="str">
        <f t="shared" si="93"/>
        <v/>
      </c>
      <c r="Q2956" s="61" t="s">
        <v>86</v>
      </c>
    </row>
    <row r="2957" spans="8:17" x14ac:dyDescent="0.25">
      <c r="H2957" s="59">
        <v>20290</v>
      </c>
      <c r="I2957" s="59" t="s">
        <v>71</v>
      </c>
      <c r="J2957" s="59">
        <v>11378255</v>
      </c>
      <c r="K2957" s="59" t="s">
        <v>3177</v>
      </c>
      <c r="L2957" s="61" t="s">
        <v>81</v>
      </c>
      <c r="M2957" s="61">
        <f>VLOOKUP(H2957,zdroj!C:F,4,0)</f>
        <v>0</v>
      </c>
      <c r="N2957" s="61" t="str">
        <f t="shared" si="92"/>
        <v>-</v>
      </c>
      <c r="P2957" s="73" t="str">
        <f t="shared" si="93"/>
        <v/>
      </c>
      <c r="Q2957" s="61" t="s">
        <v>88</v>
      </c>
    </row>
    <row r="2958" spans="8:17" x14ac:dyDescent="0.25">
      <c r="H2958" s="59">
        <v>20290</v>
      </c>
      <c r="I2958" s="59" t="s">
        <v>71</v>
      </c>
      <c r="J2958" s="59">
        <v>11378263</v>
      </c>
      <c r="K2958" s="59" t="s">
        <v>3178</v>
      </c>
      <c r="L2958" s="61" t="s">
        <v>81</v>
      </c>
      <c r="M2958" s="61">
        <f>VLOOKUP(H2958,zdroj!C:F,4,0)</f>
        <v>0</v>
      </c>
      <c r="N2958" s="61" t="str">
        <f t="shared" si="92"/>
        <v>-</v>
      </c>
      <c r="P2958" s="73" t="str">
        <f t="shared" si="93"/>
        <v/>
      </c>
      <c r="Q2958" s="61" t="s">
        <v>86</v>
      </c>
    </row>
    <row r="2959" spans="8:17" x14ac:dyDescent="0.25">
      <c r="H2959" s="59">
        <v>20290</v>
      </c>
      <c r="I2959" s="59" t="s">
        <v>71</v>
      </c>
      <c r="J2959" s="59">
        <v>11378271</v>
      </c>
      <c r="K2959" s="59" t="s">
        <v>3179</v>
      </c>
      <c r="L2959" s="61" t="s">
        <v>81</v>
      </c>
      <c r="M2959" s="61">
        <f>VLOOKUP(H2959,zdroj!C:F,4,0)</f>
        <v>0</v>
      </c>
      <c r="N2959" s="61" t="str">
        <f t="shared" si="92"/>
        <v>-</v>
      </c>
      <c r="P2959" s="73" t="str">
        <f t="shared" si="93"/>
        <v/>
      </c>
      <c r="Q2959" s="61" t="s">
        <v>88</v>
      </c>
    </row>
    <row r="2960" spans="8:17" x14ac:dyDescent="0.25">
      <c r="H2960" s="59">
        <v>20290</v>
      </c>
      <c r="I2960" s="59" t="s">
        <v>71</v>
      </c>
      <c r="J2960" s="59">
        <v>11378280</v>
      </c>
      <c r="K2960" s="59" t="s">
        <v>3180</v>
      </c>
      <c r="L2960" s="61" t="s">
        <v>81</v>
      </c>
      <c r="M2960" s="61">
        <f>VLOOKUP(H2960,zdroj!C:F,4,0)</f>
        <v>0</v>
      </c>
      <c r="N2960" s="61" t="str">
        <f t="shared" si="92"/>
        <v>-</v>
      </c>
      <c r="P2960" s="73" t="str">
        <f t="shared" si="93"/>
        <v/>
      </c>
      <c r="Q2960" s="61" t="s">
        <v>88</v>
      </c>
    </row>
    <row r="2961" spans="8:17" x14ac:dyDescent="0.25">
      <c r="H2961" s="59">
        <v>20290</v>
      </c>
      <c r="I2961" s="59" t="s">
        <v>71</v>
      </c>
      <c r="J2961" s="59">
        <v>11378301</v>
      </c>
      <c r="K2961" s="59" t="s">
        <v>3181</v>
      </c>
      <c r="L2961" s="61" t="s">
        <v>81</v>
      </c>
      <c r="M2961" s="61">
        <f>VLOOKUP(H2961,zdroj!C:F,4,0)</f>
        <v>0</v>
      </c>
      <c r="N2961" s="61" t="str">
        <f t="shared" si="92"/>
        <v>-</v>
      </c>
      <c r="P2961" s="73" t="str">
        <f t="shared" si="93"/>
        <v/>
      </c>
      <c r="Q2961" s="61" t="s">
        <v>88</v>
      </c>
    </row>
    <row r="2962" spans="8:17" x14ac:dyDescent="0.25">
      <c r="H2962" s="59">
        <v>20290</v>
      </c>
      <c r="I2962" s="59" t="s">
        <v>71</v>
      </c>
      <c r="J2962" s="59">
        <v>11378310</v>
      </c>
      <c r="K2962" s="59" t="s">
        <v>3182</v>
      </c>
      <c r="L2962" s="61" t="s">
        <v>81</v>
      </c>
      <c r="M2962" s="61">
        <f>VLOOKUP(H2962,zdroj!C:F,4,0)</f>
        <v>0</v>
      </c>
      <c r="N2962" s="61" t="str">
        <f t="shared" si="92"/>
        <v>-</v>
      </c>
      <c r="P2962" s="73" t="str">
        <f t="shared" si="93"/>
        <v/>
      </c>
      <c r="Q2962" s="61" t="s">
        <v>88</v>
      </c>
    </row>
    <row r="2963" spans="8:17" x14ac:dyDescent="0.25">
      <c r="H2963" s="59">
        <v>20290</v>
      </c>
      <c r="I2963" s="59" t="s">
        <v>71</v>
      </c>
      <c r="J2963" s="59">
        <v>11378328</v>
      </c>
      <c r="K2963" s="59" t="s">
        <v>3183</v>
      </c>
      <c r="L2963" s="61" t="s">
        <v>81</v>
      </c>
      <c r="M2963" s="61">
        <f>VLOOKUP(H2963,zdroj!C:F,4,0)</f>
        <v>0</v>
      </c>
      <c r="N2963" s="61" t="str">
        <f t="shared" si="92"/>
        <v>-</v>
      </c>
      <c r="P2963" s="73" t="str">
        <f t="shared" si="93"/>
        <v/>
      </c>
      <c r="Q2963" s="61" t="s">
        <v>88</v>
      </c>
    </row>
    <row r="2964" spans="8:17" x14ac:dyDescent="0.25">
      <c r="H2964" s="59">
        <v>20290</v>
      </c>
      <c r="I2964" s="59" t="s">
        <v>71</v>
      </c>
      <c r="J2964" s="59">
        <v>11378336</v>
      </c>
      <c r="K2964" s="59" t="s">
        <v>3184</v>
      </c>
      <c r="L2964" s="61" t="s">
        <v>81</v>
      </c>
      <c r="M2964" s="61">
        <f>VLOOKUP(H2964,zdroj!C:F,4,0)</f>
        <v>0</v>
      </c>
      <c r="N2964" s="61" t="str">
        <f t="shared" si="92"/>
        <v>-</v>
      </c>
      <c r="P2964" s="73" t="str">
        <f t="shared" si="93"/>
        <v/>
      </c>
      <c r="Q2964" s="61" t="s">
        <v>88</v>
      </c>
    </row>
    <row r="2965" spans="8:17" x14ac:dyDescent="0.25">
      <c r="H2965" s="59">
        <v>20290</v>
      </c>
      <c r="I2965" s="59" t="s">
        <v>71</v>
      </c>
      <c r="J2965" s="59">
        <v>11378344</v>
      </c>
      <c r="K2965" s="59" t="s">
        <v>3185</v>
      </c>
      <c r="L2965" s="61" t="s">
        <v>81</v>
      </c>
      <c r="M2965" s="61">
        <f>VLOOKUP(H2965,zdroj!C:F,4,0)</f>
        <v>0</v>
      </c>
      <c r="N2965" s="61" t="str">
        <f t="shared" si="92"/>
        <v>-</v>
      </c>
      <c r="P2965" s="73" t="str">
        <f t="shared" si="93"/>
        <v/>
      </c>
      <c r="Q2965" s="61" t="s">
        <v>88</v>
      </c>
    </row>
    <row r="2966" spans="8:17" x14ac:dyDescent="0.25">
      <c r="H2966" s="59">
        <v>20290</v>
      </c>
      <c r="I2966" s="59" t="s">
        <v>71</v>
      </c>
      <c r="J2966" s="59">
        <v>11378352</v>
      </c>
      <c r="K2966" s="59" t="s">
        <v>3186</v>
      </c>
      <c r="L2966" s="61" t="s">
        <v>81</v>
      </c>
      <c r="M2966" s="61">
        <f>VLOOKUP(H2966,zdroj!C:F,4,0)</f>
        <v>0</v>
      </c>
      <c r="N2966" s="61" t="str">
        <f t="shared" si="92"/>
        <v>-</v>
      </c>
      <c r="P2966" s="73" t="str">
        <f t="shared" si="93"/>
        <v/>
      </c>
      <c r="Q2966" s="61" t="s">
        <v>88</v>
      </c>
    </row>
    <row r="2967" spans="8:17" x14ac:dyDescent="0.25">
      <c r="H2967" s="59">
        <v>20290</v>
      </c>
      <c r="I2967" s="59" t="s">
        <v>71</v>
      </c>
      <c r="J2967" s="59">
        <v>11378361</v>
      </c>
      <c r="K2967" s="59" t="s">
        <v>3187</v>
      </c>
      <c r="L2967" s="61" t="s">
        <v>81</v>
      </c>
      <c r="M2967" s="61">
        <f>VLOOKUP(H2967,zdroj!C:F,4,0)</f>
        <v>0</v>
      </c>
      <c r="N2967" s="61" t="str">
        <f t="shared" si="92"/>
        <v>-</v>
      </c>
      <c r="P2967" s="73" t="str">
        <f t="shared" si="93"/>
        <v/>
      </c>
      <c r="Q2967" s="61" t="s">
        <v>88</v>
      </c>
    </row>
    <row r="2968" spans="8:17" x14ac:dyDescent="0.25">
      <c r="H2968" s="59">
        <v>20290</v>
      </c>
      <c r="I2968" s="59" t="s">
        <v>71</v>
      </c>
      <c r="J2968" s="59">
        <v>11378379</v>
      </c>
      <c r="K2968" s="59" t="s">
        <v>3188</v>
      </c>
      <c r="L2968" s="61" t="s">
        <v>81</v>
      </c>
      <c r="M2968" s="61">
        <f>VLOOKUP(H2968,zdroj!C:F,4,0)</f>
        <v>0</v>
      </c>
      <c r="N2968" s="61" t="str">
        <f t="shared" si="92"/>
        <v>-</v>
      </c>
      <c r="P2968" s="73" t="str">
        <f t="shared" si="93"/>
        <v/>
      </c>
      <c r="Q2968" s="61" t="s">
        <v>88</v>
      </c>
    </row>
    <row r="2969" spans="8:17" x14ac:dyDescent="0.25">
      <c r="H2969" s="59">
        <v>20290</v>
      </c>
      <c r="I2969" s="59" t="s">
        <v>71</v>
      </c>
      <c r="J2969" s="59">
        <v>11378387</v>
      </c>
      <c r="K2969" s="59" t="s">
        <v>3189</v>
      </c>
      <c r="L2969" s="61" t="s">
        <v>81</v>
      </c>
      <c r="M2969" s="61">
        <f>VLOOKUP(H2969,zdroj!C:F,4,0)</f>
        <v>0</v>
      </c>
      <c r="N2969" s="61" t="str">
        <f t="shared" si="92"/>
        <v>-</v>
      </c>
      <c r="P2969" s="73" t="str">
        <f t="shared" si="93"/>
        <v/>
      </c>
      <c r="Q2969" s="61" t="s">
        <v>88</v>
      </c>
    </row>
    <row r="2970" spans="8:17" x14ac:dyDescent="0.25">
      <c r="H2970" s="59">
        <v>20290</v>
      </c>
      <c r="I2970" s="59" t="s">
        <v>71</v>
      </c>
      <c r="J2970" s="59">
        <v>11378395</v>
      </c>
      <c r="K2970" s="59" t="s">
        <v>3190</v>
      </c>
      <c r="L2970" s="61" t="s">
        <v>81</v>
      </c>
      <c r="M2970" s="61">
        <f>VLOOKUP(H2970,zdroj!C:F,4,0)</f>
        <v>0</v>
      </c>
      <c r="N2970" s="61" t="str">
        <f t="shared" si="92"/>
        <v>-</v>
      </c>
      <c r="P2970" s="73" t="str">
        <f t="shared" si="93"/>
        <v/>
      </c>
      <c r="Q2970" s="61" t="s">
        <v>88</v>
      </c>
    </row>
    <row r="2971" spans="8:17" x14ac:dyDescent="0.25">
      <c r="H2971" s="59">
        <v>20290</v>
      </c>
      <c r="I2971" s="59" t="s">
        <v>71</v>
      </c>
      <c r="J2971" s="59">
        <v>11378417</v>
      </c>
      <c r="K2971" s="59" t="s">
        <v>3191</v>
      </c>
      <c r="L2971" s="61" t="s">
        <v>81</v>
      </c>
      <c r="M2971" s="61">
        <f>VLOOKUP(H2971,zdroj!C:F,4,0)</f>
        <v>0</v>
      </c>
      <c r="N2971" s="61" t="str">
        <f t="shared" si="92"/>
        <v>-</v>
      </c>
      <c r="P2971" s="73" t="str">
        <f t="shared" si="93"/>
        <v/>
      </c>
      <c r="Q2971" s="61" t="s">
        <v>88</v>
      </c>
    </row>
    <row r="2972" spans="8:17" x14ac:dyDescent="0.25">
      <c r="H2972" s="59">
        <v>20290</v>
      </c>
      <c r="I2972" s="59" t="s">
        <v>71</v>
      </c>
      <c r="J2972" s="59">
        <v>11378441</v>
      </c>
      <c r="K2972" s="59" t="s">
        <v>3192</v>
      </c>
      <c r="L2972" s="61" t="s">
        <v>81</v>
      </c>
      <c r="M2972" s="61">
        <f>VLOOKUP(H2972,zdroj!C:F,4,0)</f>
        <v>0</v>
      </c>
      <c r="N2972" s="61" t="str">
        <f t="shared" si="92"/>
        <v>-</v>
      </c>
      <c r="P2972" s="73" t="str">
        <f t="shared" si="93"/>
        <v/>
      </c>
      <c r="Q2972" s="61" t="s">
        <v>88</v>
      </c>
    </row>
    <row r="2973" spans="8:17" x14ac:dyDescent="0.25">
      <c r="H2973" s="59">
        <v>20290</v>
      </c>
      <c r="I2973" s="59" t="s">
        <v>71</v>
      </c>
      <c r="J2973" s="59">
        <v>11378484</v>
      </c>
      <c r="K2973" s="59" t="s">
        <v>3193</v>
      </c>
      <c r="L2973" s="61" t="s">
        <v>112</v>
      </c>
      <c r="M2973" s="61">
        <f>VLOOKUP(H2973,zdroj!C:F,4,0)</f>
        <v>0</v>
      </c>
      <c r="N2973" s="61" t="str">
        <f t="shared" si="92"/>
        <v>katA</v>
      </c>
      <c r="P2973" s="73" t="str">
        <f t="shared" si="93"/>
        <v/>
      </c>
      <c r="Q2973" s="61" t="s">
        <v>30</v>
      </c>
    </row>
    <row r="2974" spans="8:17" x14ac:dyDescent="0.25">
      <c r="H2974" s="59">
        <v>20290</v>
      </c>
      <c r="I2974" s="59" t="s">
        <v>71</v>
      </c>
      <c r="J2974" s="59">
        <v>28129636</v>
      </c>
      <c r="K2974" s="59" t="s">
        <v>3194</v>
      </c>
      <c r="L2974" s="61" t="s">
        <v>112</v>
      </c>
      <c r="M2974" s="61">
        <f>VLOOKUP(H2974,zdroj!C:F,4,0)</f>
        <v>0</v>
      </c>
      <c r="N2974" s="61" t="str">
        <f t="shared" si="92"/>
        <v>katA</v>
      </c>
      <c r="P2974" s="73" t="str">
        <f t="shared" si="93"/>
        <v/>
      </c>
      <c r="Q2974" s="61" t="s">
        <v>30</v>
      </c>
    </row>
    <row r="2975" spans="8:17" x14ac:dyDescent="0.25">
      <c r="H2975" s="59">
        <v>20290</v>
      </c>
      <c r="I2975" s="59" t="s">
        <v>71</v>
      </c>
      <c r="J2975" s="59">
        <v>30701805</v>
      </c>
      <c r="K2975" s="59" t="s">
        <v>3195</v>
      </c>
      <c r="L2975" s="61" t="s">
        <v>81</v>
      </c>
      <c r="M2975" s="61">
        <f>VLOOKUP(H2975,zdroj!C:F,4,0)</f>
        <v>0</v>
      </c>
      <c r="N2975" s="61" t="str">
        <f t="shared" si="92"/>
        <v>-</v>
      </c>
      <c r="P2975" s="73" t="str">
        <f t="shared" si="93"/>
        <v/>
      </c>
      <c r="Q2975" s="61" t="s">
        <v>88</v>
      </c>
    </row>
    <row r="2976" spans="8:17" x14ac:dyDescent="0.25">
      <c r="H2976" s="59">
        <v>20290</v>
      </c>
      <c r="I2976" s="59" t="s">
        <v>71</v>
      </c>
      <c r="J2976" s="59">
        <v>30701813</v>
      </c>
      <c r="K2976" s="59" t="s">
        <v>3196</v>
      </c>
      <c r="L2976" s="61" t="s">
        <v>81</v>
      </c>
      <c r="M2976" s="61">
        <f>VLOOKUP(H2976,zdroj!C:F,4,0)</f>
        <v>0</v>
      </c>
      <c r="N2976" s="61" t="str">
        <f t="shared" si="92"/>
        <v>-</v>
      </c>
      <c r="P2976" s="73" t="str">
        <f t="shared" si="93"/>
        <v/>
      </c>
      <c r="Q2976" s="61" t="s">
        <v>88</v>
      </c>
    </row>
    <row r="2977" spans="8:18" x14ac:dyDescent="0.25">
      <c r="H2977" s="59">
        <v>20290</v>
      </c>
      <c r="I2977" s="59" t="s">
        <v>71</v>
      </c>
      <c r="J2977" s="59">
        <v>40859185</v>
      </c>
      <c r="K2977" s="59" t="s">
        <v>3197</v>
      </c>
      <c r="L2977" s="61" t="s">
        <v>113</v>
      </c>
      <c r="M2977" s="61">
        <f>VLOOKUP(H2977,zdroj!C:F,4,0)</f>
        <v>0</v>
      </c>
      <c r="N2977" s="61" t="str">
        <f t="shared" si="92"/>
        <v>katB</v>
      </c>
      <c r="P2977" s="73" t="str">
        <f t="shared" si="93"/>
        <v/>
      </c>
      <c r="Q2977" s="61" t="s">
        <v>30</v>
      </c>
      <c r="R2977" s="61" t="s">
        <v>91</v>
      </c>
    </row>
    <row r="2978" spans="8:18" x14ac:dyDescent="0.25">
      <c r="H2978" s="59">
        <v>20290</v>
      </c>
      <c r="I2978" s="59" t="s">
        <v>71</v>
      </c>
      <c r="J2978" s="59">
        <v>81339208</v>
      </c>
      <c r="K2978" s="59" t="s">
        <v>3198</v>
      </c>
      <c r="L2978" s="61" t="s">
        <v>81</v>
      </c>
      <c r="M2978" s="61">
        <f>VLOOKUP(H2978,zdroj!C:F,4,0)</f>
        <v>0</v>
      </c>
      <c r="N2978" s="61" t="str">
        <f t="shared" si="92"/>
        <v>-</v>
      </c>
      <c r="P2978" s="73" t="str">
        <f t="shared" si="93"/>
        <v/>
      </c>
      <c r="Q2978" s="61" t="s">
        <v>88</v>
      </c>
    </row>
    <row r="2979" spans="8:18" x14ac:dyDescent="0.25">
      <c r="H2979" s="59">
        <v>20311</v>
      </c>
      <c r="I2979" s="59" t="s">
        <v>71</v>
      </c>
      <c r="J2979" s="59">
        <v>11377801</v>
      </c>
      <c r="K2979" s="59" t="s">
        <v>3199</v>
      </c>
      <c r="L2979" s="61" t="s">
        <v>113</v>
      </c>
      <c r="M2979" s="61">
        <f>VLOOKUP(H2979,zdroj!C:F,4,0)</f>
        <v>0</v>
      </c>
      <c r="N2979" s="61" t="str">
        <f t="shared" si="92"/>
        <v>katB</v>
      </c>
      <c r="P2979" s="73" t="str">
        <f t="shared" si="93"/>
        <v/>
      </c>
      <c r="Q2979" s="61" t="s">
        <v>30</v>
      </c>
      <c r="R2979" s="61" t="s">
        <v>91</v>
      </c>
    </row>
    <row r="2980" spans="8:18" x14ac:dyDescent="0.25">
      <c r="H2980" s="59">
        <v>20311</v>
      </c>
      <c r="I2980" s="59" t="s">
        <v>71</v>
      </c>
      <c r="J2980" s="59">
        <v>11377852</v>
      </c>
      <c r="K2980" s="59" t="s">
        <v>3200</v>
      </c>
      <c r="L2980" s="61" t="s">
        <v>112</v>
      </c>
      <c r="M2980" s="61">
        <f>VLOOKUP(H2980,zdroj!C:F,4,0)</f>
        <v>0</v>
      </c>
      <c r="N2980" s="61" t="str">
        <f t="shared" si="92"/>
        <v>katA</v>
      </c>
      <c r="P2980" s="73" t="str">
        <f t="shared" si="93"/>
        <v/>
      </c>
      <c r="Q2980" s="61" t="s">
        <v>30</v>
      </c>
    </row>
    <row r="2981" spans="8:18" x14ac:dyDescent="0.25">
      <c r="H2981" s="59">
        <v>20311</v>
      </c>
      <c r="I2981" s="59" t="s">
        <v>71</v>
      </c>
      <c r="J2981" s="59">
        <v>11377895</v>
      </c>
      <c r="K2981" s="59" t="s">
        <v>3201</v>
      </c>
      <c r="L2981" s="61" t="s">
        <v>112</v>
      </c>
      <c r="M2981" s="61">
        <f>VLOOKUP(H2981,zdroj!C:F,4,0)</f>
        <v>0</v>
      </c>
      <c r="N2981" s="61" t="str">
        <f t="shared" si="92"/>
        <v>katA</v>
      </c>
      <c r="P2981" s="73" t="str">
        <f t="shared" si="93"/>
        <v/>
      </c>
      <c r="Q2981" s="61" t="s">
        <v>30</v>
      </c>
    </row>
    <row r="2982" spans="8:18" x14ac:dyDescent="0.25">
      <c r="H2982" s="59">
        <v>20311</v>
      </c>
      <c r="I2982" s="59" t="s">
        <v>71</v>
      </c>
      <c r="J2982" s="59">
        <v>11377941</v>
      </c>
      <c r="K2982" s="59" t="s">
        <v>3202</v>
      </c>
      <c r="L2982" s="61" t="s">
        <v>112</v>
      </c>
      <c r="M2982" s="61">
        <f>VLOOKUP(H2982,zdroj!C:F,4,0)</f>
        <v>0</v>
      </c>
      <c r="N2982" s="61" t="str">
        <f t="shared" si="92"/>
        <v>katA</v>
      </c>
      <c r="P2982" s="73" t="str">
        <f t="shared" si="93"/>
        <v/>
      </c>
      <c r="Q2982" s="61" t="s">
        <v>30</v>
      </c>
    </row>
    <row r="2983" spans="8:18" x14ac:dyDescent="0.25">
      <c r="H2983" s="59">
        <v>20311</v>
      </c>
      <c r="I2983" s="59" t="s">
        <v>71</v>
      </c>
      <c r="J2983" s="59">
        <v>11377950</v>
      </c>
      <c r="K2983" s="59" t="s">
        <v>3203</v>
      </c>
      <c r="L2983" s="61" t="s">
        <v>112</v>
      </c>
      <c r="M2983" s="61">
        <f>VLOOKUP(H2983,zdroj!C:F,4,0)</f>
        <v>0</v>
      </c>
      <c r="N2983" s="61" t="str">
        <f t="shared" si="92"/>
        <v>katA</v>
      </c>
      <c r="P2983" s="73" t="str">
        <f t="shared" si="93"/>
        <v/>
      </c>
      <c r="Q2983" s="61" t="s">
        <v>30</v>
      </c>
    </row>
    <row r="2984" spans="8:18" x14ac:dyDescent="0.25">
      <c r="H2984" s="59">
        <v>20311</v>
      </c>
      <c r="I2984" s="59" t="s">
        <v>71</v>
      </c>
      <c r="J2984" s="59">
        <v>11377968</v>
      </c>
      <c r="K2984" s="59" t="s">
        <v>3204</v>
      </c>
      <c r="L2984" s="61" t="s">
        <v>112</v>
      </c>
      <c r="M2984" s="61">
        <f>VLOOKUP(H2984,zdroj!C:F,4,0)</f>
        <v>0</v>
      </c>
      <c r="N2984" s="61" t="str">
        <f t="shared" si="92"/>
        <v>katA</v>
      </c>
      <c r="P2984" s="73" t="str">
        <f t="shared" si="93"/>
        <v/>
      </c>
      <c r="Q2984" s="61" t="s">
        <v>30</v>
      </c>
    </row>
    <row r="2985" spans="8:18" x14ac:dyDescent="0.25">
      <c r="H2985" s="59">
        <v>20311</v>
      </c>
      <c r="I2985" s="59" t="s">
        <v>71</v>
      </c>
      <c r="J2985" s="59">
        <v>11378000</v>
      </c>
      <c r="K2985" s="59" t="s">
        <v>3205</v>
      </c>
      <c r="L2985" s="61" t="s">
        <v>112</v>
      </c>
      <c r="M2985" s="61">
        <f>VLOOKUP(H2985,zdroj!C:F,4,0)</f>
        <v>0</v>
      </c>
      <c r="N2985" s="61" t="str">
        <f t="shared" si="92"/>
        <v>katA</v>
      </c>
      <c r="P2985" s="73" t="str">
        <f t="shared" si="93"/>
        <v/>
      </c>
      <c r="Q2985" s="61" t="s">
        <v>30</v>
      </c>
    </row>
    <row r="2986" spans="8:18" x14ac:dyDescent="0.25">
      <c r="H2986" s="59">
        <v>20311</v>
      </c>
      <c r="I2986" s="59" t="s">
        <v>71</v>
      </c>
      <c r="J2986" s="59">
        <v>11378018</v>
      </c>
      <c r="K2986" s="59" t="s">
        <v>3206</v>
      </c>
      <c r="L2986" s="61" t="s">
        <v>81</v>
      </c>
      <c r="M2986" s="61">
        <f>VLOOKUP(H2986,zdroj!C:F,4,0)</f>
        <v>0</v>
      </c>
      <c r="N2986" s="61" t="str">
        <f t="shared" si="92"/>
        <v>-</v>
      </c>
      <c r="P2986" s="73" t="str">
        <f t="shared" si="93"/>
        <v/>
      </c>
      <c r="Q2986" s="61" t="s">
        <v>88</v>
      </c>
    </row>
    <row r="2987" spans="8:18" x14ac:dyDescent="0.25">
      <c r="H2987" s="59">
        <v>20311</v>
      </c>
      <c r="I2987" s="59" t="s">
        <v>71</v>
      </c>
      <c r="J2987" s="59">
        <v>11378034</v>
      </c>
      <c r="K2987" s="59" t="s">
        <v>3207</v>
      </c>
      <c r="L2987" s="61" t="s">
        <v>112</v>
      </c>
      <c r="M2987" s="61">
        <f>VLOOKUP(H2987,zdroj!C:F,4,0)</f>
        <v>0</v>
      </c>
      <c r="N2987" s="61" t="str">
        <f t="shared" si="92"/>
        <v>katA</v>
      </c>
      <c r="P2987" s="73" t="str">
        <f t="shared" si="93"/>
        <v/>
      </c>
      <c r="Q2987" s="61" t="s">
        <v>30</v>
      </c>
    </row>
    <row r="2988" spans="8:18" x14ac:dyDescent="0.25">
      <c r="H2988" s="59">
        <v>20311</v>
      </c>
      <c r="I2988" s="59" t="s">
        <v>71</v>
      </c>
      <c r="J2988" s="59">
        <v>11378042</v>
      </c>
      <c r="K2988" s="59" t="s">
        <v>3208</v>
      </c>
      <c r="L2988" s="61" t="s">
        <v>112</v>
      </c>
      <c r="M2988" s="61">
        <f>VLOOKUP(H2988,zdroj!C:F,4,0)</f>
        <v>0</v>
      </c>
      <c r="N2988" s="61" t="str">
        <f t="shared" si="92"/>
        <v>katA</v>
      </c>
      <c r="P2988" s="73" t="str">
        <f t="shared" si="93"/>
        <v/>
      </c>
      <c r="Q2988" s="61" t="s">
        <v>30</v>
      </c>
    </row>
    <row r="2989" spans="8:18" x14ac:dyDescent="0.25">
      <c r="H2989" s="59">
        <v>20311</v>
      </c>
      <c r="I2989" s="59" t="s">
        <v>71</v>
      </c>
      <c r="J2989" s="59">
        <v>11378051</v>
      </c>
      <c r="K2989" s="59" t="s">
        <v>3209</v>
      </c>
      <c r="L2989" s="61" t="s">
        <v>112</v>
      </c>
      <c r="M2989" s="61">
        <f>VLOOKUP(H2989,zdroj!C:F,4,0)</f>
        <v>0</v>
      </c>
      <c r="N2989" s="61" t="str">
        <f t="shared" si="92"/>
        <v>katA</v>
      </c>
      <c r="P2989" s="73" t="str">
        <f t="shared" si="93"/>
        <v/>
      </c>
      <c r="Q2989" s="61" t="s">
        <v>30</v>
      </c>
    </row>
    <row r="2990" spans="8:18" x14ac:dyDescent="0.25">
      <c r="H2990" s="59">
        <v>20311</v>
      </c>
      <c r="I2990" s="59" t="s">
        <v>71</v>
      </c>
      <c r="J2990" s="59">
        <v>11378069</v>
      </c>
      <c r="K2990" s="59" t="s">
        <v>3210</v>
      </c>
      <c r="L2990" s="61" t="s">
        <v>112</v>
      </c>
      <c r="M2990" s="61">
        <f>VLOOKUP(H2990,zdroj!C:F,4,0)</f>
        <v>0</v>
      </c>
      <c r="N2990" s="61" t="str">
        <f t="shared" si="92"/>
        <v>katA</v>
      </c>
      <c r="P2990" s="73" t="str">
        <f t="shared" si="93"/>
        <v/>
      </c>
      <c r="Q2990" s="61" t="s">
        <v>30</v>
      </c>
    </row>
    <row r="2991" spans="8:18" x14ac:dyDescent="0.25">
      <c r="H2991" s="59">
        <v>20311</v>
      </c>
      <c r="I2991" s="59" t="s">
        <v>71</v>
      </c>
      <c r="J2991" s="59">
        <v>11378077</v>
      </c>
      <c r="K2991" s="59" t="s">
        <v>3211</v>
      </c>
      <c r="L2991" s="61" t="s">
        <v>112</v>
      </c>
      <c r="M2991" s="61">
        <f>VLOOKUP(H2991,zdroj!C:F,4,0)</f>
        <v>0</v>
      </c>
      <c r="N2991" s="61" t="str">
        <f t="shared" si="92"/>
        <v>katA</v>
      </c>
      <c r="P2991" s="73" t="str">
        <f t="shared" si="93"/>
        <v/>
      </c>
      <c r="Q2991" s="61" t="s">
        <v>30</v>
      </c>
    </row>
    <row r="2992" spans="8:18" x14ac:dyDescent="0.25">
      <c r="H2992" s="59">
        <v>20311</v>
      </c>
      <c r="I2992" s="59" t="s">
        <v>71</v>
      </c>
      <c r="J2992" s="59">
        <v>11378085</v>
      </c>
      <c r="K2992" s="59" t="s">
        <v>3212</v>
      </c>
      <c r="L2992" s="61" t="s">
        <v>112</v>
      </c>
      <c r="M2992" s="61">
        <f>VLOOKUP(H2992,zdroj!C:F,4,0)</f>
        <v>0</v>
      </c>
      <c r="N2992" s="61" t="str">
        <f t="shared" si="92"/>
        <v>katA</v>
      </c>
      <c r="P2992" s="73" t="str">
        <f t="shared" si="93"/>
        <v/>
      </c>
      <c r="Q2992" s="61" t="s">
        <v>30</v>
      </c>
    </row>
    <row r="2993" spans="8:18" x14ac:dyDescent="0.25">
      <c r="H2993" s="59">
        <v>20311</v>
      </c>
      <c r="I2993" s="59" t="s">
        <v>71</v>
      </c>
      <c r="J2993" s="59">
        <v>11378093</v>
      </c>
      <c r="K2993" s="59" t="s">
        <v>3213</v>
      </c>
      <c r="L2993" s="61" t="s">
        <v>112</v>
      </c>
      <c r="M2993" s="61">
        <f>VLOOKUP(H2993,zdroj!C:F,4,0)</f>
        <v>0</v>
      </c>
      <c r="N2993" s="61" t="str">
        <f t="shared" si="92"/>
        <v>katA</v>
      </c>
      <c r="P2993" s="73" t="str">
        <f t="shared" si="93"/>
        <v/>
      </c>
      <c r="Q2993" s="61" t="s">
        <v>30</v>
      </c>
    </row>
    <row r="2994" spans="8:18" x14ac:dyDescent="0.25">
      <c r="H2994" s="59">
        <v>20311</v>
      </c>
      <c r="I2994" s="59" t="s">
        <v>71</v>
      </c>
      <c r="J2994" s="59">
        <v>11378425</v>
      </c>
      <c r="K2994" s="59" t="s">
        <v>3214</v>
      </c>
      <c r="L2994" s="61" t="s">
        <v>81</v>
      </c>
      <c r="M2994" s="61">
        <f>VLOOKUP(H2994,zdroj!C:F,4,0)</f>
        <v>0</v>
      </c>
      <c r="N2994" s="61" t="str">
        <f t="shared" si="92"/>
        <v>-</v>
      </c>
      <c r="P2994" s="73" t="str">
        <f t="shared" si="93"/>
        <v/>
      </c>
      <c r="Q2994" s="61" t="s">
        <v>88</v>
      </c>
    </row>
    <row r="2995" spans="8:18" x14ac:dyDescent="0.25">
      <c r="H2995" s="59">
        <v>20311</v>
      </c>
      <c r="I2995" s="59" t="s">
        <v>71</v>
      </c>
      <c r="J2995" s="59">
        <v>11378433</v>
      </c>
      <c r="K2995" s="59" t="s">
        <v>3215</v>
      </c>
      <c r="L2995" s="61" t="s">
        <v>81</v>
      </c>
      <c r="M2995" s="61">
        <f>VLOOKUP(H2995,zdroj!C:F,4,0)</f>
        <v>0</v>
      </c>
      <c r="N2995" s="61" t="str">
        <f t="shared" si="92"/>
        <v>-</v>
      </c>
      <c r="P2995" s="73" t="str">
        <f t="shared" si="93"/>
        <v/>
      </c>
      <c r="Q2995" s="61" t="s">
        <v>88</v>
      </c>
    </row>
    <row r="2996" spans="8:18" x14ac:dyDescent="0.25">
      <c r="H2996" s="59">
        <v>20311</v>
      </c>
      <c r="I2996" s="59" t="s">
        <v>71</v>
      </c>
      <c r="J2996" s="59">
        <v>30701791</v>
      </c>
      <c r="K2996" s="59" t="s">
        <v>3216</v>
      </c>
      <c r="L2996" s="61" t="s">
        <v>81</v>
      </c>
      <c r="M2996" s="61">
        <f>VLOOKUP(H2996,zdroj!C:F,4,0)</f>
        <v>0</v>
      </c>
      <c r="N2996" s="61" t="str">
        <f t="shared" si="92"/>
        <v>-</v>
      </c>
      <c r="P2996" s="73" t="str">
        <f t="shared" si="93"/>
        <v/>
      </c>
      <c r="Q2996" s="61" t="s">
        <v>88</v>
      </c>
    </row>
    <row r="2997" spans="8:18" x14ac:dyDescent="0.25">
      <c r="H2997" s="59">
        <v>20311</v>
      </c>
      <c r="I2997" s="59" t="s">
        <v>71</v>
      </c>
      <c r="J2997" s="59">
        <v>74997882</v>
      </c>
      <c r="K2997" s="59" t="s">
        <v>3217</v>
      </c>
      <c r="L2997" s="61" t="s">
        <v>112</v>
      </c>
      <c r="M2997" s="61">
        <f>VLOOKUP(H2997,zdroj!C:F,4,0)</f>
        <v>0</v>
      </c>
      <c r="N2997" s="61" t="str">
        <f t="shared" si="92"/>
        <v>katA</v>
      </c>
      <c r="P2997" s="73" t="str">
        <f t="shared" si="93"/>
        <v/>
      </c>
      <c r="Q2997" s="61" t="s">
        <v>31</v>
      </c>
    </row>
    <row r="2998" spans="8:18" x14ac:dyDescent="0.25">
      <c r="H2998" s="59">
        <v>20320</v>
      </c>
      <c r="I2998" s="59" t="s">
        <v>71</v>
      </c>
      <c r="J2998" s="59">
        <v>11379049</v>
      </c>
      <c r="K2998" s="59" t="s">
        <v>3218</v>
      </c>
      <c r="L2998" s="61" t="s">
        <v>113</v>
      </c>
      <c r="M2998" s="61">
        <f>VLOOKUP(H2998,zdroj!C:F,4,0)</f>
        <v>0</v>
      </c>
      <c r="N2998" s="61" t="str">
        <f t="shared" si="92"/>
        <v>katB</v>
      </c>
      <c r="P2998" s="73" t="str">
        <f t="shared" si="93"/>
        <v/>
      </c>
      <c r="Q2998" s="61" t="s">
        <v>30</v>
      </c>
      <c r="R2998" s="61" t="s">
        <v>91</v>
      </c>
    </row>
    <row r="2999" spans="8:18" x14ac:dyDescent="0.25">
      <c r="H2999" s="59">
        <v>20320</v>
      </c>
      <c r="I2999" s="59" t="s">
        <v>71</v>
      </c>
      <c r="J2999" s="59">
        <v>11379065</v>
      </c>
      <c r="K2999" s="59" t="s">
        <v>3219</v>
      </c>
      <c r="L2999" s="61" t="s">
        <v>112</v>
      </c>
      <c r="M2999" s="61">
        <f>VLOOKUP(H2999,zdroj!C:F,4,0)</f>
        <v>0</v>
      </c>
      <c r="N2999" s="61" t="str">
        <f t="shared" si="92"/>
        <v>katA</v>
      </c>
      <c r="P2999" s="73" t="str">
        <f t="shared" si="93"/>
        <v/>
      </c>
      <c r="Q2999" s="61" t="s">
        <v>30</v>
      </c>
    </row>
    <row r="3000" spans="8:18" x14ac:dyDescent="0.25">
      <c r="H3000" s="59">
        <v>20320</v>
      </c>
      <c r="I3000" s="59" t="s">
        <v>71</v>
      </c>
      <c r="J3000" s="59">
        <v>11379073</v>
      </c>
      <c r="K3000" s="59" t="s">
        <v>3220</v>
      </c>
      <c r="L3000" s="61" t="s">
        <v>112</v>
      </c>
      <c r="M3000" s="61">
        <f>VLOOKUP(H3000,zdroj!C:F,4,0)</f>
        <v>0</v>
      </c>
      <c r="N3000" s="61" t="str">
        <f t="shared" si="92"/>
        <v>katA</v>
      </c>
      <c r="P3000" s="73" t="str">
        <f t="shared" si="93"/>
        <v/>
      </c>
      <c r="Q3000" s="61" t="s">
        <v>30</v>
      </c>
    </row>
    <row r="3001" spans="8:18" x14ac:dyDescent="0.25">
      <c r="H3001" s="59">
        <v>20320</v>
      </c>
      <c r="I3001" s="59" t="s">
        <v>71</v>
      </c>
      <c r="J3001" s="59">
        <v>11379081</v>
      </c>
      <c r="K3001" s="59" t="s">
        <v>3221</v>
      </c>
      <c r="L3001" s="61" t="s">
        <v>81</v>
      </c>
      <c r="M3001" s="61">
        <f>VLOOKUP(H3001,zdroj!C:F,4,0)</f>
        <v>0</v>
      </c>
      <c r="N3001" s="61" t="str">
        <f t="shared" si="92"/>
        <v>-</v>
      </c>
      <c r="P3001" s="73" t="str">
        <f t="shared" si="93"/>
        <v/>
      </c>
      <c r="Q3001" s="61" t="s">
        <v>88</v>
      </c>
    </row>
    <row r="3002" spans="8:18" x14ac:dyDescent="0.25">
      <c r="H3002" s="59">
        <v>20320</v>
      </c>
      <c r="I3002" s="59" t="s">
        <v>71</v>
      </c>
      <c r="J3002" s="59">
        <v>11379090</v>
      </c>
      <c r="K3002" s="59" t="s">
        <v>3222</v>
      </c>
      <c r="L3002" s="61" t="s">
        <v>112</v>
      </c>
      <c r="M3002" s="61">
        <f>VLOOKUP(H3002,zdroj!C:F,4,0)</f>
        <v>0</v>
      </c>
      <c r="N3002" s="61" t="str">
        <f t="shared" si="92"/>
        <v>katA</v>
      </c>
      <c r="P3002" s="73" t="str">
        <f t="shared" si="93"/>
        <v/>
      </c>
      <c r="Q3002" s="61" t="s">
        <v>30</v>
      </c>
    </row>
    <row r="3003" spans="8:18" x14ac:dyDescent="0.25">
      <c r="H3003" s="59">
        <v>20320</v>
      </c>
      <c r="I3003" s="59" t="s">
        <v>71</v>
      </c>
      <c r="J3003" s="59">
        <v>11379103</v>
      </c>
      <c r="K3003" s="59" t="s">
        <v>3223</v>
      </c>
      <c r="L3003" s="61" t="s">
        <v>112</v>
      </c>
      <c r="M3003" s="61">
        <f>VLOOKUP(H3003,zdroj!C:F,4,0)</f>
        <v>0</v>
      </c>
      <c r="N3003" s="61" t="str">
        <f t="shared" si="92"/>
        <v>katA</v>
      </c>
      <c r="P3003" s="73" t="str">
        <f t="shared" si="93"/>
        <v/>
      </c>
      <c r="Q3003" s="61" t="s">
        <v>30</v>
      </c>
    </row>
    <row r="3004" spans="8:18" x14ac:dyDescent="0.25">
      <c r="H3004" s="59">
        <v>20320</v>
      </c>
      <c r="I3004" s="59" t="s">
        <v>71</v>
      </c>
      <c r="J3004" s="59">
        <v>11379111</v>
      </c>
      <c r="K3004" s="59" t="s">
        <v>3224</v>
      </c>
      <c r="L3004" s="61" t="s">
        <v>112</v>
      </c>
      <c r="M3004" s="61">
        <f>VLOOKUP(H3004,zdroj!C:F,4,0)</f>
        <v>0</v>
      </c>
      <c r="N3004" s="61" t="str">
        <f t="shared" si="92"/>
        <v>katA</v>
      </c>
      <c r="P3004" s="73" t="str">
        <f t="shared" si="93"/>
        <v/>
      </c>
      <c r="Q3004" s="61" t="s">
        <v>30</v>
      </c>
    </row>
    <row r="3005" spans="8:18" x14ac:dyDescent="0.25">
      <c r="H3005" s="59">
        <v>20320</v>
      </c>
      <c r="I3005" s="59" t="s">
        <v>71</v>
      </c>
      <c r="J3005" s="59">
        <v>11379120</v>
      </c>
      <c r="K3005" s="59" t="s">
        <v>3225</v>
      </c>
      <c r="L3005" s="61" t="s">
        <v>112</v>
      </c>
      <c r="M3005" s="61">
        <f>VLOOKUP(H3005,zdroj!C:F,4,0)</f>
        <v>0</v>
      </c>
      <c r="N3005" s="61" t="str">
        <f t="shared" si="92"/>
        <v>katA</v>
      </c>
      <c r="P3005" s="73" t="str">
        <f t="shared" si="93"/>
        <v/>
      </c>
      <c r="Q3005" s="61" t="s">
        <v>30</v>
      </c>
    </row>
    <row r="3006" spans="8:18" x14ac:dyDescent="0.25">
      <c r="H3006" s="59">
        <v>20320</v>
      </c>
      <c r="I3006" s="59" t="s">
        <v>71</v>
      </c>
      <c r="J3006" s="59">
        <v>11379138</v>
      </c>
      <c r="K3006" s="59" t="s">
        <v>3226</v>
      </c>
      <c r="L3006" s="61" t="s">
        <v>112</v>
      </c>
      <c r="M3006" s="61">
        <f>VLOOKUP(H3006,zdroj!C:F,4,0)</f>
        <v>0</v>
      </c>
      <c r="N3006" s="61" t="str">
        <f t="shared" si="92"/>
        <v>katA</v>
      </c>
      <c r="P3006" s="73" t="str">
        <f t="shared" si="93"/>
        <v/>
      </c>
      <c r="Q3006" s="61" t="s">
        <v>30</v>
      </c>
    </row>
    <row r="3007" spans="8:18" x14ac:dyDescent="0.25">
      <c r="H3007" s="59">
        <v>20320</v>
      </c>
      <c r="I3007" s="59" t="s">
        <v>71</v>
      </c>
      <c r="J3007" s="59">
        <v>11379146</v>
      </c>
      <c r="K3007" s="59" t="s">
        <v>3227</v>
      </c>
      <c r="L3007" s="61" t="s">
        <v>112</v>
      </c>
      <c r="M3007" s="61">
        <f>VLOOKUP(H3007,zdroj!C:F,4,0)</f>
        <v>0</v>
      </c>
      <c r="N3007" s="61" t="str">
        <f t="shared" si="92"/>
        <v>katA</v>
      </c>
      <c r="P3007" s="73" t="str">
        <f t="shared" si="93"/>
        <v/>
      </c>
      <c r="Q3007" s="61" t="s">
        <v>30</v>
      </c>
    </row>
    <row r="3008" spans="8:18" x14ac:dyDescent="0.25">
      <c r="H3008" s="59">
        <v>20320</v>
      </c>
      <c r="I3008" s="59" t="s">
        <v>71</v>
      </c>
      <c r="J3008" s="59">
        <v>11379154</v>
      </c>
      <c r="K3008" s="59" t="s">
        <v>3228</v>
      </c>
      <c r="L3008" s="61" t="s">
        <v>112</v>
      </c>
      <c r="M3008" s="61">
        <f>VLOOKUP(H3008,zdroj!C:F,4,0)</f>
        <v>0</v>
      </c>
      <c r="N3008" s="61" t="str">
        <f t="shared" si="92"/>
        <v>katA</v>
      </c>
      <c r="P3008" s="73" t="str">
        <f t="shared" si="93"/>
        <v/>
      </c>
      <c r="Q3008" s="61" t="s">
        <v>30</v>
      </c>
    </row>
    <row r="3009" spans="8:18" x14ac:dyDescent="0.25">
      <c r="H3009" s="59">
        <v>20320</v>
      </c>
      <c r="I3009" s="59" t="s">
        <v>71</v>
      </c>
      <c r="J3009" s="59">
        <v>11379162</v>
      </c>
      <c r="K3009" s="59" t="s">
        <v>3229</v>
      </c>
      <c r="L3009" s="61" t="s">
        <v>112</v>
      </c>
      <c r="M3009" s="61">
        <f>VLOOKUP(H3009,zdroj!C:F,4,0)</f>
        <v>0</v>
      </c>
      <c r="N3009" s="61" t="str">
        <f t="shared" si="92"/>
        <v>katA</v>
      </c>
      <c r="P3009" s="73" t="str">
        <f t="shared" si="93"/>
        <v/>
      </c>
      <c r="Q3009" s="61" t="s">
        <v>30</v>
      </c>
    </row>
    <row r="3010" spans="8:18" x14ac:dyDescent="0.25">
      <c r="H3010" s="59">
        <v>20320</v>
      </c>
      <c r="I3010" s="59" t="s">
        <v>71</v>
      </c>
      <c r="J3010" s="59">
        <v>11379171</v>
      </c>
      <c r="K3010" s="59" t="s">
        <v>3230</v>
      </c>
      <c r="L3010" s="61" t="s">
        <v>112</v>
      </c>
      <c r="M3010" s="61">
        <f>VLOOKUP(H3010,zdroj!C:F,4,0)</f>
        <v>0</v>
      </c>
      <c r="N3010" s="61" t="str">
        <f t="shared" si="92"/>
        <v>katA</v>
      </c>
      <c r="P3010" s="73" t="str">
        <f t="shared" si="93"/>
        <v/>
      </c>
      <c r="Q3010" s="61" t="s">
        <v>30</v>
      </c>
    </row>
    <row r="3011" spans="8:18" x14ac:dyDescent="0.25">
      <c r="H3011" s="59">
        <v>20320</v>
      </c>
      <c r="I3011" s="59" t="s">
        <v>71</v>
      </c>
      <c r="J3011" s="59">
        <v>11379189</v>
      </c>
      <c r="K3011" s="59" t="s">
        <v>3231</v>
      </c>
      <c r="L3011" s="61" t="s">
        <v>81</v>
      </c>
      <c r="M3011" s="61">
        <f>VLOOKUP(H3011,zdroj!C:F,4,0)</f>
        <v>0</v>
      </c>
      <c r="N3011" s="61" t="str">
        <f t="shared" si="92"/>
        <v>-</v>
      </c>
      <c r="P3011" s="73" t="str">
        <f t="shared" si="93"/>
        <v/>
      </c>
      <c r="Q3011" s="61" t="s">
        <v>88</v>
      </c>
    </row>
    <row r="3012" spans="8:18" x14ac:dyDescent="0.25">
      <c r="H3012" s="59">
        <v>20320</v>
      </c>
      <c r="I3012" s="59" t="s">
        <v>71</v>
      </c>
      <c r="J3012" s="59">
        <v>11379197</v>
      </c>
      <c r="K3012" s="59" t="s">
        <v>3232</v>
      </c>
      <c r="L3012" s="61" t="s">
        <v>113</v>
      </c>
      <c r="M3012" s="61">
        <f>VLOOKUP(H3012,zdroj!C:F,4,0)</f>
        <v>0</v>
      </c>
      <c r="N3012" s="61" t="str">
        <f t="shared" si="92"/>
        <v>katB</v>
      </c>
      <c r="P3012" s="73" t="str">
        <f t="shared" si="93"/>
        <v/>
      </c>
      <c r="Q3012" s="61" t="s">
        <v>30</v>
      </c>
      <c r="R3012" s="61" t="s">
        <v>91</v>
      </c>
    </row>
    <row r="3013" spans="8:18" x14ac:dyDescent="0.25">
      <c r="H3013" s="59">
        <v>20320</v>
      </c>
      <c r="I3013" s="59" t="s">
        <v>71</v>
      </c>
      <c r="J3013" s="59">
        <v>11379201</v>
      </c>
      <c r="K3013" s="59" t="s">
        <v>3233</v>
      </c>
      <c r="L3013" s="61" t="s">
        <v>112</v>
      </c>
      <c r="M3013" s="61">
        <f>VLOOKUP(H3013,zdroj!C:F,4,0)</f>
        <v>0</v>
      </c>
      <c r="N3013" s="61" t="str">
        <f t="shared" si="92"/>
        <v>katA</v>
      </c>
      <c r="P3013" s="73" t="str">
        <f t="shared" si="93"/>
        <v/>
      </c>
      <c r="Q3013" s="61" t="s">
        <v>30</v>
      </c>
    </row>
    <row r="3014" spans="8:18" x14ac:dyDescent="0.25">
      <c r="H3014" s="59">
        <v>20320</v>
      </c>
      <c r="I3014" s="59" t="s">
        <v>71</v>
      </c>
      <c r="J3014" s="59">
        <v>11379219</v>
      </c>
      <c r="K3014" s="59" t="s">
        <v>3234</v>
      </c>
      <c r="L3014" s="61" t="s">
        <v>112</v>
      </c>
      <c r="M3014" s="61">
        <f>VLOOKUP(H3014,zdroj!C:F,4,0)</f>
        <v>0</v>
      </c>
      <c r="N3014" s="61" t="str">
        <f t="shared" si="92"/>
        <v>katA</v>
      </c>
      <c r="P3014" s="73" t="str">
        <f t="shared" si="93"/>
        <v/>
      </c>
      <c r="Q3014" s="61" t="s">
        <v>30</v>
      </c>
    </row>
    <row r="3015" spans="8:18" x14ac:dyDescent="0.25">
      <c r="H3015" s="59">
        <v>20320</v>
      </c>
      <c r="I3015" s="59" t="s">
        <v>71</v>
      </c>
      <c r="J3015" s="59">
        <v>11379227</v>
      </c>
      <c r="K3015" s="59" t="s">
        <v>3235</v>
      </c>
      <c r="L3015" s="61" t="s">
        <v>112</v>
      </c>
      <c r="M3015" s="61">
        <f>VLOOKUP(H3015,zdroj!C:F,4,0)</f>
        <v>0</v>
      </c>
      <c r="N3015" s="61" t="str">
        <f t="shared" ref="N3015:N3078" si="94">IF(M3015="A",IF(L3015="katA","katB",L3015),L3015)</f>
        <v>katA</v>
      </c>
      <c r="P3015" s="73" t="str">
        <f t="shared" ref="P3015:P3078" si="95">IF(O3015="A",1,"")</f>
        <v/>
      </c>
      <c r="Q3015" s="61" t="s">
        <v>30</v>
      </c>
    </row>
    <row r="3016" spans="8:18" x14ac:dyDescent="0.25">
      <c r="H3016" s="59">
        <v>20320</v>
      </c>
      <c r="I3016" s="59" t="s">
        <v>71</v>
      </c>
      <c r="J3016" s="59">
        <v>11379235</v>
      </c>
      <c r="K3016" s="59" t="s">
        <v>3236</v>
      </c>
      <c r="L3016" s="61" t="s">
        <v>113</v>
      </c>
      <c r="M3016" s="61">
        <f>VLOOKUP(H3016,zdroj!C:F,4,0)</f>
        <v>0</v>
      </c>
      <c r="N3016" s="61" t="str">
        <f t="shared" si="94"/>
        <v>katB</v>
      </c>
      <c r="P3016" s="73" t="str">
        <f t="shared" si="95"/>
        <v/>
      </c>
      <c r="Q3016" s="61" t="s">
        <v>30</v>
      </c>
      <c r="R3016" s="61" t="s">
        <v>91</v>
      </c>
    </row>
    <row r="3017" spans="8:18" x14ac:dyDescent="0.25">
      <c r="H3017" s="59">
        <v>20320</v>
      </c>
      <c r="I3017" s="59" t="s">
        <v>71</v>
      </c>
      <c r="J3017" s="59">
        <v>11379243</v>
      </c>
      <c r="K3017" s="59" t="s">
        <v>3237</v>
      </c>
      <c r="L3017" s="61" t="s">
        <v>113</v>
      </c>
      <c r="M3017" s="61">
        <f>VLOOKUP(H3017,zdroj!C:F,4,0)</f>
        <v>0</v>
      </c>
      <c r="N3017" s="61" t="str">
        <f t="shared" si="94"/>
        <v>katB</v>
      </c>
      <c r="P3017" s="73" t="str">
        <f t="shared" si="95"/>
        <v/>
      </c>
      <c r="Q3017" s="61" t="s">
        <v>30</v>
      </c>
      <c r="R3017" s="61" t="s">
        <v>91</v>
      </c>
    </row>
    <row r="3018" spans="8:18" x14ac:dyDescent="0.25">
      <c r="H3018" s="59">
        <v>20320</v>
      </c>
      <c r="I3018" s="59" t="s">
        <v>71</v>
      </c>
      <c r="J3018" s="59">
        <v>11379251</v>
      </c>
      <c r="K3018" s="59" t="s">
        <v>3238</v>
      </c>
      <c r="L3018" s="61" t="s">
        <v>112</v>
      </c>
      <c r="M3018" s="61">
        <f>VLOOKUP(H3018,zdroj!C:F,4,0)</f>
        <v>0</v>
      </c>
      <c r="N3018" s="61" t="str">
        <f t="shared" si="94"/>
        <v>katA</v>
      </c>
      <c r="P3018" s="73" t="str">
        <f t="shared" si="95"/>
        <v/>
      </c>
      <c r="Q3018" s="61" t="s">
        <v>30</v>
      </c>
    </row>
    <row r="3019" spans="8:18" x14ac:dyDescent="0.25">
      <c r="H3019" s="59">
        <v>20320</v>
      </c>
      <c r="I3019" s="59" t="s">
        <v>71</v>
      </c>
      <c r="J3019" s="59">
        <v>11379260</v>
      </c>
      <c r="K3019" s="59" t="s">
        <v>3239</v>
      </c>
      <c r="L3019" s="61" t="s">
        <v>113</v>
      </c>
      <c r="M3019" s="61">
        <f>VLOOKUP(H3019,zdroj!C:F,4,0)</f>
        <v>0</v>
      </c>
      <c r="N3019" s="61" t="str">
        <f t="shared" si="94"/>
        <v>katB</v>
      </c>
      <c r="P3019" s="73" t="str">
        <f t="shared" si="95"/>
        <v/>
      </c>
      <c r="Q3019" s="61" t="s">
        <v>30</v>
      </c>
      <c r="R3019" s="61" t="s">
        <v>91</v>
      </c>
    </row>
    <row r="3020" spans="8:18" x14ac:dyDescent="0.25">
      <c r="H3020" s="59">
        <v>20320</v>
      </c>
      <c r="I3020" s="59" t="s">
        <v>71</v>
      </c>
      <c r="J3020" s="59">
        <v>11379278</v>
      </c>
      <c r="K3020" s="59" t="s">
        <v>3240</v>
      </c>
      <c r="L3020" s="61" t="s">
        <v>112</v>
      </c>
      <c r="M3020" s="61">
        <f>VLOOKUP(H3020,zdroj!C:F,4,0)</f>
        <v>0</v>
      </c>
      <c r="N3020" s="61" t="str">
        <f t="shared" si="94"/>
        <v>katA</v>
      </c>
      <c r="P3020" s="73" t="str">
        <f t="shared" si="95"/>
        <v/>
      </c>
      <c r="Q3020" s="61" t="s">
        <v>30</v>
      </c>
    </row>
    <row r="3021" spans="8:18" x14ac:dyDescent="0.25">
      <c r="H3021" s="59">
        <v>20320</v>
      </c>
      <c r="I3021" s="59" t="s">
        <v>71</v>
      </c>
      <c r="J3021" s="59">
        <v>11379286</v>
      </c>
      <c r="K3021" s="59" t="s">
        <v>3241</v>
      </c>
      <c r="L3021" s="61" t="s">
        <v>113</v>
      </c>
      <c r="M3021" s="61">
        <f>VLOOKUP(H3021,zdroj!C:F,4,0)</f>
        <v>0</v>
      </c>
      <c r="N3021" s="61" t="str">
        <f t="shared" si="94"/>
        <v>katB</v>
      </c>
      <c r="P3021" s="73" t="str">
        <f t="shared" si="95"/>
        <v/>
      </c>
      <c r="Q3021" s="61" t="s">
        <v>30</v>
      </c>
      <c r="R3021" s="61" t="s">
        <v>91</v>
      </c>
    </row>
    <row r="3022" spans="8:18" x14ac:dyDescent="0.25">
      <c r="H3022" s="59">
        <v>20320</v>
      </c>
      <c r="I3022" s="59" t="s">
        <v>71</v>
      </c>
      <c r="J3022" s="59">
        <v>11379294</v>
      </c>
      <c r="K3022" s="59" t="s">
        <v>3242</v>
      </c>
      <c r="L3022" s="61" t="s">
        <v>112</v>
      </c>
      <c r="M3022" s="61">
        <f>VLOOKUP(H3022,zdroj!C:F,4,0)</f>
        <v>0</v>
      </c>
      <c r="N3022" s="61" t="str">
        <f t="shared" si="94"/>
        <v>katA</v>
      </c>
      <c r="P3022" s="73" t="str">
        <f t="shared" si="95"/>
        <v/>
      </c>
      <c r="Q3022" s="61" t="s">
        <v>30</v>
      </c>
    </row>
    <row r="3023" spans="8:18" x14ac:dyDescent="0.25">
      <c r="H3023" s="59">
        <v>20320</v>
      </c>
      <c r="I3023" s="59" t="s">
        <v>71</v>
      </c>
      <c r="J3023" s="59">
        <v>11379308</v>
      </c>
      <c r="K3023" s="59" t="s">
        <v>3243</v>
      </c>
      <c r="L3023" s="61" t="s">
        <v>112</v>
      </c>
      <c r="M3023" s="61">
        <f>VLOOKUP(H3023,zdroj!C:F,4,0)</f>
        <v>0</v>
      </c>
      <c r="N3023" s="61" t="str">
        <f t="shared" si="94"/>
        <v>katA</v>
      </c>
      <c r="P3023" s="73" t="str">
        <f t="shared" si="95"/>
        <v/>
      </c>
      <c r="Q3023" s="61" t="s">
        <v>30</v>
      </c>
    </row>
    <row r="3024" spans="8:18" x14ac:dyDescent="0.25">
      <c r="H3024" s="59">
        <v>20320</v>
      </c>
      <c r="I3024" s="59" t="s">
        <v>71</v>
      </c>
      <c r="J3024" s="59">
        <v>11379324</v>
      </c>
      <c r="K3024" s="59" t="s">
        <v>3244</v>
      </c>
      <c r="L3024" s="61" t="s">
        <v>81</v>
      </c>
      <c r="M3024" s="61">
        <f>VLOOKUP(H3024,zdroj!C:F,4,0)</f>
        <v>0</v>
      </c>
      <c r="N3024" s="61" t="str">
        <f t="shared" si="94"/>
        <v>-</v>
      </c>
      <c r="P3024" s="73" t="str">
        <f t="shared" si="95"/>
        <v/>
      </c>
      <c r="Q3024" s="61" t="s">
        <v>88</v>
      </c>
    </row>
    <row r="3025" spans="8:17" x14ac:dyDescent="0.25">
      <c r="H3025" s="59">
        <v>20320</v>
      </c>
      <c r="I3025" s="59" t="s">
        <v>71</v>
      </c>
      <c r="J3025" s="59">
        <v>11379332</v>
      </c>
      <c r="K3025" s="59" t="s">
        <v>3245</v>
      </c>
      <c r="L3025" s="61" t="s">
        <v>81</v>
      </c>
      <c r="M3025" s="61">
        <f>VLOOKUP(H3025,zdroj!C:F,4,0)</f>
        <v>0</v>
      </c>
      <c r="N3025" s="61" t="str">
        <f t="shared" si="94"/>
        <v>-</v>
      </c>
      <c r="P3025" s="73" t="str">
        <f t="shared" si="95"/>
        <v/>
      </c>
      <c r="Q3025" s="61" t="s">
        <v>88</v>
      </c>
    </row>
    <row r="3026" spans="8:17" x14ac:dyDescent="0.25">
      <c r="H3026" s="59">
        <v>20320</v>
      </c>
      <c r="I3026" s="59" t="s">
        <v>71</v>
      </c>
      <c r="J3026" s="59">
        <v>26786907</v>
      </c>
      <c r="K3026" s="59" t="s">
        <v>3246</v>
      </c>
      <c r="L3026" s="61" t="s">
        <v>112</v>
      </c>
      <c r="M3026" s="61">
        <f>VLOOKUP(H3026,zdroj!C:F,4,0)</f>
        <v>0</v>
      </c>
      <c r="N3026" s="61" t="str">
        <f t="shared" si="94"/>
        <v>katA</v>
      </c>
      <c r="P3026" s="73" t="str">
        <f t="shared" si="95"/>
        <v/>
      </c>
      <c r="Q3026" s="61" t="s">
        <v>30</v>
      </c>
    </row>
    <row r="3027" spans="8:17" x14ac:dyDescent="0.25">
      <c r="H3027" s="59">
        <v>20320</v>
      </c>
      <c r="I3027" s="59" t="s">
        <v>71</v>
      </c>
      <c r="J3027" s="59">
        <v>27695662</v>
      </c>
      <c r="K3027" s="59" t="s">
        <v>3247</v>
      </c>
      <c r="L3027" s="61" t="s">
        <v>112</v>
      </c>
      <c r="M3027" s="61">
        <f>VLOOKUP(H3027,zdroj!C:F,4,0)</f>
        <v>0</v>
      </c>
      <c r="N3027" s="61" t="str">
        <f t="shared" si="94"/>
        <v>katA</v>
      </c>
      <c r="P3027" s="73" t="str">
        <f t="shared" si="95"/>
        <v/>
      </c>
      <c r="Q3027" s="61" t="s">
        <v>30</v>
      </c>
    </row>
    <row r="3028" spans="8:17" x14ac:dyDescent="0.25">
      <c r="H3028" s="59">
        <v>20320</v>
      </c>
      <c r="I3028" s="59" t="s">
        <v>71</v>
      </c>
      <c r="J3028" s="59">
        <v>30701848</v>
      </c>
      <c r="K3028" s="59" t="s">
        <v>3248</v>
      </c>
      <c r="L3028" s="61" t="s">
        <v>81</v>
      </c>
      <c r="M3028" s="61">
        <f>VLOOKUP(H3028,zdroj!C:F,4,0)</f>
        <v>0</v>
      </c>
      <c r="N3028" s="61" t="str">
        <f t="shared" si="94"/>
        <v>-</v>
      </c>
      <c r="P3028" s="73" t="str">
        <f t="shared" si="95"/>
        <v/>
      </c>
      <c r="Q3028" s="61" t="s">
        <v>88</v>
      </c>
    </row>
    <row r="3029" spans="8:17" x14ac:dyDescent="0.25">
      <c r="H3029" s="59">
        <v>20320</v>
      </c>
      <c r="I3029" s="59" t="s">
        <v>71</v>
      </c>
      <c r="J3029" s="59">
        <v>30701856</v>
      </c>
      <c r="K3029" s="59" t="s">
        <v>3249</v>
      </c>
      <c r="L3029" s="61" t="s">
        <v>81</v>
      </c>
      <c r="M3029" s="61">
        <f>VLOOKUP(H3029,zdroj!C:F,4,0)</f>
        <v>0</v>
      </c>
      <c r="N3029" s="61" t="str">
        <f t="shared" si="94"/>
        <v>-</v>
      </c>
      <c r="P3029" s="73" t="str">
        <f t="shared" si="95"/>
        <v/>
      </c>
      <c r="Q3029" s="61" t="s">
        <v>88</v>
      </c>
    </row>
    <row r="3030" spans="8:17" x14ac:dyDescent="0.25">
      <c r="H3030" s="59">
        <v>20320</v>
      </c>
      <c r="I3030" s="59" t="s">
        <v>71</v>
      </c>
      <c r="J3030" s="59">
        <v>30701864</v>
      </c>
      <c r="K3030" s="59" t="s">
        <v>3250</v>
      </c>
      <c r="L3030" s="61" t="s">
        <v>81</v>
      </c>
      <c r="M3030" s="61">
        <f>VLOOKUP(H3030,zdroj!C:F,4,0)</f>
        <v>0</v>
      </c>
      <c r="N3030" s="61" t="str">
        <f t="shared" si="94"/>
        <v>-</v>
      </c>
      <c r="P3030" s="73" t="str">
        <f t="shared" si="95"/>
        <v/>
      </c>
      <c r="Q3030" s="61" t="s">
        <v>86</v>
      </c>
    </row>
    <row r="3031" spans="8:17" x14ac:dyDescent="0.25">
      <c r="H3031" s="59">
        <v>20320</v>
      </c>
      <c r="I3031" s="59" t="s">
        <v>71</v>
      </c>
      <c r="J3031" s="59">
        <v>30701872</v>
      </c>
      <c r="K3031" s="59" t="s">
        <v>3251</v>
      </c>
      <c r="L3031" s="61" t="s">
        <v>81</v>
      </c>
      <c r="M3031" s="61">
        <f>VLOOKUP(H3031,zdroj!C:F,4,0)</f>
        <v>0</v>
      </c>
      <c r="N3031" s="61" t="str">
        <f t="shared" si="94"/>
        <v>-</v>
      </c>
      <c r="P3031" s="73" t="str">
        <f t="shared" si="95"/>
        <v/>
      </c>
      <c r="Q3031" s="61" t="s">
        <v>88</v>
      </c>
    </row>
    <row r="3032" spans="8:17" x14ac:dyDescent="0.25">
      <c r="H3032" s="59">
        <v>20320</v>
      </c>
      <c r="I3032" s="59" t="s">
        <v>71</v>
      </c>
      <c r="J3032" s="59">
        <v>41471016</v>
      </c>
      <c r="K3032" s="59" t="s">
        <v>3252</v>
      </c>
      <c r="L3032" s="61" t="s">
        <v>112</v>
      </c>
      <c r="M3032" s="61">
        <f>VLOOKUP(H3032,zdroj!C:F,4,0)</f>
        <v>0</v>
      </c>
      <c r="N3032" s="61" t="str">
        <f t="shared" si="94"/>
        <v>katA</v>
      </c>
      <c r="P3032" s="73" t="str">
        <f t="shared" si="95"/>
        <v/>
      </c>
      <c r="Q3032" s="61" t="s">
        <v>30</v>
      </c>
    </row>
    <row r="3033" spans="8:17" x14ac:dyDescent="0.25">
      <c r="H3033" s="59">
        <v>42030</v>
      </c>
      <c r="I3033" s="59" t="s">
        <v>72</v>
      </c>
      <c r="J3033" s="59">
        <v>11391936</v>
      </c>
      <c r="K3033" s="59" t="s">
        <v>3253</v>
      </c>
      <c r="L3033" s="61" t="s">
        <v>114</v>
      </c>
      <c r="M3033" s="61">
        <f>VLOOKUP(H3033,zdroj!C:F,4,0)</f>
        <v>0</v>
      </c>
      <c r="N3033" s="61" t="str">
        <f t="shared" si="94"/>
        <v>katC</v>
      </c>
      <c r="P3033" s="73" t="str">
        <f t="shared" si="95"/>
        <v/>
      </c>
      <c r="Q3033" s="61" t="s">
        <v>33</v>
      </c>
    </row>
    <row r="3034" spans="8:17" x14ac:dyDescent="0.25">
      <c r="H3034" s="59">
        <v>42030</v>
      </c>
      <c r="I3034" s="59" t="s">
        <v>72</v>
      </c>
      <c r="J3034" s="59">
        <v>11391944</v>
      </c>
      <c r="K3034" s="59" t="s">
        <v>3254</v>
      </c>
      <c r="L3034" s="61" t="s">
        <v>81</v>
      </c>
      <c r="M3034" s="61">
        <f>VLOOKUP(H3034,zdroj!C:F,4,0)</f>
        <v>0</v>
      </c>
      <c r="N3034" s="61" t="str">
        <f t="shared" si="94"/>
        <v>-</v>
      </c>
      <c r="P3034" s="73" t="str">
        <f t="shared" si="95"/>
        <v/>
      </c>
      <c r="Q3034" s="61" t="s">
        <v>86</v>
      </c>
    </row>
    <row r="3035" spans="8:17" x14ac:dyDescent="0.25">
      <c r="H3035" s="59">
        <v>42030</v>
      </c>
      <c r="I3035" s="59" t="s">
        <v>72</v>
      </c>
      <c r="J3035" s="59">
        <v>11391952</v>
      </c>
      <c r="K3035" s="59" t="s">
        <v>3255</v>
      </c>
      <c r="L3035" s="61" t="s">
        <v>81</v>
      </c>
      <c r="M3035" s="61">
        <f>VLOOKUP(H3035,zdroj!C:F,4,0)</f>
        <v>0</v>
      </c>
      <c r="N3035" s="61" t="str">
        <f t="shared" si="94"/>
        <v>-</v>
      </c>
      <c r="P3035" s="73" t="str">
        <f t="shared" si="95"/>
        <v/>
      </c>
      <c r="Q3035" s="61" t="s">
        <v>86</v>
      </c>
    </row>
    <row r="3036" spans="8:17" x14ac:dyDescent="0.25">
      <c r="H3036" s="59">
        <v>42030</v>
      </c>
      <c r="I3036" s="59" t="s">
        <v>72</v>
      </c>
      <c r="J3036" s="59">
        <v>11391961</v>
      </c>
      <c r="K3036" s="59" t="s">
        <v>3256</v>
      </c>
      <c r="L3036" s="61" t="s">
        <v>81</v>
      </c>
      <c r="M3036" s="61">
        <f>VLOOKUP(H3036,zdroj!C:F,4,0)</f>
        <v>0</v>
      </c>
      <c r="N3036" s="61" t="str">
        <f t="shared" si="94"/>
        <v>-</v>
      </c>
      <c r="P3036" s="73" t="str">
        <f t="shared" si="95"/>
        <v/>
      </c>
      <c r="Q3036" s="61" t="s">
        <v>86</v>
      </c>
    </row>
    <row r="3037" spans="8:17" x14ac:dyDescent="0.25">
      <c r="H3037" s="59">
        <v>42030</v>
      </c>
      <c r="I3037" s="59" t="s">
        <v>72</v>
      </c>
      <c r="J3037" s="59">
        <v>11391979</v>
      </c>
      <c r="K3037" s="59" t="s">
        <v>3257</v>
      </c>
      <c r="L3037" s="61" t="s">
        <v>81</v>
      </c>
      <c r="M3037" s="61">
        <f>VLOOKUP(H3037,zdroj!C:F,4,0)</f>
        <v>0</v>
      </c>
      <c r="N3037" s="61" t="str">
        <f t="shared" si="94"/>
        <v>-</v>
      </c>
      <c r="P3037" s="73" t="str">
        <f t="shared" si="95"/>
        <v/>
      </c>
      <c r="Q3037" s="61" t="s">
        <v>86</v>
      </c>
    </row>
    <row r="3038" spans="8:17" x14ac:dyDescent="0.25">
      <c r="H3038" s="59">
        <v>42030</v>
      </c>
      <c r="I3038" s="59" t="s">
        <v>72</v>
      </c>
      <c r="J3038" s="59">
        <v>11391987</v>
      </c>
      <c r="K3038" s="59" t="s">
        <v>3258</v>
      </c>
      <c r="L3038" s="61" t="s">
        <v>81</v>
      </c>
      <c r="M3038" s="61">
        <f>VLOOKUP(H3038,zdroj!C:F,4,0)</f>
        <v>0</v>
      </c>
      <c r="N3038" s="61" t="str">
        <f t="shared" si="94"/>
        <v>-</v>
      </c>
      <c r="P3038" s="73" t="str">
        <f t="shared" si="95"/>
        <v/>
      </c>
      <c r="Q3038" s="61" t="s">
        <v>86</v>
      </c>
    </row>
    <row r="3039" spans="8:17" x14ac:dyDescent="0.25">
      <c r="H3039" s="59">
        <v>42030</v>
      </c>
      <c r="I3039" s="59" t="s">
        <v>72</v>
      </c>
      <c r="J3039" s="59">
        <v>11391995</v>
      </c>
      <c r="K3039" s="59" t="s">
        <v>3259</v>
      </c>
      <c r="L3039" s="61" t="s">
        <v>81</v>
      </c>
      <c r="M3039" s="61">
        <f>VLOOKUP(H3039,zdroj!C:F,4,0)</f>
        <v>0</v>
      </c>
      <c r="N3039" s="61" t="str">
        <f t="shared" si="94"/>
        <v>-</v>
      </c>
      <c r="P3039" s="73" t="str">
        <f t="shared" si="95"/>
        <v/>
      </c>
      <c r="Q3039" s="61" t="s">
        <v>86</v>
      </c>
    </row>
    <row r="3040" spans="8:17" x14ac:dyDescent="0.25">
      <c r="H3040" s="59">
        <v>42030</v>
      </c>
      <c r="I3040" s="59" t="s">
        <v>72</v>
      </c>
      <c r="J3040" s="59">
        <v>11392002</v>
      </c>
      <c r="K3040" s="59" t="s">
        <v>3260</v>
      </c>
      <c r="L3040" s="61" t="s">
        <v>81</v>
      </c>
      <c r="M3040" s="61">
        <f>VLOOKUP(H3040,zdroj!C:F,4,0)</f>
        <v>0</v>
      </c>
      <c r="N3040" s="61" t="str">
        <f t="shared" si="94"/>
        <v>-</v>
      </c>
      <c r="P3040" s="73" t="str">
        <f t="shared" si="95"/>
        <v/>
      </c>
      <c r="Q3040" s="61" t="s">
        <v>86</v>
      </c>
    </row>
    <row r="3041" spans="8:17" x14ac:dyDescent="0.25">
      <c r="H3041" s="59">
        <v>42030</v>
      </c>
      <c r="I3041" s="59" t="s">
        <v>72</v>
      </c>
      <c r="J3041" s="59">
        <v>11392011</v>
      </c>
      <c r="K3041" s="59" t="s">
        <v>3261</v>
      </c>
      <c r="L3041" s="61" t="s">
        <v>81</v>
      </c>
      <c r="M3041" s="61">
        <f>VLOOKUP(H3041,zdroj!C:F,4,0)</f>
        <v>0</v>
      </c>
      <c r="N3041" s="61" t="str">
        <f t="shared" si="94"/>
        <v>-</v>
      </c>
      <c r="P3041" s="73" t="str">
        <f t="shared" si="95"/>
        <v/>
      </c>
      <c r="Q3041" s="61" t="s">
        <v>86</v>
      </c>
    </row>
    <row r="3042" spans="8:17" x14ac:dyDescent="0.25">
      <c r="H3042" s="59">
        <v>42030</v>
      </c>
      <c r="I3042" s="59" t="s">
        <v>72</v>
      </c>
      <c r="J3042" s="59">
        <v>11392029</v>
      </c>
      <c r="K3042" s="59" t="s">
        <v>3262</v>
      </c>
      <c r="L3042" s="61" t="s">
        <v>81</v>
      </c>
      <c r="M3042" s="61">
        <f>VLOOKUP(H3042,zdroj!C:F,4,0)</f>
        <v>0</v>
      </c>
      <c r="N3042" s="61" t="str">
        <f t="shared" si="94"/>
        <v>-</v>
      </c>
      <c r="P3042" s="73" t="str">
        <f t="shared" si="95"/>
        <v/>
      </c>
      <c r="Q3042" s="61" t="s">
        <v>86</v>
      </c>
    </row>
    <row r="3043" spans="8:17" x14ac:dyDescent="0.25">
      <c r="H3043" s="59">
        <v>42030</v>
      </c>
      <c r="I3043" s="59" t="s">
        <v>72</v>
      </c>
      <c r="J3043" s="59">
        <v>11392037</v>
      </c>
      <c r="K3043" s="59" t="s">
        <v>3263</v>
      </c>
      <c r="L3043" s="61" t="s">
        <v>81</v>
      </c>
      <c r="M3043" s="61">
        <f>VLOOKUP(H3043,zdroj!C:F,4,0)</f>
        <v>0</v>
      </c>
      <c r="N3043" s="61" t="str">
        <f t="shared" si="94"/>
        <v>-</v>
      </c>
      <c r="P3043" s="73" t="str">
        <f t="shared" si="95"/>
        <v/>
      </c>
      <c r="Q3043" s="61" t="s">
        <v>86</v>
      </c>
    </row>
    <row r="3044" spans="8:17" x14ac:dyDescent="0.25">
      <c r="H3044" s="59">
        <v>42030</v>
      </c>
      <c r="I3044" s="59" t="s">
        <v>72</v>
      </c>
      <c r="J3044" s="59">
        <v>11392045</v>
      </c>
      <c r="K3044" s="59" t="s">
        <v>3264</v>
      </c>
      <c r="L3044" s="61" t="s">
        <v>81</v>
      </c>
      <c r="M3044" s="61">
        <f>VLOOKUP(H3044,zdroj!C:F,4,0)</f>
        <v>0</v>
      </c>
      <c r="N3044" s="61" t="str">
        <f t="shared" si="94"/>
        <v>-</v>
      </c>
      <c r="P3044" s="73" t="str">
        <f t="shared" si="95"/>
        <v/>
      </c>
      <c r="Q3044" s="61" t="s">
        <v>86</v>
      </c>
    </row>
    <row r="3045" spans="8:17" x14ac:dyDescent="0.25">
      <c r="H3045" s="59">
        <v>42030</v>
      </c>
      <c r="I3045" s="59" t="s">
        <v>72</v>
      </c>
      <c r="J3045" s="59">
        <v>11392053</v>
      </c>
      <c r="K3045" s="59" t="s">
        <v>3265</v>
      </c>
      <c r="L3045" s="61" t="s">
        <v>81</v>
      </c>
      <c r="M3045" s="61">
        <f>VLOOKUP(H3045,zdroj!C:F,4,0)</f>
        <v>0</v>
      </c>
      <c r="N3045" s="61" t="str">
        <f t="shared" si="94"/>
        <v>-</v>
      </c>
      <c r="P3045" s="73" t="str">
        <f t="shared" si="95"/>
        <v/>
      </c>
      <c r="Q3045" s="61" t="s">
        <v>86</v>
      </c>
    </row>
    <row r="3046" spans="8:17" x14ac:dyDescent="0.25">
      <c r="H3046" s="59">
        <v>42030</v>
      </c>
      <c r="I3046" s="59" t="s">
        <v>72</v>
      </c>
      <c r="J3046" s="59">
        <v>11392061</v>
      </c>
      <c r="K3046" s="59" t="s">
        <v>3266</v>
      </c>
      <c r="L3046" s="61" t="s">
        <v>81</v>
      </c>
      <c r="M3046" s="61">
        <f>VLOOKUP(H3046,zdroj!C:F,4,0)</f>
        <v>0</v>
      </c>
      <c r="N3046" s="61" t="str">
        <f t="shared" si="94"/>
        <v>-</v>
      </c>
      <c r="P3046" s="73" t="str">
        <f t="shared" si="95"/>
        <v/>
      </c>
      <c r="Q3046" s="61" t="s">
        <v>86</v>
      </c>
    </row>
    <row r="3047" spans="8:17" x14ac:dyDescent="0.25">
      <c r="H3047" s="59">
        <v>42030</v>
      </c>
      <c r="I3047" s="59" t="s">
        <v>72</v>
      </c>
      <c r="J3047" s="59">
        <v>11392070</v>
      </c>
      <c r="K3047" s="59" t="s">
        <v>3267</v>
      </c>
      <c r="L3047" s="61" t="s">
        <v>81</v>
      </c>
      <c r="M3047" s="61">
        <f>VLOOKUP(H3047,zdroj!C:F,4,0)</f>
        <v>0</v>
      </c>
      <c r="N3047" s="61" t="str">
        <f t="shared" si="94"/>
        <v>-</v>
      </c>
      <c r="P3047" s="73" t="str">
        <f t="shared" si="95"/>
        <v/>
      </c>
      <c r="Q3047" s="61" t="s">
        <v>86</v>
      </c>
    </row>
    <row r="3048" spans="8:17" x14ac:dyDescent="0.25">
      <c r="H3048" s="59">
        <v>42030</v>
      </c>
      <c r="I3048" s="59" t="s">
        <v>72</v>
      </c>
      <c r="J3048" s="59">
        <v>11392088</v>
      </c>
      <c r="K3048" s="59" t="s">
        <v>3268</v>
      </c>
      <c r="L3048" s="61" t="s">
        <v>81</v>
      </c>
      <c r="M3048" s="61">
        <f>VLOOKUP(H3048,zdroj!C:F,4,0)</f>
        <v>0</v>
      </c>
      <c r="N3048" s="61" t="str">
        <f t="shared" si="94"/>
        <v>-</v>
      </c>
      <c r="P3048" s="73" t="str">
        <f t="shared" si="95"/>
        <v/>
      </c>
      <c r="Q3048" s="61" t="s">
        <v>86</v>
      </c>
    </row>
    <row r="3049" spans="8:17" x14ac:dyDescent="0.25">
      <c r="H3049" s="59">
        <v>42030</v>
      </c>
      <c r="I3049" s="59" t="s">
        <v>72</v>
      </c>
      <c r="J3049" s="59">
        <v>11392096</v>
      </c>
      <c r="K3049" s="59" t="s">
        <v>3269</v>
      </c>
      <c r="L3049" s="61" t="s">
        <v>81</v>
      </c>
      <c r="M3049" s="61">
        <f>VLOOKUP(H3049,zdroj!C:F,4,0)</f>
        <v>0</v>
      </c>
      <c r="N3049" s="61" t="str">
        <f t="shared" si="94"/>
        <v>-</v>
      </c>
      <c r="P3049" s="73" t="str">
        <f t="shared" si="95"/>
        <v/>
      </c>
      <c r="Q3049" s="61" t="s">
        <v>86</v>
      </c>
    </row>
    <row r="3050" spans="8:17" x14ac:dyDescent="0.25">
      <c r="H3050" s="59">
        <v>42030</v>
      </c>
      <c r="I3050" s="59" t="s">
        <v>72</v>
      </c>
      <c r="J3050" s="59">
        <v>11392100</v>
      </c>
      <c r="K3050" s="59" t="s">
        <v>3270</v>
      </c>
      <c r="L3050" s="61" t="s">
        <v>81</v>
      </c>
      <c r="M3050" s="61">
        <f>VLOOKUP(H3050,zdroj!C:F,4,0)</f>
        <v>0</v>
      </c>
      <c r="N3050" s="61" t="str">
        <f t="shared" si="94"/>
        <v>-</v>
      </c>
      <c r="P3050" s="73" t="str">
        <f t="shared" si="95"/>
        <v/>
      </c>
      <c r="Q3050" s="61" t="s">
        <v>86</v>
      </c>
    </row>
    <row r="3051" spans="8:17" x14ac:dyDescent="0.25">
      <c r="H3051" s="59">
        <v>42030</v>
      </c>
      <c r="I3051" s="59" t="s">
        <v>72</v>
      </c>
      <c r="J3051" s="59">
        <v>11392118</v>
      </c>
      <c r="K3051" s="59" t="s">
        <v>3271</v>
      </c>
      <c r="L3051" s="61" t="s">
        <v>81</v>
      </c>
      <c r="M3051" s="61">
        <f>VLOOKUP(H3051,zdroj!C:F,4,0)</f>
        <v>0</v>
      </c>
      <c r="N3051" s="61" t="str">
        <f t="shared" si="94"/>
        <v>-</v>
      </c>
      <c r="P3051" s="73" t="str">
        <f t="shared" si="95"/>
        <v/>
      </c>
      <c r="Q3051" s="61" t="s">
        <v>86</v>
      </c>
    </row>
    <row r="3052" spans="8:17" x14ac:dyDescent="0.25">
      <c r="H3052" s="59">
        <v>42030</v>
      </c>
      <c r="I3052" s="59" t="s">
        <v>72</v>
      </c>
      <c r="J3052" s="59">
        <v>11392126</v>
      </c>
      <c r="K3052" s="59" t="s">
        <v>3272</v>
      </c>
      <c r="L3052" s="61" t="s">
        <v>81</v>
      </c>
      <c r="M3052" s="61">
        <f>VLOOKUP(H3052,zdroj!C:F,4,0)</f>
        <v>0</v>
      </c>
      <c r="N3052" s="61" t="str">
        <f t="shared" si="94"/>
        <v>-</v>
      </c>
      <c r="P3052" s="73" t="str">
        <f t="shared" si="95"/>
        <v/>
      </c>
      <c r="Q3052" s="61" t="s">
        <v>86</v>
      </c>
    </row>
    <row r="3053" spans="8:17" x14ac:dyDescent="0.25">
      <c r="H3053" s="59">
        <v>42030</v>
      </c>
      <c r="I3053" s="59" t="s">
        <v>72</v>
      </c>
      <c r="J3053" s="59">
        <v>11392134</v>
      </c>
      <c r="K3053" s="59" t="s">
        <v>3273</v>
      </c>
      <c r="L3053" s="61" t="s">
        <v>81</v>
      </c>
      <c r="M3053" s="61">
        <f>VLOOKUP(H3053,zdroj!C:F,4,0)</f>
        <v>0</v>
      </c>
      <c r="N3053" s="61" t="str">
        <f t="shared" si="94"/>
        <v>-</v>
      </c>
      <c r="P3053" s="73" t="str">
        <f t="shared" si="95"/>
        <v/>
      </c>
      <c r="Q3053" s="61" t="s">
        <v>86</v>
      </c>
    </row>
    <row r="3054" spans="8:17" x14ac:dyDescent="0.25">
      <c r="H3054" s="59">
        <v>42030</v>
      </c>
      <c r="I3054" s="59" t="s">
        <v>72</v>
      </c>
      <c r="J3054" s="59">
        <v>11392142</v>
      </c>
      <c r="K3054" s="59" t="s">
        <v>3274</v>
      </c>
      <c r="L3054" s="61" t="s">
        <v>81</v>
      </c>
      <c r="M3054" s="61">
        <f>VLOOKUP(H3054,zdroj!C:F,4,0)</f>
        <v>0</v>
      </c>
      <c r="N3054" s="61" t="str">
        <f t="shared" si="94"/>
        <v>-</v>
      </c>
      <c r="P3054" s="73" t="str">
        <f t="shared" si="95"/>
        <v/>
      </c>
      <c r="Q3054" s="61" t="s">
        <v>86</v>
      </c>
    </row>
    <row r="3055" spans="8:17" x14ac:dyDescent="0.25">
      <c r="H3055" s="59">
        <v>42030</v>
      </c>
      <c r="I3055" s="59" t="s">
        <v>72</v>
      </c>
      <c r="J3055" s="59">
        <v>11392151</v>
      </c>
      <c r="K3055" s="59" t="s">
        <v>3275</v>
      </c>
      <c r="L3055" s="61" t="s">
        <v>81</v>
      </c>
      <c r="M3055" s="61">
        <f>VLOOKUP(H3055,zdroj!C:F,4,0)</f>
        <v>0</v>
      </c>
      <c r="N3055" s="61" t="str">
        <f t="shared" si="94"/>
        <v>-</v>
      </c>
      <c r="P3055" s="73" t="str">
        <f t="shared" si="95"/>
        <v/>
      </c>
      <c r="Q3055" s="61" t="s">
        <v>86</v>
      </c>
    </row>
    <row r="3056" spans="8:17" x14ac:dyDescent="0.25">
      <c r="H3056" s="59">
        <v>42030</v>
      </c>
      <c r="I3056" s="59" t="s">
        <v>72</v>
      </c>
      <c r="J3056" s="59">
        <v>11392169</v>
      </c>
      <c r="K3056" s="59" t="s">
        <v>3276</v>
      </c>
      <c r="L3056" s="61" t="s">
        <v>81</v>
      </c>
      <c r="M3056" s="61">
        <f>VLOOKUP(H3056,zdroj!C:F,4,0)</f>
        <v>0</v>
      </c>
      <c r="N3056" s="61" t="str">
        <f t="shared" si="94"/>
        <v>-</v>
      </c>
      <c r="P3056" s="73" t="str">
        <f t="shared" si="95"/>
        <v/>
      </c>
      <c r="Q3056" s="61" t="s">
        <v>86</v>
      </c>
    </row>
    <row r="3057" spans="8:17" x14ac:dyDescent="0.25">
      <c r="H3057" s="59">
        <v>42030</v>
      </c>
      <c r="I3057" s="59" t="s">
        <v>72</v>
      </c>
      <c r="J3057" s="59">
        <v>11392177</v>
      </c>
      <c r="K3057" s="59" t="s">
        <v>3277</v>
      </c>
      <c r="L3057" s="61" t="s">
        <v>81</v>
      </c>
      <c r="M3057" s="61">
        <f>VLOOKUP(H3057,zdroj!C:F,4,0)</f>
        <v>0</v>
      </c>
      <c r="N3057" s="61" t="str">
        <f t="shared" si="94"/>
        <v>-</v>
      </c>
      <c r="P3057" s="73" t="str">
        <f t="shared" si="95"/>
        <v/>
      </c>
      <c r="Q3057" s="61" t="s">
        <v>86</v>
      </c>
    </row>
    <row r="3058" spans="8:17" x14ac:dyDescent="0.25">
      <c r="H3058" s="59">
        <v>42030</v>
      </c>
      <c r="I3058" s="59" t="s">
        <v>72</v>
      </c>
      <c r="J3058" s="59">
        <v>11392193</v>
      </c>
      <c r="K3058" s="59" t="s">
        <v>3278</v>
      </c>
      <c r="L3058" s="61" t="s">
        <v>81</v>
      </c>
      <c r="M3058" s="61">
        <f>VLOOKUP(H3058,zdroj!C:F,4,0)</f>
        <v>0</v>
      </c>
      <c r="N3058" s="61" t="str">
        <f t="shared" si="94"/>
        <v>-</v>
      </c>
      <c r="P3058" s="73" t="str">
        <f t="shared" si="95"/>
        <v/>
      </c>
      <c r="Q3058" s="61" t="s">
        <v>86</v>
      </c>
    </row>
    <row r="3059" spans="8:17" x14ac:dyDescent="0.25">
      <c r="H3059" s="59">
        <v>42030</v>
      </c>
      <c r="I3059" s="59" t="s">
        <v>72</v>
      </c>
      <c r="J3059" s="59">
        <v>11392207</v>
      </c>
      <c r="K3059" s="59" t="s">
        <v>3279</v>
      </c>
      <c r="L3059" s="61" t="s">
        <v>81</v>
      </c>
      <c r="M3059" s="61">
        <f>VLOOKUP(H3059,zdroj!C:F,4,0)</f>
        <v>0</v>
      </c>
      <c r="N3059" s="61" t="str">
        <f t="shared" si="94"/>
        <v>-</v>
      </c>
      <c r="P3059" s="73" t="str">
        <f t="shared" si="95"/>
        <v/>
      </c>
      <c r="Q3059" s="61" t="s">
        <v>86</v>
      </c>
    </row>
    <row r="3060" spans="8:17" x14ac:dyDescent="0.25">
      <c r="H3060" s="59">
        <v>42030</v>
      </c>
      <c r="I3060" s="59" t="s">
        <v>72</v>
      </c>
      <c r="J3060" s="59">
        <v>11392215</v>
      </c>
      <c r="K3060" s="59" t="s">
        <v>3280</v>
      </c>
      <c r="L3060" s="61" t="s">
        <v>81</v>
      </c>
      <c r="M3060" s="61">
        <f>VLOOKUP(H3060,zdroj!C:F,4,0)</f>
        <v>0</v>
      </c>
      <c r="N3060" s="61" t="str">
        <f t="shared" si="94"/>
        <v>-</v>
      </c>
      <c r="P3060" s="73" t="str">
        <f t="shared" si="95"/>
        <v/>
      </c>
      <c r="Q3060" s="61" t="s">
        <v>86</v>
      </c>
    </row>
    <row r="3061" spans="8:17" x14ac:dyDescent="0.25">
      <c r="H3061" s="59">
        <v>42030</v>
      </c>
      <c r="I3061" s="59" t="s">
        <v>72</v>
      </c>
      <c r="J3061" s="59">
        <v>11392223</v>
      </c>
      <c r="K3061" s="59" t="s">
        <v>3281</v>
      </c>
      <c r="L3061" s="61" t="s">
        <v>81</v>
      </c>
      <c r="M3061" s="61">
        <f>VLOOKUP(H3061,zdroj!C:F,4,0)</f>
        <v>0</v>
      </c>
      <c r="N3061" s="61" t="str">
        <f t="shared" si="94"/>
        <v>-</v>
      </c>
      <c r="P3061" s="73" t="str">
        <f t="shared" si="95"/>
        <v/>
      </c>
      <c r="Q3061" s="61" t="s">
        <v>86</v>
      </c>
    </row>
    <row r="3062" spans="8:17" x14ac:dyDescent="0.25">
      <c r="H3062" s="59">
        <v>42030</v>
      </c>
      <c r="I3062" s="59" t="s">
        <v>72</v>
      </c>
      <c r="J3062" s="59">
        <v>11392231</v>
      </c>
      <c r="K3062" s="59" t="s">
        <v>3282</v>
      </c>
      <c r="L3062" s="61" t="s">
        <v>81</v>
      </c>
      <c r="M3062" s="61">
        <f>VLOOKUP(H3062,zdroj!C:F,4,0)</f>
        <v>0</v>
      </c>
      <c r="N3062" s="61" t="str">
        <f t="shared" si="94"/>
        <v>-</v>
      </c>
      <c r="P3062" s="73" t="str">
        <f t="shared" si="95"/>
        <v/>
      </c>
      <c r="Q3062" s="61" t="s">
        <v>86</v>
      </c>
    </row>
    <row r="3063" spans="8:17" x14ac:dyDescent="0.25">
      <c r="H3063" s="59">
        <v>42030</v>
      </c>
      <c r="I3063" s="59" t="s">
        <v>72</v>
      </c>
      <c r="J3063" s="59">
        <v>11392240</v>
      </c>
      <c r="K3063" s="59" t="s">
        <v>3283</v>
      </c>
      <c r="L3063" s="61" t="s">
        <v>81</v>
      </c>
      <c r="M3063" s="61">
        <f>VLOOKUP(H3063,zdroj!C:F,4,0)</f>
        <v>0</v>
      </c>
      <c r="N3063" s="61" t="str">
        <f t="shared" si="94"/>
        <v>-</v>
      </c>
      <c r="P3063" s="73" t="str">
        <f t="shared" si="95"/>
        <v/>
      </c>
      <c r="Q3063" s="61" t="s">
        <v>86</v>
      </c>
    </row>
    <row r="3064" spans="8:17" x14ac:dyDescent="0.25">
      <c r="H3064" s="59">
        <v>42030</v>
      </c>
      <c r="I3064" s="59" t="s">
        <v>72</v>
      </c>
      <c r="J3064" s="59">
        <v>11392258</v>
      </c>
      <c r="K3064" s="59" t="s">
        <v>3284</v>
      </c>
      <c r="L3064" s="61" t="s">
        <v>81</v>
      </c>
      <c r="M3064" s="61">
        <f>VLOOKUP(H3064,zdroj!C:F,4,0)</f>
        <v>0</v>
      </c>
      <c r="N3064" s="61" t="str">
        <f t="shared" si="94"/>
        <v>-</v>
      </c>
      <c r="P3064" s="73" t="str">
        <f t="shared" si="95"/>
        <v/>
      </c>
      <c r="Q3064" s="61" t="s">
        <v>86</v>
      </c>
    </row>
    <row r="3065" spans="8:17" x14ac:dyDescent="0.25">
      <c r="H3065" s="59">
        <v>42030</v>
      </c>
      <c r="I3065" s="59" t="s">
        <v>72</v>
      </c>
      <c r="J3065" s="59">
        <v>11392266</v>
      </c>
      <c r="K3065" s="59" t="s">
        <v>3285</v>
      </c>
      <c r="L3065" s="61" t="s">
        <v>81</v>
      </c>
      <c r="M3065" s="61">
        <f>VLOOKUP(H3065,zdroj!C:F,4,0)</f>
        <v>0</v>
      </c>
      <c r="N3065" s="61" t="str">
        <f t="shared" si="94"/>
        <v>-</v>
      </c>
      <c r="P3065" s="73" t="str">
        <f t="shared" si="95"/>
        <v/>
      </c>
      <c r="Q3065" s="61" t="s">
        <v>86</v>
      </c>
    </row>
    <row r="3066" spans="8:17" x14ac:dyDescent="0.25">
      <c r="H3066" s="59">
        <v>42030</v>
      </c>
      <c r="I3066" s="59" t="s">
        <v>72</v>
      </c>
      <c r="J3066" s="59">
        <v>11392274</v>
      </c>
      <c r="K3066" s="59" t="s">
        <v>3286</v>
      </c>
      <c r="L3066" s="61" t="s">
        <v>81</v>
      </c>
      <c r="M3066" s="61">
        <f>VLOOKUP(H3066,zdroj!C:F,4,0)</f>
        <v>0</v>
      </c>
      <c r="N3066" s="61" t="str">
        <f t="shared" si="94"/>
        <v>-</v>
      </c>
      <c r="P3066" s="73" t="str">
        <f t="shared" si="95"/>
        <v/>
      </c>
      <c r="Q3066" s="61" t="s">
        <v>86</v>
      </c>
    </row>
    <row r="3067" spans="8:17" x14ac:dyDescent="0.25">
      <c r="H3067" s="59">
        <v>42030</v>
      </c>
      <c r="I3067" s="59" t="s">
        <v>72</v>
      </c>
      <c r="J3067" s="59">
        <v>11392282</v>
      </c>
      <c r="K3067" s="59" t="s">
        <v>3287</v>
      </c>
      <c r="L3067" s="61" t="s">
        <v>81</v>
      </c>
      <c r="M3067" s="61">
        <f>VLOOKUP(H3067,zdroj!C:F,4,0)</f>
        <v>0</v>
      </c>
      <c r="N3067" s="61" t="str">
        <f t="shared" si="94"/>
        <v>-</v>
      </c>
      <c r="P3067" s="73" t="str">
        <f t="shared" si="95"/>
        <v/>
      </c>
      <c r="Q3067" s="61" t="s">
        <v>86</v>
      </c>
    </row>
    <row r="3068" spans="8:17" x14ac:dyDescent="0.25">
      <c r="H3068" s="59">
        <v>42030</v>
      </c>
      <c r="I3068" s="59" t="s">
        <v>72</v>
      </c>
      <c r="J3068" s="59">
        <v>11392291</v>
      </c>
      <c r="K3068" s="59" t="s">
        <v>3288</v>
      </c>
      <c r="L3068" s="61" t="s">
        <v>81</v>
      </c>
      <c r="M3068" s="61">
        <f>VLOOKUP(H3068,zdroj!C:F,4,0)</f>
        <v>0</v>
      </c>
      <c r="N3068" s="61" t="str">
        <f t="shared" si="94"/>
        <v>-</v>
      </c>
      <c r="P3068" s="73" t="str">
        <f t="shared" si="95"/>
        <v/>
      </c>
      <c r="Q3068" s="61" t="s">
        <v>86</v>
      </c>
    </row>
    <row r="3069" spans="8:17" x14ac:dyDescent="0.25">
      <c r="H3069" s="59">
        <v>42030</v>
      </c>
      <c r="I3069" s="59" t="s">
        <v>72</v>
      </c>
      <c r="J3069" s="59">
        <v>11392304</v>
      </c>
      <c r="K3069" s="59" t="s">
        <v>3289</v>
      </c>
      <c r="L3069" s="61" t="s">
        <v>81</v>
      </c>
      <c r="M3069" s="61">
        <f>VLOOKUP(H3069,zdroj!C:F,4,0)</f>
        <v>0</v>
      </c>
      <c r="N3069" s="61" t="str">
        <f t="shared" si="94"/>
        <v>-</v>
      </c>
      <c r="P3069" s="73" t="str">
        <f t="shared" si="95"/>
        <v/>
      </c>
      <c r="Q3069" s="61" t="s">
        <v>86</v>
      </c>
    </row>
    <row r="3070" spans="8:17" x14ac:dyDescent="0.25">
      <c r="H3070" s="59">
        <v>42030</v>
      </c>
      <c r="I3070" s="59" t="s">
        <v>72</v>
      </c>
      <c r="J3070" s="59">
        <v>11392312</v>
      </c>
      <c r="K3070" s="59" t="s">
        <v>3290</v>
      </c>
      <c r="L3070" s="61" t="s">
        <v>114</v>
      </c>
      <c r="M3070" s="61">
        <f>VLOOKUP(H3070,zdroj!C:F,4,0)</f>
        <v>0</v>
      </c>
      <c r="N3070" s="61" t="str">
        <f t="shared" si="94"/>
        <v>katC</v>
      </c>
      <c r="P3070" s="73" t="str">
        <f t="shared" si="95"/>
        <v/>
      </c>
      <c r="Q3070" s="61" t="s">
        <v>31</v>
      </c>
    </row>
    <row r="3071" spans="8:17" x14ac:dyDescent="0.25">
      <c r="H3071" s="59">
        <v>42030</v>
      </c>
      <c r="I3071" s="59" t="s">
        <v>72</v>
      </c>
      <c r="J3071" s="59">
        <v>11392321</v>
      </c>
      <c r="K3071" s="59" t="s">
        <v>3291</v>
      </c>
      <c r="L3071" s="61" t="s">
        <v>81</v>
      </c>
      <c r="M3071" s="61">
        <f>VLOOKUP(H3071,zdroj!C:F,4,0)</f>
        <v>0</v>
      </c>
      <c r="N3071" s="61" t="str">
        <f t="shared" si="94"/>
        <v>-</v>
      </c>
      <c r="P3071" s="73" t="str">
        <f t="shared" si="95"/>
        <v/>
      </c>
      <c r="Q3071" s="61" t="s">
        <v>86</v>
      </c>
    </row>
    <row r="3072" spans="8:17" x14ac:dyDescent="0.25">
      <c r="H3072" s="59">
        <v>42030</v>
      </c>
      <c r="I3072" s="59" t="s">
        <v>72</v>
      </c>
      <c r="J3072" s="59">
        <v>11392339</v>
      </c>
      <c r="K3072" s="59" t="s">
        <v>3292</v>
      </c>
      <c r="L3072" s="61" t="s">
        <v>81</v>
      </c>
      <c r="M3072" s="61">
        <f>VLOOKUP(H3072,zdroj!C:F,4,0)</f>
        <v>0</v>
      </c>
      <c r="N3072" s="61" t="str">
        <f t="shared" si="94"/>
        <v>-</v>
      </c>
      <c r="P3072" s="73" t="str">
        <f t="shared" si="95"/>
        <v/>
      </c>
      <c r="Q3072" s="61" t="s">
        <v>86</v>
      </c>
    </row>
    <row r="3073" spans="8:17" x14ac:dyDescent="0.25">
      <c r="H3073" s="59">
        <v>42030</v>
      </c>
      <c r="I3073" s="59" t="s">
        <v>72</v>
      </c>
      <c r="J3073" s="59">
        <v>11392347</v>
      </c>
      <c r="K3073" s="59" t="s">
        <v>3293</v>
      </c>
      <c r="L3073" s="61" t="s">
        <v>81</v>
      </c>
      <c r="M3073" s="61">
        <f>VLOOKUP(H3073,zdroj!C:F,4,0)</f>
        <v>0</v>
      </c>
      <c r="N3073" s="61" t="str">
        <f t="shared" si="94"/>
        <v>-</v>
      </c>
      <c r="P3073" s="73" t="str">
        <f t="shared" si="95"/>
        <v/>
      </c>
      <c r="Q3073" s="61" t="s">
        <v>86</v>
      </c>
    </row>
    <row r="3074" spans="8:17" x14ac:dyDescent="0.25">
      <c r="H3074" s="59">
        <v>42030</v>
      </c>
      <c r="I3074" s="59" t="s">
        <v>72</v>
      </c>
      <c r="J3074" s="59">
        <v>11392355</v>
      </c>
      <c r="K3074" s="59" t="s">
        <v>3294</v>
      </c>
      <c r="L3074" s="61" t="s">
        <v>81</v>
      </c>
      <c r="M3074" s="61">
        <f>VLOOKUP(H3074,zdroj!C:F,4,0)</f>
        <v>0</v>
      </c>
      <c r="N3074" s="61" t="str">
        <f t="shared" si="94"/>
        <v>-</v>
      </c>
      <c r="P3074" s="73" t="str">
        <f t="shared" si="95"/>
        <v/>
      </c>
      <c r="Q3074" s="61" t="s">
        <v>86</v>
      </c>
    </row>
    <row r="3075" spans="8:17" x14ac:dyDescent="0.25">
      <c r="H3075" s="59">
        <v>42030</v>
      </c>
      <c r="I3075" s="59" t="s">
        <v>72</v>
      </c>
      <c r="J3075" s="59">
        <v>11392363</v>
      </c>
      <c r="K3075" s="59" t="s">
        <v>3295</v>
      </c>
      <c r="L3075" s="61" t="s">
        <v>81</v>
      </c>
      <c r="M3075" s="61">
        <f>VLOOKUP(H3075,zdroj!C:F,4,0)</f>
        <v>0</v>
      </c>
      <c r="N3075" s="61" t="str">
        <f t="shared" si="94"/>
        <v>-</v>
      </c>
      <c r="P3075" s="73" t="str">
        <f t="shared" si="95"/>
        <v/>
      </c>
      <c r="Q3075" s="61" t="s">
        <v>86</v>
      </c>
    </row>
    <row r="3076" spans="8:17" x14ac:dyDescent="0.25">
      <c r="H3076" s="59">
        <v>42030</v>
      </c>
      <c r="I3076" s="59" t="s">
        <v>72</v>
      </c>
      <c r="J3076" s="59">
        <v>11392371</v>
      </c>
      <c r="K3076" s="59" t="s">
        <v>3296</v>
      </c>
      <c r="L3076" s="61" t="s">
        <v>81</v>
      </c>
      <c r="M3076" s="61">
        <f>VLOOKUP(H3076,zdroj!C:F,4,0)</f>
        <v>0</v>
      </c>
      <c r="N3076" s="61" t="str">
        <f t="shared" si="94"/>
        <v>-</v>
      </c>
      <c r="P3076" s="73" t="str">
        <f t="shared" si="95"/>
        <v/>
      </c>
      <c r="Q3076" s="61" t="s">
        <v>86</v>
      </c>
    </row>
    <row r="3077" spans="8:17" x14ac:dyDescent="0.25">
      <c r="H3077" s="59">
        <v>42030</v>
      </c>
      <c r="I3077" s="59" t="s">
        <v>72</v>
      </c>
      <c r="J3077" s="59">
        <v>11392398</v>
      </c>
      <c r="K3077" s="59" t="s">
        <v>3297</v>
      </c>
      <c r="L3077" s="61" t="s">
        <v>81</v>
      </c>
      <c r="M3077" s="61">
        <f>VLOOKUP(H3077,zdroj!C:F,4,0)</f>
        <v>0</v>
      </c>
      <c r="N3077" s="61" t="str">
        <f t="shared" si="94"/>
        <v>-</v>
      </c>
      <c r="P3077" s="73" t="str">
        <f t="shared" si="95"/>
        <v/>
      </c>
      <c r="Q3077" s="61" t="s">
        <v>86</v>
      </c>
    </row>
    <row r="3078" spans="8:17" x14ac:dyDescent="0.25">
      <c r="H3078" s="59">
        <v>42030</v>
      </c>
      <c r="I3078" s="59" t="s">
        <v>72</v>
      </c>
      <c r="J3078" s="59">
        <v>11392401</v>
      </c>
      <c r="K3078" s="59" t="s">
        <v>3298</v>
      </c>
      <c r="L3078" s="61" t="s">
        <v>81</v>
      </c>
      <c r="M3078" s="61">
        <f>VLOOKUP(H3078,zdroj!C:F,4,0)</f>
        <v>0</v>
      </c>
      <c r="N3078" s="61" t="str">
        <f t="shared" si="94"/>
        <v>-</v>
      </c>
      <c r="P3078" s="73" t="str">
        <f t="shared" si="95"/>
        <v/>
      </c>
      <c r="Q3078" s="61" t="s">
        <v>86</v>
      </c>
    </row>
    <row r="3079" spans="8:17" x14ac:dyDescent="0.25">
      <c r="H3079" s="59">
        <v>42030</v>
      </c>
      <c r="I3079" s="59" t="s">
        <v>72</v>
      </c>
      <c r="J3079" s="59">
        <v>11392410</v>
      </c>
      <c r="K3079" s="59" t="s">
        <v>3299</v>
      </c>
      <c r="L3079" s="61" t="s">
        <v>81</v>
      </c>
      <c r="M3079" s="61">
        <f>VLOOKUP(H3079,zdroj!C:F,4,0)</f>
        <v>0</v>
      </c>
      <c r="N3079" s="61" t="str">
        <f t="shared" ref="N3079:N3142" si="96">IF(M3079="A",IF(L3079="katA","katB",L3079),L3079)</f>
        <v>-</v>
      </c>
      <c r="P3079" s="73" t="str">
        <f t="shared" ref="P3079:P3142" si="97">IF(O3079="A",1,"")</f>
        <v/>
      </c>
      <c r="Q3079" s="61" t="s">
        <v>86</v>
      </c>
    </row>
    <row r="3080" spans="8:17" x14ac:dyDescent="0.25">
      <c r="H3080" s="59">
        <v>42030</v>
      </c>
      <c r="I3080" s="59" t="s">
        <v>72</v>
      </c>
      <c r="J3080" s="59">
        <v>11392428</v>
      </c>
      <c r="K3080" s="59" t="s">
        <v>3300</v>
      </c>
      <c r="L3080" s="61" t="s">
        <v>81</v>
      </c>
      <c r="M3080" s="61">
        <f>VLOOKUP(H3080,zdroj!C:F,4,0)</f>
        <v>0</v>
      </c>
      <c r="N3080" s="61" t="str">
        <f t="shared" si="96"/>
        <v>-</v>
      </c>
      <c r="P3080" s="73" t="str">
        <f t="shared" si="97"/>
        <v/>
      </c>
      <c r="Q3080" s="61" t="s">
        <v>86</v>
      </c>
    </row>
    <row r="3081" spans="8:17" x14ac:dyDescent="0.25">
      <c r="H3081" s="59">
        <v>42030</v>
      </c>
      <c r="I3081" s="59" t="s">
        <v>72</v>
      </c>
      <c r="J3081" s="59">
        <v>11392436</v>
      </c>
      <c r="K3081" s="59" t="s">
        <v>3301</v>
      </c>
      <c r="L3081" s="61" t="s">
        <v>81</v>
      </c>
      <c r="M3081" s="61">
        <f>VLOOKUP(H3081,zdroj!C:F,4,0)</f>
        <v>0</v>
      </c>
      <c r="N3081" s="61" t="str">
        <f t="shared" si="96"/>
        <v>-</v>
      </c>
      <c r="P3081" s="73" t="str">
        <f t="shared" si="97"/>
        <v/>
      </c>
      <c r="Q3081" s="61" t="s">
        <v>86</v>
      </c>
    </row>
    <row r="3082" spans="8:17" x14ac:dyDescent="0.25">
      <c r="H3082" s="59">
        <v>42030</v>
      </c>
      <c r="I3082" s="59" t="s">
        <v>72</v>
      </c>
      <c r="J3082" s="59">
        <v>11392444</v>
      </c>
      <c r="K3082" s="59" t="s">
        <v>3302</v>
      </c>
      <c r="L3082" s="61" t="s">
        <v>81</v>
      </c>
      <c r="M3082" s="61">
        <f>VLOOKUP(H3082,zdroj!C:F,4,0)</f>
        <v>0</v>
      </c>
      <c r="N3082" s="61" t="str">
        <f t="shared" si="96"/>
        <v>-</v>
      </c>
      <c r="P3082" s="73" t="str">
        <f t="shared" si="97"/>
        <v/>
      </c>
      <c r="Q3082" s="61" t="s">
        <v>86</v>
      </c>
    </row>
    <row r="3083" spans="8:17" x14ac:dyDescent="0.25">
      <c r="H3083" s="59">
        <v>42030</v>
      </c>
      <c r="I3083" s="59" t="s">
        <v>72</v>
      </c>
      <c r="J3083" s="59">
        <v>11392452</v>
      </c>
      <c r="K3083" s="59" t="s">
        <v>3303</v>
      </c>
      <c r="L3083" s="61" t="s">
        <v>81</v>
      </c>
      <c r="M3083" s="61">
        <f>VLOOKUP(H3083,zdroj!C:F,4,0)</f>
        <v>0</v>
      </c>
      <c r="N3083" s="61" t="str">
        <f t="shared" si="96"/>
        <v>-</v>
      </c>
      <c r="P3083" s="73" t="str">
        <f t="shared" si="97"/>
        <v/>
      </c>
      <c r="Q3083" s="61" t="s">
        <v>86</v>
      </c>
    </row>
    <row r="3084" spans="8:17" x14ac:dyDescent="0.25">
      <c r="H3084" s="59">
        <v>42030</v>
      </c>
      <c r="I3084" s="59" t="s">
        <v>72</v>
      </c>
      <c r="J3084" s="59">
        <v>11392461</v>
      </c>
      <c r="K3084" s="59" t="s">
        <v>3304</v>
      </c>
      <c r="L3084" s="61" t="s">
        <v>81</v>
      </c>
      <c r="M3084" s="61">
        <f>VLOOKUP(H3084,zdroj!C:F,4,0)</f>
        <v>0</v>
      </c>
      <c r="N3084" s="61" t="str">
        <f t="shared" si="96"/>
        <v>-</v>
      </c>
      <c r="P3084" s="73" t="str">
        <f t="shared" si="97"/>
        <v/>
      </c>
      <c r="Q3084" s="61" t="s">
        <v>86</v>
      </c>
    </row>
    <row r="3085" spans="8:17" x14ac:dyDescent="0.25">
      <c r="H3085" s="59">
        <v>42030</v>
      </c>
      <c r="I3085" s="59" t="s">
        <v>72</v>
      </c>
      <c r="J3085" s="59">
        <v>11392479</v>
      </c>
      <c r="K3085" s="59" t="s">
        <v>3305</v>
      </c>
      <c r="L3085" s="61" t="s">
        <v>81</v>
      </c>
      <c r="M3085" s="61">
        <f>VLOOKUP(H3085,zdroj!C:F,4,0)</f>
        <v>0</v>
      </c>
      <c r="N3085" s="61" t="str">
        <f t="shared" si="96"/>
        <v>-</v>
      </c>
      <c r="P3085" s="73" t="str">
        <f t="shared" si="97"/>
        <v/>
      </c>
      <c r="Q3085" s="61" t="s">
        <v>86</v>
      </c>
    </row>
    <row r="3086" spans="8:17" x14ac:dyDescent="0.25">
      <c r="H3086" s="59">
        <v>42030</v>
      </c>
      <c r="I3086" s="59" t="s">
        <v>72</v>
      </c>
      <c r="J3086" s="59">
        <v>11392487</v>
      </c>
      <c r="K3086" s="59" t="s">
        <v>3306</v>
      </c>
      <c r="L3086" s="61" t="s">
        <v>81</v>
      </c>
      <c r="M3086" s="61">
        <f>VLOOKUP(H3086,zdroj!C:F,4,0)</f>
        <v>0</v>
      </c>
      <c r="N3086" s="61" t="str">
        <f t="shared" si="96"/>
        <v>-</v>
      </c>
      <c r="P3086" s="73" t="str">
        <f t="shared" si="97"/>
        <v/>
      </c>
      <c r="Q3086" s="61" t="s">
        <v>86</v>
      </c>
    </row>
    <row r="3087" spans="8:17" x14ac:dyDescent="0.25">
      <c r="H3087" s="59">
        <v>42030</v>
      </c>
      <c r="I3087" s="59" t="s">
        <v>72</v>
      </c>
      <c r="J3087" s="59">
        <v>11392495</v>
      </c>
      <c r="K3087" s="59" t="s">
        <v>3307</v>
      </c>
      <c r="L3087" s="61" t="s">
        <v>81</v>
      </c>
      <c r="M3087" s="61">
        <f>VLOOKUP(H3087,zdroj!C:F,4,0)</f>
        <v>0</v>
      </c>
      <c r="N3087" s="61" t="str">
        <f t="shared" si="96"/>
        <v>-</v>
      </c>
      <c r="P3087" s="73" t="str">
        <f t="shared" si="97"/>
        <v/>
      </c>
      <c r="Q3087" s="61" t="s">
        <v>86</v>
      </c>
    </row>
    <row r="3088" spans="8:17" x14ac:dyDescent="0.25">
      <c r="H3088" s="59">
        <v>42030</v>
      </c>
      <c r="I3088" s="59" t="s">
        <v>72</v>
      </c>
      <c r="J3088" s="59">
        <v>11392509</v>
      </c>
      <c r="K3088" s="59" t="s">
        <v>3308</v>
      </c>
      <c r="L3088" s="61" t="s">
        <v>81</v>
      </c>
      <c r="M3088" s="61">
        <f>VLOOKUP(H3088,zdroj!C:F,4,0)</f>
        <v>0</v>
      </c>
      <c r="N3088" s="61" t="str">
        <f t="shared" si="96"/>
        <v>-</v>
      </c>
      <c r="P3088" s="73" t="str">
        <f t="shared" si="97"/>
        <v/>
      </c>
      <c r="Q3088" s="61" t="s">
        <v>86</v>
      </c>
    </row>
    <row r="3089" spans="8:17" x14ac:dyDescent="0.25">
      <c r="H3089" s="59">
        <v>42030</v>
      </c>
      <c r="I3089" s="59" t="s">
        <v>72</v>
      </c>
      <c r="J3089" s="59">
        <v>11392517</v>
      </c>
      <c r="K3089" s="59" t="s">
        <v>3309</v>
      </c>
      <c r="L3089" s="61" t="s">
        <v>81</v>
      </c>
      <c r="M3089" s="61">
        <f>VLOOKUP(H3089,zdroj!C:F,4,0)</f>
        <v>0</v>
      </c>
      <c r="N3089" s="61" t="str">
        <f t="shared" si="96"/>
        <v>-</v>
      </c>
      <c r="P3089" s="73" t="str">
        <f t="shared" si="97"/>
        <v/>
      </c>
      <c r="Q3089" s="61" t="s">
        <v>86</v>
      </c>
    </row>
    <row r="3090" spans="8:17" x14ac:dyDescent="0.25">
      <c r="H3090" s="59">
        <v>42030</v>
      </c>
      <c r="I3090" s="59" t="s">
        <v>72</v>
      </c>
      <c r="J3090" s="59">
        <v>11392525</v>
      </c>
      <c r="K3090" s="59" t="s">
        <v>3310</v>
      </c>
      <c r="L3090" s="61" t="s">
        <v>81</v>
      </c>
      <c r="M3090" s="61">
        <f>VLOOKUP(H3090,zdroj!C:F,4,0)</f>
        <v>0</v>
      </c>
      <c r="N3090" s="61" t="str">
        <f t="shared" si="96"/>
        <v>-</v>
      </c>
      <c r="P3090" s="73" t="str">
        <f t="shared" si="97"/>
        <v/>
      </c>
      <c r="Q3090" s="61" t="s">
        <v>86</v>
      </c>
    </row>
    <row r="3091" spans="8:17" x14ac:dyDescent="0.25">
      <c r="H3091" s="59">
        <v>42030</v>
      </c>
      <c r="I3091" s="59" t="s">
        <v>72</v>
      </c>
      <c r="J3091" s="59">
        <v>11392533</v>
      </c>
      <c r="K3091" s="59" t="s">
        <v>3311</v>
      </c>
      <c r="L3091" s="61" t="s">
        <v>81</v>
      </c>
      <c r="M3091" s="61">
        <f>VLOOKUP(H3091,zdroj!C:F,4,0)</f>
        <v>0</v>
      </c>
      <c r="N3091" s="61" t="str">
        <f t="shared" si="96"/>
        <v>-</v>
      </c>
      <c r="P3091" s="73" t="str">
        <f t="shared" si="97"/>
        <v/>
      </c>
      <c r="Q3091" s="61" t="s">
        <v>86</v>
      </c>
    </row>
    <row r="3092" spans="8:17" x14ac:dyDescent="0.25">
      <c r="H3092" s="59">
        <v>42030</v>
      </c>
      <c r="I3092" s="59" t="s">
        <v>72</v>
      </c>
      <c r="J3092" s="59">
        <v>11392541</v>
      </c>
      <c r="K3092" s="59" t="s">
        <v>3312</v>
      </c>
      <c r="L3092" s="61" t="s">
        <v>81</v>
      </c>
      <c r="M3092" s="61">
        <f>VLOOKUP(H3092,zdroj!C:F,4,0)</f>
        <v>0</v>
      </c>
      <c r="N3092" s="61" t="str">
        <f t="shared" si="96"/>
        <v>-</v>
      </c>
      <c r="P3092" s="73" t="str">
        <f t="shared" si="97"/>
        <v/>
      </c>
      <c r="Q3092" s="61" t="s">
        <v>86</v>
      </c>
    </row>
    <row r="3093" spans="8:17" x14ac:dyDescent="0.25">
      <c r="H3093" s="59">
        <v>42030</v>
      </c>
      <c r="I3093" s="59" t="s">
        <v>72</v>
      </c>
      <c r="J3093" s="59">
        <v>11392550</v>
      </c>
      <c r="K3093" s="59" t="s">
        <v>3313</v>
      </c>
      <c r="L3093" s="61" t="s">
        <v>81</v>
      </c>
      <c r="M3093" s="61">
        <f>VLOOKUP(H3093,zdroj!C:F,4,0)</f>
        <v>0</v>
      </c>
      <c r="N3093" s="61" t="str">
        <f t="shared" si="96"/>
        <v>-</v>
      </c>
      <c r="P3093" s="73" t="str">
        <f t="shared" si="97"/>
        <v/>
      </c>
      <c r="Q3093" s="61" t="s">
        <v>86</v>
      </c>
    </row>
    <row r="3094" spans="8:17" x14ac:dyDescent="0.25">
      <c r="H3094" s="59">
        <v>42030</v>
      </c>
      <c r="I3094" s="59" t="s">
        <v>72</v>
      </c>
      <c r="J3094" s="59">
        <v>11392568</v>
      </c>
      <c r="K3094" s="59" t="s">
        <v>3314</v>
      </c>
      <c r="L3094" s="61" t="s">
        <v>81</v>
      </c>
      <c r="M3094" s="61">
        <f>VLOOKUP(H3094,zdroj!C:F,4,0)</f>
        <v>0</v>
      </c>
      <c r="N3094" s="61" t="str">
        <f t="shared" si="96"/>
        <v>-</v>
      </c>
      <c r="P3094" s="73" t="str">
        <f t="shared" si="97"/>
        <v/>
      </c>
      <c r="Q3094" s="61" t="s">
        <v>86</v>
      </c>
    </row>
    <row r="3095" spans="8:17" x14ac:dyDescent="0.25">
      <c r="H3095" s="59">
        <v>42030</v>
      </c>
      <c r="I3095" s="59" t="s">
        <v>72</v>
      </c>
      <c r="J3095" s="59">
        <v>11392576</v>
      </c>
      <c r="K3095" s="59" t="s">
        <v>3315</v>
      </c>
      <c r="L3095" s="61" t="s">
        <v>81</v>
      </c>
      <c r="M3095" s="61">
        <f>VLOOKUP(H3095,zdroj!C:F,4,0)</f>
        <v>0</v>
      </c>
      <c r="N3095" s="61" t="str">
        <f t="shared" si="96"/>
        <v>-</v>
      </c>
      <c r="P3095" s="73" t="str">
        <f t="shared" si="97"/>
        <v/>
      </c>
      <c r="Q3095" s="61" t="s">
        <v>86</v>
      </c>
    </row>
    <row r="3096" spans="8:17" x14ac:dyDescent="0.25">
      <c r="H3096" s="59">
        <v>42030</v>
      </c>
      <c r="I3096" s="59" t="s">
        <v>72</v>
      </c>
      <c r="J3096" s="59">
        <v>11392584</v>
      </c>
      <c r="K3096" s="59" t="s">
        <v>3316</v>
      </c>
      <c r="L3096" s="61" t="s">
        <v>81</v>
      </c>
      <c r="M3096" s="61">
        <f>VLOOKUP(H3096,zdroj!C:F,4,0)</f>
        <v>0</v>
      </c>
      <c r="N3096" s="61" t="str">
        <f t="shared" si="96"/>
        <v>-</v>
      </c>
      <c r="P3096" s="73" t="str">
        <f t="shared" si="97"/>
        <v/>
      </c>
      <c r="Q3096" s="61" t="s">
        <v>86</v>
      </c>
    </row>
    <row r="3097" spans="8:17" x14ac:dyDescent="0.25">
      <c r="H3097" s="59">
        <v>42030</v>
      </c>
      <c r="I3097" s="59" t="s">
        <v>72</v>
      </c>
      <c r="J3097" s="59">
        <v>11392592</v>
      </c>
      <c r="K3097" s="59" t="s">
        <v>3317</v>
      </c>
      <c r="L3097" s="61" t="s">
        <v>81</v>
      </c>
      <c r="M3097" s="61">
        <f>VLOOKUP(H3097,zdroj!C:F,4,0)</f>
        <v>0</v>
      </c>
      <c r="N3097" s="61" t="str">
        <f t="shared" si="96"/>
        <v>-</v>
      </c>
      <c r="P3097" s="73" t="str">
        <f t="shared" si="97"/>
        <v/>
      </c>
      <c r="Q3097" s="61" t="s">
        <v>86</v>
      </c>
    </row>
    <row r="3098" spans="8:17" x14ac:dyDescent="0.25">
      <c r="H3098" s="59">
        <v>42030</v>
      </c>
      <c r="I3098" s="59" t="s">
        <v>72</v>
      </c>
      <c r="J3098" s="59">
        <v>11392606</v>
      </c>
      <c r="K3098" s="59" t="s">
        <v>3318</v>
      </c>
      <c r="L3098" s="61" t="s">
        <v>81</v>
      </c>
      <c r="M3098" s="61">
        <f>VLOOKUP(H3098,zdroj!C:F,4,0)</f>
        <v>0</v>
      </c>
      <c r="N3098" s="61" t="str">
        <f t="shared" si="96"/>
        <v>-</v>
      </c>
      <c r="P3098" s="73" t="str">
        <f t="shared" si="97"/>
        <v/>
      </c>
      <c r="Q3098" s="61" t="s">
        <v>86</v>
      </c>
    </row>
    <row r="3099" spans="8:17" x14ac:dyDescent="0.25">
      <c r="H3099" s="59">
        <v>42030</v>
      </c>
      <c r="I3099" s="59" t="s">
        <v>72</v>
      </c>
      <c r="J3099" s="59">
        <v>11392614</v>
      </c>
      <c r="K3099" s="59" t="s">
        <v>3319</v>
      </c>
      <c r="L3099" s="61" t="s">
        <v>81</v>
      </c>
      <c r="M3099" s="61">
        <f>VLOOKUP(H3099,zdroj!C:F,4,0)</f>
        <v>0</v>
      </c>
      <c r="N3099" s="61" t="str">
        <f t="shared" si="96"/>
        <v>-</v>
      </c>
      <c r="P3099" s="73" t="str">
        <f t="shared" si="97"/>
        <v/>
      </c>
      <c r="Q3099" s="61" t="s">
        <v>86</v>
      </c>
    </row>
    <row r="3100" spans="8:17" x14ac:dyDescent="0.25">
      <c r="H3100" s="59">
        <v>42030</v>
      </c>
      <c r="I3100" s="59" t="s">
        <v>72</v>
      </c>
      <c r="J3100" s="59">
        <v>11392622</v>
      </c>
      <c r="K3100" s="59" t="s">
        <v>3320</v>
      </c>
      <c r="L3100" s="61" t="s">
        <v>81</v>
      </c>
      <c r="M3100" s="61">
        <f>VLOOKUP(H3100,zdroj!C:F,4,0)</f>
        <v>0</v>
      </c>
      <c r="N3100" s="61" t="str">
        <f t="shared" si="96"/>
        <v>-</v>
      </c>
      <c r="P3100" s="73" t="str">
        <f t="shared" si="97"/>
        <v/>
      </c>
      <c r="Q3100" s="61" t="s">
        <v>86</v>
      </c>
    </row>
    <row r="3101" spans="8:17" x14ac:dyDescent="0.25">
      <c r="H3101" s="59">
        <v>42030</v>
      </c>
      <c r="I3101" s="59" t="s">
        <v>72</v>
      </c>
      <c r="J3101" s="59">
        <v>11392631</v>
      </c>
      <c r="K3101" s="59" t="s">
        <v>3321</v>
      </c>
      <c r="L3101" s="61" t="s">
        <v>81</v>
      </c>
      <c r="M3101" s="61">
        <f>VLOOKUP(H3101,zdroj!C:F,4,0)</f>
        <v>0</v>
      </c>
      <c r="N3101" s="61" t="str">
        <f t="shared" si="96"/>
        <v>-</v>
      </c>
      <c r="P3101" s="73" t="str">
        <f t="shared" si="97"/>
        <v/>
      </c>
      <c r="Q3101" s="61" t="s">
        <v>86</v>
      </c>
    </row>
    <row r="3102" spans="8:17" x14ac:dyDescent="0.25">
      <c r="H3102" s="59">
        <v>42030</v>
      </c>
      <c r="I3102" s="59" t="s">
        <v>72</v>
      </c>
      <c r="J3102" s="59">
        <v>11392649</v>
      </c>
      <c r="K3102" s="59" t="s">
        <v>3322</v>
      </c>
      <c r="L3102" s="61" t="s">
        <v>81</v>
      </c>
      <c r="M3102" s="61">
        <f>VLOOKUP(H3102,zdroj!C:F,4,0)</f>
        <v>0</v>
      </c>
      <c r="N3102" s="61" t="str">
        <f t="shared" si="96"/>
        <v>-</v>
      </c>
      <c r="P3102" s="73" t="str">
        <f t="shared" si="97"/>
        <v/>
      </c>
      <c r="Q3102" s="61" t="s">
        <v>86</v>
      </c>
    </row>
    <row r="3103" spans="8:17" x14ac:dyDescent="0.25">
      <c r="H3103" s="59">
        <v>42030</v>
      </c>
      <c r="I3103" s="59" t="s">
        <v>72</v>
      </c>
      <c r="J3103" s="59">
        <v>11392657</v>
      </c>
      <c r="K3103" s="59" t="s">
        <v>3323</v>
      </c>
      <c r="L3103" s="61" t="s">
        <v>81</v>
      </c>
      <c r="M3103" s="61">
        <f>VLOOKUP(H3103,zdroj!C:F,4,0)</f>
        <v>0</v>
      </c>
      <c r="N3103" s="61" t="str">
        <f t="shared" si="96"/>
        <v>-</v>
      </c>
      <c r="P3103" s="73" t="str">
        <f t="shared" si="97"/>
        <v/>
      </c>
      <c r="Q3103" s="61" t="s">
        <v>86</v>
      </c>
    </row>
    <row r="3104" spans="8:17" x14ac:dyDescent="0.25">
      <c r="H3104" s="59">
        <v>42030</v>
      </c>
      <c r="I3104" s="59" t="s">
        <v>72</v>
      </c>
      <c r="J3104" s="59">
        <v>11392665</v>
      </c>
      <c r="K3104" s="59" t="s">
        <v>3324</v>
      </c>
      <c r="L3104" s="61" t="s">
        <v>81</v>
      </c>
      <c r="M3104" s="61">
        <f>VLOOKUP(H3104,zdroj!C:F,4,0)</f>
        <v>0</v>
      </c>
      <c r="N3104" s="61" t="str">
        <f t="shared" si="96"/>
        <v>-</v>
      </c>
      <c r="P3104" s="73" t="str">
        <f t="shared" si="97"/>
        <v/>
      </c>
      <c r="Q3104" s="61" t="s">
        <v>86</v>
      </c>
    </row>
    <row r="3105" spans="8:17" x14ac:dyDescent="0.25">
      <c r="H3105" s="59">
        <v>42030</v>
      </c>
      <c r="I3105" s="59" t="s">
        <v>72</v>
      </c>
      <c r="J3105" s="59">
        <v>11392673</v>
      </c>
      <c r="K3105" s="59" t="s">
        <v>3325</v>
      </c>
      <c r="L3105" s="61" t="s">
        <v>81</v>
      </c>
      <c r="M3105" s="61">
        <f>VLOOKUP(H3105,zdroj!C:F,4,0)</f>
        <v>0</v>
      </c>
      <c r="N3105" s="61" t="str">
        <f t="shared" si="96"/>
        <v>-</v>
      </c>
      <c r="P3105" s="73" t="str">
        <f t="shared" si="97"/>
        <v/>
      </c>
      <c r="Q3105" s="61" t="s">
        <v>86</v>
      </c>
    </row>
    <row r="3106" spans="8:17" x14ac:dyDescent="0.25">
      <c r="H3106" s="59">
        <v>42030</v>
      </c>
      <c r="I3106" s="59" t="s">
        <v>72</v>
      </c>
      <c r="J3106" s="59">
        <v>11392681</v>
      </c>
      <c r="K3106" s="59" t="s">
        <v>3326</v>
      </c>
      <c r="L3106" s="61" t="s">
        <v>81</v>
      </c>
      <c r="M3106" s="61">
        <f>VLOOKUP(H3106,zdroj!C:F,4,0)</f>
        <v>0</v>
      </c>
      <c r="N3106" s="61" t="str">
        <f t="shared" si="96"/>
        <v>-</v>
      </c>
      <c r="P3106" s="73" t="str">
        <f t="shared" si="97"/>
        <v/>
      </c>
      <c r="Q3106" s="61" t="s">
        <v>86</v>
      </c>
    </row>
    <row r="3107" spans="8:17" x14ac:dyDescent="0.25">
      <c r="H3107" s="59">
        <v>42030</v>
      </c>
      <c r="I3107" s="59" t="s">
        <v>72</v>
      </c>
      <c r="J3107" s="59">
        <v>11392690</v>
      </c>
      <c r="K3107" s="59" t="s">
        <v>3327</v>
      </c>
      <c r="L3107" s="61" t="s">
        <v>81</v>
      </c>
      <c r="M3107" s="61">
        <f>VLOOKUP(H3107,zdroj!C:F,4,0)</f>
        <v>0</v>
      </c>
      <c r="N3107" s="61" t="str">
        <f t="shared" si="96"/>
        <v>-</v>
      </c>
      <c r="P3107" s="73" t="str">
        <f t="shared" si="97"/>
        <v/>
      </c>
      <c r="Q3107" s="61" t="s">
        <v>86</v>
      </c>
    </row>
    <row r="3108" spans="8:17" x14ac:dyDescent="0.25">
      <c r="H3108" s="59">
        <v>42030</v>
      </c>
      <c r="I3108" s="59" t="s">
        <v>72</v>
      </c>
      <c r="J3108" s="59">
        <v>11392703</v>
      </c>
      <c r="K3108" s="59" t="s">
        <v>3328</v>
      </c>
      <c r="L3108" s="61" t="s">
        <v>81</v>
      </c>
      <c r="M3108" s="61">
        <f>VLOOKUP(H3108,zdroj!C:F,4,0)</f>
        <v>0</v>
      </c>
      <c r="N3108" s="61" t="str">
        <f t="shared" si="96"/>
        <v>-</v>
      </c>
      <c r="P3108" s="73" t="str">
        <f t="shared" si="97"/>
        <v/>
      </c>
      <c r="Q3108" s="61" t="s">
        <v>86</v>
      </c>
    </row>
    <row r="3109" spans="8:17" x14ac:dyDescent="0.25">
      <c r="H3109" s="59">
        <v>42030</v>
      </c>
      <c r="I3109" s="59" t="s">
        <v>72</v>
      </c>
      <c r="J3109" s="59">
        <v>11392711</v>
      </c>
      <c r="K3109" s="59" t="s">
        <v>3329</v>
      </c>
      <c r="L3109" s="61" t="s">
        <v>81</v>
      </c>
      <c r="M3109" s="61">
        <f>VLOOKUP(H3109,zdroj!C:F,4,0)</f>
        <v>0</v>
      </c>
      <c r="N3109" s="61" t="str">
        <f t="shared" si="96"/>
        <v>-</v>
      </c>
      <c r="P3109" s="73" t="str">
        <f t="shared" si="97"/>
        <v/>
      </c>
      <c r="Q3109" s="61" t="s">
        <v>86</v>
      </c>
    </row>
    <row r="3110" spans="8:17" x14ac:dyDescent="0.25">
      <c r="H3110" s="59">
        <v>42030</v>
      </c>
      <c r="I3110" s="59" t="s">
        <v>72</v>
      </c>
      <c r="J3110" s="59">
        <v>11392720</v>
      </c>
      <c r="K3110" s="59" t="s">
        <v>3330</v>
      </c>
      <c r="L3110" s="61" t="s">
        <v>81</v>
      </c>
      <c r="M3110" s="61">
        <f>VLOOKUP(H3110,zdroj!C:F,4,0)</f>
        <v>0</v>
      </c>
      <c r="N3110" s="61" t="str">
        <f t="shared" si="96"/>
        <v>-</v>
      </c>
      <c r="P3110" s="73" t="str">
        <f t="shared" si="97"/>
        <v/>
      </c>
      <c r="Q3110" s="61" t="s">
        <v>86</v>
      </c>
    </row>
    <row r="3111" spans="8:17" x14ac:dyDescent="0.25">
      <c r="H3111" s="59">
        <v>42030</v>
      </c>
      <c r="I3111" s="59" t="s">
        <v>72</v>
      </c>
      <c r="J3111" s="59">
        <v>11392738</v>
      </c>
      <c r="K3111" s="59" t="s">
        <v>3331</v>
      </c>
      <c r="L3111" s="61" t="s">
        <v>81</v>
      </c>
      <c r="M3111" s="61">
        <f>VLOOKUP(H3111,zdroj!C:F,4,0)</f>
        <v>0</v>
      </c>
      <c r="N3111" s="61" t="str">
        <f t="shared" si="96"/>
        <v>-</v>
      </c>
      <c r="P3111" s="73" t="str">
        <f t="shared" si="97"/>
        <v/>
      </c>
      <c r="Q3111" s="61" t="s">
        <v>86</v>
      </c>
    </row>
    <row r="3112" spans="8:17" x14ac:dyDescent="0.25">
      <c r="H3112" s="59">
        <v>42030</v>
      </c>
      <c r="I3112" s="59" t="s">
        <v>72</v>
      </c>
      <c r="J3112" s="59">
        <v>11392746</v>
      </c>
      <c r="K3112" s="59" t="s">
        <v>3332</v>
      </c>
      <c r="L3112" s="61" t="s">
        <v>81</v>
      </c>
      <c r="M3112" s="61">
        <f>VLOOKUP(H3112,zdroj!C:F,4,0)</f>
        <v>0</v>
      </c>
      <c r="N3112" s="61" t="str">
        <f t="shared" si="96"/>
        <v>-</v>
      </c>
      <c r="P3112" s="73" t="str">
        <f t="shared" si="97"/>
        <v/>
      </c>
      <c r="Q3112" s="61" t="s">
        <v>86</v>
      </c>
    </row>
    <row r="3113" spans="8:17" x14ac:dyDescent="0.25">
      <c r="H3113" s="59">
        <v>42030</v>
      </c>
      <c r="I3113" s="59" t="s">
        <v>72</v>
      </c>
      <c r="J3113" s="59">
        <v>11392754</v>
      </c>
      <c r="K3113" s="59" t="s">
        <v>3333</v>
      </c>
      <c r="L3113" s="61" t="s">
        <v>81</v>
      </c>
      <c r="M3113" s="61">
        <f>VLOOKUP(H3113,zdroj!C:F,4,0)</f>
        <v>0</v>
      </c>
      <c r="N3113" s="61" t="str">
        <f t="shared" si="96"/>
        <v>-</v>
      </c>
      <c r="P3113" s="73" t="str">
        <f t="shared" si="97"/>
        <v/>
      </c>
      <c r="Q3113" s="61" t="s">
        <v>86</v>
      </c>
    </row>
    <row r="3114" spans="8:17" x14ac:dyDescent="0.25">
      <c r="H3114" s="59">
        <v>42030</v>
      </c>
      <c r="I3114" s="59" t="s">
        <v>72</v>
      </c>
      <c r="J3114" s="59">
        <v>11392762</v>
      </c>
      <c r="K3114" s="59" t="s">
        <v>3334</v>
      </c>
      <c r="L3114" s="61" t="s">
        <v>81</v>
      </c>
      <c r="M3114" s="61">
        <f>VLOOKUP(H3114,zdroj!C:F,4,0)</f>
        <v>0</v>
      </c>
      <c r="N3114" s="61" t="str">
        <f t="shared" si="96"/>
        <v>-</v>
      </c>
      <c r="P3114" s="73" t="str">
        <f t="shared" si="97"/>
        <v/>
      </c>
      <c r="Q3114" s="61" t="s">
        <v>86</v>
      </c>
    </row>
    <row r="3115" spans="8:17" x14ac:dyDescent="0.25">
      <c r="H3115" s="59">
        <v>42030</v>
      </c>
      <c r="I3115" s="59" t="s">
        <v>72</v>
      </c>
      <c r="J3115" s="59">
        <v>11392771</v>
      </c>
      <c r="K3115" s="59" t="s">
        <v>3335</v>
      </c>
      <c r="L3115" s="61" t="s">
        <v>81</v>
      </c>
      <c r="M3115" s="61">
        <f>VLOOKUP(H3115,zdroj!C:F,4,0)</f>
        <v>0</v>
      </c>
      <c r="N3115" s="61" t="str">
        <f t="shared" si="96"/>
        <v>-</v>
      </c>
      <c r="P3115" s="73" t="str">
        <f t="shared" si="97"/>
        <v/>
      </c>
      <c r="Q3115" s="61" t="s">
        <v>86</v>
      </c>
    </row>
    <row r="3116" spans="8:17" x14ac:dyDescent="0.25">
      <c r="H3116" s="59">
        <v>42030</v>
      </c>
      <c r="I3116" s="59" t="s">
        <v>72</v>
      </c>
      <c r="J3116" s="59">
        <v>11392789</v>
      </c>
      <c r="K3116" s="59" t="s">
        <v>3336</v>
      </c>
      <c r="L3116" s="61" t="s">
        <v>81</v>
      </c>
      <c r="M3116" s="61">
        <f>VLOOKUP(H3116,zdroj!C:F,4,0)</f>
        <v>0</v>
      </c>
      <c r="N3116" s="61" t="str">
        <f t="shared" si="96"/>
        <v>-</v>
      </c>
      <c r="P3116" s="73" t="str">
        <f t="shared" si="97"/>
        <v/>
      </c>
      <c r="Q3116" s="61" t="s">
        <v>86</v>
      </c>
    </row>
    <row r="3117" spans="8:17" x14ac:dyDescent="0.25">
      <c r="H3117" s="59">
        <v>42030</v>
      </c>
      <c r="I3117" s="59" t="s">
        <v>72</v>
      </c>
      <c r="J3117" s="59">
        <v>11392797</v>
      </c>
      <c r="K3117" s="59" t="s">
        <v>3337</v>
      </c>
      <c r="L3117" s="61" t="s">
        <v>81</v>
      </c>
      <c r="M3117" s="61">
        <f>VLOOKUP(H3117,zdroj!C:F,4,0)</f>
        <v>0</v>
      </c>
      <c r="N3117" s="61" t="str">
        <f t="shared" si="96"/>
        <v>-</v>
      </c>
      <c r="P3117" s="73" t="str">
        <f t="shared" si="97"/>
        <v/>
      </c>
      <c r="Q3117" s="61" t="s">
        <v>86</v>
      </c>
    </row>
    <row r="3118" spans="8:17" x14ac:dyDescent="0.25">
      <c r="H3118" s="59">
        <v>42030</v>
      </c>
      <c r="I3118" s="59" t="s">
        <v>72</v>
      </c>
      <c r="J3118" s="59">
        <v>11392801</v>
      </c>
      <c r="K3118" s="59" t="s">
        <v>3338</v>
      </c>
      <c r="L3118" s="61" t="s">
        <v>81</v>
      </c>
      <c r="M3118" s="61">
        <f>VLOOKUP(H3118,zdroj!C:F,4,0)</f>
        <v>0</v>
      </c>
      <c r="N3118" s="61" t="str">
        <f t="shared" si="96"/>
        <v>-</v>
      </c>
      <c r="P3118" s="73" t="str">
        <f t="shared" si="97"/>
        <v/>
      </c>
      <c r="Q3118" s="61" t="s">
        <v>86</v>
      </c>
    </row>
    <row r="3119" spans="8:17" x14ac:dyDescent="0.25">
      <c r="H3119" s="59">
        <v>42030</v>
      </c>
      <c r="I3119" s="59" t="s">
        <v>72</v>
      </c>
      <c r="J3119" s="59">
        <v>11392819</v>
      </c>
      <c r="K3119" s="59" t="s">
        <v>3339</v>
      </c>
      <c r="L3119" s="61" t="s">
        <v>81</v>
      </c>
      <c r="M3119" s="61">
        <f>VLOOKUP(H3119,zdroj!C:F,4,0)</f>
        <v>0</v>
      </c>
      <c r="N3119" s="61" t="str">
        <f t="shared" si="96"/>
        <v>-</v>
      </c>
      <c r="P3119" s="73" t="str">
        <f t="shared" si="97"/>
        <v/>
      </c>
      <c r="Q3119" s="61" t="s">
        <v>86</v>
      </c>
    </row>
    <row r="3120" spans="8:17" x14ac:dyDescent="0.25">
      <c r="H3120" s="59">
        <v>42030</v>
      </c>
      <c r="I3120" s="59" t="s">
        <v>72</v>
      </c>
      <c r="J3120" s="59">
        <v>11392827</v>
      </c>
      <c r="K3120" s="59" t="s">
        <v>3340</v>
      </c>
      <c r="L3120" s="61" t="s">
        <v>81</v>
      </c>
      <c r="M3120" s="61">
        <f>VLOOKUP(H3120,zdroj!C:F,4,0)</f>
        <v>0</v>
      </c>
      <c r="N3120" s="61" t="str">
        <f t="shared" si="96"/>
        <v>-</v>
      </c>
      <c r="P3120" s="73" t="str">
        <f t="shared" si="97"/>
        <v/>
      </c>
      <c r="Q3120" s="61" t="s">
        <v>86</v>
      </c>
    </row>
    <row r="3121" spans="8:17" x14ac:dyDescent="0.25">
      <c r="H3121" s="59">
        <v>42030</v>
      </c>
      <c r="I3121" s="59" t="s">
        <v>72</v>
      </c>
      <c r="J3121" s="59">
        <v>11392835</v>
      </c>
      <c r="K3121" s="59" t="s">
        <v>3341</v>
      </c>
      <c r="L3121" s="61" t="s">
        <v>81</v>
      </c>
      <c r="M3121" s="61">
        <f>VLOOKUP(H3121,zdroj!C:F,4,0)</f>
        <v>0</v>
      </c>
      <c r="N3121" s="61" t="str">
        <f t="shared" si="96"/>
        <v>-</v>
      </c>
      <c r="P3121" s="73" t="str">
        <f t="shared" si="97"/>
        <v/>
      </c>
      <c r="Q3121" s="61" t="s">
        <v>86</v>
      </c>
    </row>
    <row r="3122" spans="8:17" x14ac:dyDescent="0.25">
      <c r="H3122" s="59">
        <v>42030</v>
      </c>
      <c r="I3122" s="59" t="s">
        <v>72</v>
      </c>
      <c r="J3122" s="59">
        <v>11392843</v>
      </c>
      <c r="K3122" s="59" t="s">
        <v>3342</v>
      </c>
      <c r="L3122" s="61" t="s">
        <v>81</v>
      </c>
      <c r="M3122" s="61">
        <f>VLOOKUP(H3122,zdroj!C:F,4,0)</f>
        <v>0</v>
      </c>
      <c r="N3122" s="61" t="str">
        <f t="shared" si="96"/>
        <v>-</v>
      </c>
      <c r="P3122" s="73" t="str">
        <f t="shared" si="97"/>
        <v/>
      </c>
      <c r="Q3122" s="61" t="s">
        <v>86</v>
      </c>
    </row>
    <row r="3123" spans="8:17" x14ac:dyDescent="0.25">
      <c r="H3123" s="59">
        <v>42030</v>
      </c>
      <c r="I3123" s="59" t="s">
        <v>72</v>
      </c>
      <c r="J3123" s="59">
        <v>11392851</v>
      </c>
      <c r="K3123" s="59" t="s">
        <v>3343</v>
      </c>
      <c r="L3123" s="61" t="s">
        <v>81</v>
      </c>
      <c r="M3123" s="61">
        <f>VLOOKUP(H3123,zdroj!C:F,4,0)</f>
        <v>0</v>
      </c>
      <c r="N3123" s="61" t="str">
        <f t="shared" si="96"/>
        <v>-</v>
      </c>
      <c r="P3123" s="73" t="str">
        <f t="shared" si="97"/>
        <v/>
      </c>
      <c r="Q3123" s="61" t="s">
        <v>86</v>
      </c>
    </row>
    <row r="3124" spans="8:17" x14ac:dyDescent="0.25">
      <c r="H3124" s="59">
        <v>42030</v>
      </c>
      <c r="I3124" s="59" t="s">
        <v>72</v>
      </c>
      <c r="J3124" s="59">
        <v>11392860</v>
      </c>
      <c r="K3124" s="59" t="s">
        <v>3344</v>
      </c>
      <c r="L3124" s="61" t="s">
        <v>81</v>
      </c>
      <c r="M3124" s="61">
        <f>VLOOKUP(H3124,zdroj!C:F,4,0)</f>
        <v>0</v>
      </c>
      <c r="N3124" s="61" t="str">
        <f t="shared" si="96"/>
        <v>-</v>
      </c>
      <c r="P3124" s="73" t="str">
        <f t="shared" si="97"/>
        <v/>
      </c>
      <c r="Q3124" s="61" t="s">
        <v>86</v>
      </c>
    </row>
    <row r="3125" spans="8:17" x14ac:dyDescent="0.25">
      <c r="H3125" s="59">
        <v>42030</v>
      </c>
      <c r="I3125" s="59" t="s">
        <v>72</v>
      </c>
      <c r="J3125" s="59">
        <v>11392878</v>
      </c>
      <c r="K3125" s="59" t="s">
        <v>3345</v>
      </c>
      <c r="L3125" s="61" t="s">
        <v>81</v>
      </c>
      <c r="M3125" s="61">
        <f>VLOOKUP(H3125,zdroj!C:F,4,0)</f>
        <v>0</v>
      </c>
      <c r="N3125" s="61" t="str">
        <f t="shared" si="96"/>
        <v>-</v>
      </c>
      <c r="P3125" s="73" t="str">
        <f t="shared" si="97"/>
        <v/>
      </c>
      <c r="Q3125" s="61" t="s">
        <v>86</v>
      </c>
    </row>
    <row r="3126" spans="8:17" x14ac:dyDescent="0.25">
      <c r="H3126" s="59">
        <v>42030</v>
      </c>
      <c r="I3126" s="59" t="s">
        <v>72</v>
      </c>
      <c r="J3126" s="59">
        <v>11392886</v>
      </c>
      <c r="K3126" s="59" t="s">
        <v>3346</v>
      </c>
      <c r="L3126" s="61" t="s">
        <v>81</v>
      </c>
      <c r="M3126" s="61">
        <f>VLOOKUP(H3126,zdroj!C:F,4,0)</f>
        <v>0</v>
      </c>
      <c r="N3126" s="61" t="str">
        <f t="shared" si="96"/>
        <v>-</v>
      </c>
      <c r="P3126" s="73" t="str">
        <f t="shared" si="97"/>
        <v/>
      </c>
      <c r="Q3126" s="61" t="s">
        <v>86</v>
      </c>
    </row>
    <row r="3127" spans="8:17" x14ac:dyDescent="0.25">
      <c r="H3127" s="59">
        <v>42030</v>
      </c>
      <c r="I3127" s="59" t="s">
        <v>72</v>
      </c>
      <c r="J3127" s="59">
        <v>11392894</v>
      </c>
      <c r="K3127" s="59" t="s">
        <v>3347</v>
      </c>
      <c r="L3127" s="61" t="s">
        <v>81</v>
      </c>
      <c r="M3127" s="61">
        <f>VLOOKUP(H3127,zdroj!C:F,4,0)</f>
        <v>0</v>
      </c>
      <c r="N3127" s="61" t="str">
        <f t="shared" si="96"/>
        <v>-</v>
      </c>
      <c r="P3127" s="73" t="str">
        <f t="shared" si="97"/>
        <v/>
      </c>
      <c r="Q3127" s="61" t="s">
        <v>86</v>
      </c>
    </row>
    <row r="3128" spans="8:17" x14ac:dyDescent="0.25">
      <c r="H3128" s="59">
        <v>42030</v>
      </c>
      <c r="I3128" s="59" t="s">
        <v>72</v>
      </c>
      <c r="J3128" s="59">
        <v>11392908</v>
      </c>
      <c r="K3128" s="59" t="s">
        <v>3348</v>
      </c>
      <c r="L3128" s="61" t="s">
        <v>81</v>
      </c>
      <c r="M3128" s="61">
        <f>VLOOKUP(H3128,zdroj!C:F,4,0)</f>
        <v>0</v>
      </c>
      <c r="N3128" s="61" t="str">
        <f t="shared" si="96"/>
        <v>-</v>
      </c>
      <c r="P3128" s="73" t="str">
        <f t="shared" si="97"/>
        <v/>
      </c>
      <c r="Q3128" s="61" t="s">
        <v>86</v>
      </c>
    </row>
    <row r="3129" spans="8:17" x14ac:dyDescent="0.25">
      <c r="H3129" s="59">
        <v>42030</v>
      </c>
      <c r="I3129" s="59" t="s">
        <v>72</v>
      </c>
      <c r="J3129" s="59">
        <v>11392916</v>
      </c>
      <c r="K3129" s="59" t="s">
        <v>3349</v>
      </c>
      <c r="L3129" s="61" t="s">
        <v>81</v>
      </c>
      <c r="M3129" s="61">
        <f>VLOOKUP(H3129,zdroj!C:F,4,0)</f>
        <v>0</v>
      </c>
      <c r="N3129" s="61" t="str">
        <f t="shared" si="96"/>
        <v>-</v>
      </c>
      <c r="P3129" s="73" t="str">
        <f t="shared" si="97"/>
        <v/>
      </c>
      <c r="Q3129" s="61" t="s">
        <v>86</v>
      </c>
    </row>
    <row r="3130" spans="8:17" x14ac:dyDescent="0.25">
      <c r="H3130" s="59">
        <v>42030</v>
      </c>
      <c r="I3130" s="59" t="s">
        <v>72</v>
      </c>
      <c r="J3130" s="59">
        <v>11392924</v>
      </c>
      <c r="K3130" s="59" t="s">
        <v>3350</v>
      </c>
      <c r="L3130" s="61" t="s">
        <v>81</v>
      </c>
      <c r="M3130" s="61">
        <f>VLOOKUP(H3130,zdroj!C:F,4,0)</f>
        <v>0</v>
      </c>
      <c r="N3130" s="61" t="str">
        <f t="shared" si="96"/>
        <v>-</v>
      </c>
      <c r="P3130" s="73" t="str">
        <f t="shared" si="97"/>
        <v/>
      </c>
      <c r="Q3130" s="61" t="s">
        <v>86</v>
      </c>
    </row>
    <row r="3131" spans="8:17" x14ac:dyDescent="0.25">
      <c r="H3131" s="59">
        <v>42030</v>
      </c>
      <c r="I3131" s="59" t="s">
        <v>72</v>
      </c>
      <c r="J3131" s="59">
        <v>11392932</v>
      </c>
      <c r="K3131" s="59" t="s">
        <v>3351</v>
      </c>
      <c r="L3131" s="61" t="s">
        <v>81</v>
      </c>
      <c r="M3131" s="61">
        <f>VLOOKUP(H3131,zdroj!C:F,4,0)</f>
        <v>0</v>
      </c>
      <c r="N3131" s="61" t="str">
        <f t="shared" si="96"/>
        <v>-</v>
      </c>
      <c r="P3131" s="73" t="str">
        <f t="shared" si="97"/>
        <v/>
      </c>
      <c r="Q3131" s="61" t="s">
        <v>86</v>
      </c>
    </row>
    <row r="3132" spans="8:17" x14ac:dyDescent="0.25">
      <c r="H3132" s="59">
        <v>42030</v>
      </c>
      <c r="I3132" s="59" t="s">
        <v>72</v>
      </c>
      <c r="J3132" s="59">
        <v>11392941</v>
      </c>
      <c r="K3132" s="59" t="s">
        <v>3352</v>
      </c>
      <c r="L3132" s="61" t="s">
        <v>81</v>
      </c>
      <c r="M3132" s="61">
        <f>VLOOKUP(H3132,zdroj!C:F,4,0)</f>
        <v>0</v>
      </c>
      <c r="N3132" s="61" t="str">
        <f t="shared" si="96"/>
        <v>-</v>
      </c>
      <c r="P3132" s="73" t="str">
        <f t="shared" si="97"/>
        <v/>
      </c>
      <c r="Q3132" s="61" t="s">
        <v>86</v>
      </c>
    </row>
    <row r="3133" spans="8:17" x14ac:dyDescent="0.25">
      <c r="H3133" s="59">
        <v>42030</v>
      </c>
      <c r="I3133" s="59" t="s">
        <v>72</v>
      </c>
      <c r="J3133" s="59">
        <v>11392959</v>
      </c>
      <c r="K3133" s="59" t="s">
        <v>3353</v>
      </c>
      <c r="L3133" s="61" t="s">
        <v>81</v>
      </c>
      <c r="M3133" s="61">
        <f>VLOOKUP(H3133,zdroj!C:F,4,0)</f>
        <v>0</v>
      </c>
      <c r="N3133" s="61" t="str">
        <f t="shared" si="96"/>
        <v>-</v>
      </c>
      <c r="P3133" s="73" t="str">
        <f t="shared" si="97"/>
        <v/>
      </c>
      <c r="Q3133" s="61" t="s">
        <v>86</v>
      </c>
    </row>
    <row r="3134" spans="8:17" x14ac:dyDescent="0.25">
      <c r="H3134" s="59">
        <v>42030</v>
      </c>
      <c r="I3134" s="59" t="s">
        <v>72</v>
      </c>
      <c r="J3134" s="59">
        <v>11392975</v>
      </c>
      <c r="K3134" s="59" t="s">
        <v>3354</v>
      </c>
      <c r="L3134" s="61" t="s">
        <v>81</v>
      </c>
      <c r="M3134" s="61">
        <f>VLOOKUP(H3134,zdroj!C:F,4,0)</f>
        <v>0</v>
      </c>
      <c r="N3134" s="61" t="str">
        <f t="shared" si="96"/>
        <v>-</v>
      </c>
      <c r="P3134" s="73" t="str">
        <f t="shared" si="97"/>
        <v/>
      </c>
      <c r="Q3134" s="61" t="s">
        <v>86</v>
      </c>
    </row>
    <row r="3135" spans="8:17" x14ac:dyDescent="0.25">
      <c r="H3135" s="59">
        <v>42030</v>
      </c>
      <c r="I3135" s="59" t="s">
        <v>72</v>
      </c>
      <c r="J3135" s="59">
        <v>11392983</v>
      </c>
      <c r="K3135" s="59" t="s">
        <v>3355</v>
      </c>
      <c r="L3135" s="61" t="s">
        <v>81</v>
      </c>
      <c r="M3135" s="61">
        <f>VLOOKUP(H3135,zdroj!C:F,4,0)</f>
        <v>0</v>
      </c>
      <c r="N3135" s="61" t="str">
        <f t="shared" si="96"/>
        <v>-</v>
      </c>
      <c r="P3135" s="73" t="str">
        <f t="shared" si="97"/>
        <v/>
      </c>
      <c r="Q3135" s="61" t="s">
        <v>86</v>
      </c>
    </row>
    <row r="3136" spans="8:17" x14ac:dyDescent="0.25">
      <c r="H3136" s="59">
        <v>42030</v>
      </c>
      <c r="I3136" s="59" t="s">
        <v>72</v>
      </c>
      <c r="J3136" s="59">
        <v>11393009</v>
      </c>
      <c r="K3136" s="59" t="s">
        <v>3356</v>
      </c>
      <c r="L3136" s="61" t="s">
        <v>81</v>
      </c>
      <c r="M3136" s="61">
        <f>VLOOKUP(H3136,zdroj!C:F,4,0)</f>
        <v>0</v>
      </c>
      <c r="N3136" s="61" t="str">
        <f t="shared" si="96"/>
        <v>-</v>
      </c>
      <c r="P3136" s="73" t="str">
        <f t="shared" si="97"/>
        <v/>
      </c>
      <c r="Q3136" s="61" t="s">
        <v>86</v>
      </c>
    </row>
    <row r="3137" spans="8:17" x14ac:dyDescent="0.25">
      <c r="H3137" s="59">
        <v>42030</v>
      </c>
      <c r="I3137" s="59" t="s">
        <v>72</v>
      </c>
      <c r="J3137" s="59">
        <v>11393017</v>
      </c>
      <c r="K3137" s="59" t="s">
        <v>3357</v>
      </c>
      <c r="L3137" s="61" t="s">
        <v>81</v>
      </c>
      <c r="M3137" s="61">
        <f>VLOOKUP(H3137,zdroj!C:F,4,0)</f>
        <v>0</v>
      </c>
      <c r="N3137" s="61" t="str">
        <f t="shared" si="96"/>
        <v>-</v>
      </c>
      <c r="P3137" s="73" t="str">
        <f t="shared" si="97"/>
        <v/>
      </c>
      <c r="Q3137" s="61" t="s">
        <v>86</v>
      </c>
    </row>
    <row r="3138" spans="8:17" x14ac:dyDescent="0.25">
      <c r="H3138" s="59">
        <v>42030</v>
      </c>
      <c r="I3138" s="59" t="s">
        <v>72</v>
      </c>
      <c r="J3138" s="59">
        <v>11393025</v>
      </c>
      <c r="K3138" s="59" t="s">
        <v>3358</v>
      </c>
      <c r="L3138" s="61" t="s">
        <v>81</v>
      </c>
      <c r="M3138" s="61">
        <f>VLOOKUP(H3138,zdroj!C:F,4,0)</f>
        <v>0</v>
      </c>
      <c r="N3138" s="61" t="str">
        <f t="shared" si="96"/>
        <v>-</v>
      </c>
      <c r="P3138" s="73" t="str">
        <f t="shared" si="97"/>
        <v/>
      </c>
      <c r="Q3138" s="61" t="s">
        <v>86</v>
      </c>
    </row>
    <row r="3139" spans="8:17" x14ac:dyDescent="0.25">
      <c r="H3139" s="59">
        <v>42030</v>
      </c>
      <c r="I3139" s="59" t="s">
        <v>72</v>
      </c>
      <c r="J3139" s="59">
        <v>11393041</v>
      </c>
      <c r="K3139" s="59" t="s">
        <v>3359</v>
      </c>
      <c r="L3139" s="61" t="s">
        <v>81</v>
      </c>
      <c r="M3139" s="61">
        <f>VLOOKUP(H3139,zdroj!C:F,4,0)</f>
        <v>0</v>
      </c>
      <c r="N3139" s="61" t="str">
        <f t="shared" si="96"/>
        <v>-</v>
      </c>
      <c r="P3139" s="73" t="str">
        <f t="shared" si="97"/>
        <v/>
      </c>
      <c r="Q3139" s="61" t="s">
        <v>86</v>
      </c>
    </row>
    <row r="3140" spans="8:17" x14ac:dyDescent="0.25">
      <c r="H3140" s="59">
        <v>42030</v>
      </c>
      <c r="I3140" s="59" t="s">
        <v>72</v>
      </c>
      <c r="J3140" s="59">
        <v>11393050</v>
      </c>
      <c r="K3140" s="59" t="s">
        <v>3360</v>
      </c>
      <c r="L3140" s="61" t="s">
        <v>81</v>
      </c>
      <c r="M3140" s="61">
        <f>VLOOKUP(H3140,zdroj!C:F,4,0)</f>
        <v>0</v>
      </c>
      <c r="N3140" s="61" t="str">
        <f t="shared" si="96"/>
        <v>-</v>
      </c>
      <c r="P3140" s="73" t="str">
        <f t="shared" si="97"/>
        <v/>
      </c>
      <c r="Q3140" s="61" t="s">
        <v>86</v>
      </c>
    </row>
    <row r="3141" spans="8:17" x14ac:dyDescent="0.25">
      <c r="H3141" s="59">
        <v>42030</v>
      </c>
      <c r="I3141" s="59" t="s">
        <v>72</v>
      </c>
      <c r="J3141" s="59">
        <v>11393068</v>
      </c>
      <c r="K3141" s="59" t="s">
        <v>3361</v>
      </c>
      <c r="L3141" s="61" t="s">
        <v>81</v>
      </c>
      <c r="M3141" s="61">
        <f>VLOOKUP(H3141,zdroj!C:F,4,0)</f>
        <v>0</v>
      </c>
      <c r="N3141" s="61" t="str">
        <f t="shared" si="96"/>
        <v>-</v>
      </c>
      <c r="P3141" s="73" t="str">
        <f t="shared" si="97"/>
        <v/>
      </c>
      <c r="Q3141" s="61" t="s">
        <v>86</v>
      </c>
    </row>
    <row r="3142" spans="8:17" x14ac:dyDescent="0.25">
      <c r="H3142" s="59">
        <v>42030</v>
      </c>
      <c r="I3142" s="59" t="s">
        <v>72</v>
      </c>
      <c r="J3142" s="59">
        <v>11393076</v>
      </c>
      <c r="K3142" s="59" t="s">
        <v>3362</v>
      </c>
      <c r="L3142" s="61" t="s">
        <v>81</v>
      </c>
      <c r="M3142" s="61">
        <f>VLOOKUP(H3142,zdroj!C:F,4,0)</f>
        <v>0</v>
      </c>
      <c r="N3142" s="61" t="str">
        <f t="shared" si="96"/>
        <v>-</v>
      </c>
      <c r="P3142" s="73" t="str">
        <f t="shared" si="97"/>
        <v/>
      </c>
      <c r="Q3142" s="61" t="s">
        <v>86</v>
      </c>
    </row>
    <row r="3143" spans="8:17" x14ac:dyDescent="0.25">
      <c r="H3143" s="59">
        <v>42030</v>
      </c>
      <c r="I3143" s="59" t="s">
        <v>72</v>
      </c>
      <c r="J3143" s="59">
        <v>11393084</v>
      </c>
      <c r="K3143" s="59" t="s">
        <v>3363</v>
      </c>
      <c r="L3143" s="61" t="s">
        <v>81</v>
      </c>
      <c r="M3143" s="61">
        <f>VLOOKUP(H3143,zdroj!C:F,4,0)</f>
        <v>0</v>
      </c>
      <c r="N3143" s="61" t="str">
        <f t="shared" ref="N3143:N3206" si="98">IF(M3143="A",IF(L3143="katA","katB",L3143),L3143)</f>
        <v>-</v>
      </c>
      <c r="P3143" s="73" t="str">
        <f t="shared" ref="P3143:P3206" si="99">IF(O3143="A",1,"")</f>
        <v/>
      </c>
      <c r="Q3143" s="61" t="s">
        <v>86</v>
      </c>
    </row>
    <row r="3144" spans="8:17" x14ac:dyDescent="0.25">
      <c r="H3144" s="59">
        <v>42030</v>
      </c>
      <c r="I3144" s="59" t="s">
        <v>72</v>
      </c>
      <c r="J3144" s="59">
        <v>11393092</v>
      </c>
      <c r="K3144" s="59" t="s">
        <v>3364</v>
      </c>
      <c r="L3144" s="61" t="s">
        <v>81</v>
      </c>
      <c r="M3144" s="61">
        <f>VLOOKUP(H3144,zdroj!C:F,4,0)</f>
        <v>0</v>
      </c>
      <c r="N3144" s="61" t="str">
        <f t="shared" si="98"/>
        <v>-</v>
      </c>
      <c r="P3144" s="73" t="str">
        <f t="shared" si="99"/>
        <v/>
      </c>
      <c r="Q3144" s="61" t="s">
        <v>86</v>
      </c>
    </row>
    <row r="3145" spans="8:17" x14ac:dyDescent="0.25">
      <c r="H3145" s="59">
        <v>42030</v>
      </c>
      <c r="I3145" s="59" t="s">
        <v>72</v>
      </c>
      <c r="J3145" s="59">
        <v>11393106</v>
      </c>
      <c r="K3145" s="59" t="s">
        <v>3365</v>
      </c>
      <c r="L3145" s="61" t="s">
        <v>81</v>
      </c>
      <c r="M3145" s="61">
        <f>VLOOKUP(H3145,zdroj!C:F,4,0)</f>
        <v>0</v>
      </c>
      <c r="N3145" s="61" t="str">
        <f t="shared" si="98"/>
        <v>-</v>
      </c>
      <c r="P3145" s="73" t="str">
        <f t="shared" si="99"/>
        <v/>
      </c>
      <c r="Q3145" s="61" t="s">
        <v>86</v>
      </c>
    </row>
    <row r="3146" spans="8:17" x14ac:dyDescent="0.25">
      <c r="H3146" s="59">
        <v>42030</v>
      </c>
      <c r="I3146" s="59" t="s">
        <v>72</v>
      </c>
      <c r="J3146" s="59">
        <v>11393114</v>
      </c>
      <c r="K3146" s="59" t="s">
        <v>3366</v>
      </c>
      <c r="L3146" s="61" t="s">
        <v>81</v>
      </c>
      <c r="M3146" s="61">
        <f>VLOOKUP(H3146,zdroj!C:F,4,0)</f>
        <v>0</v>
      </c>
      <c r="N3146" s="61" t="str">
        <f t="shared" si="98"/>
        <v>-</v>
      </c>
      <c r="P3146" s="73" t="str">
        <f t="shared" si="99"/>
        <v/>
      </c>
      <c r="Q3146" s="61" t="s">
        <v>86</v>
      </c>
    </row>
    <row r="3147" spans="8:17" x14ac:dyDescent="0.25">
      <c r="H3147" s="59">
        <v>42030</v>
      </c>
      <c r="I3147" s="59" t="s">
        <v>72</v>
      </c>
      <c r="J3147" s="59">
        <v>11393122</v>
      </c>
      <c r="K3147" s="59" t="s">
        <v>3367</v>
      </c>
      <c r="L3147" s="61" t="s">
        <v>81</v>
      </c>
      <c r="M3147" s="61">
        <f>VLOOKUP(H3147,zdroj!C:F,4,0)</f>
        <v>0</v>
      </c>
      <c r="N3147" s="61" t="str">
        <f t="shared" si="98"/>
        <v>-</v>
      </c>
      <c r="P3147" s="73" t="str">
        <f t="shared" si="99"/>
        <v/>
      </c>
      <c r="Q3147" s="61" t="s">
        <v>86</v>
      </c>
    </row>
    <row r="3148" spans="8:17" x14ac:dyDescent="0.25">
      <c r="H3148" s="59">
        <v>42030</v>
      </c>
      <c r="I3148" s="59" t="s">
        <v>72</v>
      </c>
      <c r="J3148" s="59">
        <v>11393131</v>
      </c>
      <c r="K3148" s="59" t="s">
        <v>3368</v>
      </c>
      <c r="L3148" s="61" t="s">
        <v>81</v>
      </c>
      <c r="M3148" s="61">
        <f>VLOOKUP(H3148,zdroj!C:F,4,0)</f>
        <v>0</v>
      </c>
      <c r="N3148" s="61" t="str">
        <f t="shared" si="98"/>
        <v>-</v>
      </c>
      <c r="P3148" s="73" t="str">
        <f t="shared" si="99"/>
        <v/>
      </c>
      <c r="Q3148" s="61" t="s">
        <v>86</v>
      </c>
    </row>
    <row r="3149" spans="8:17" x14ac:dyDescent="0.25">
      <c r="H3149" s="59">
        <v>42030</v>
      </c>
      <c r="I3149" s="59" t="s">
        <v>72</v>
      </c>
      <c r="J3149" s="59">
        <v>11393149</v>
      </c>
      <c r="K3149" s="59" t="s">
        <v>3369</v>
      </c>
      <c r="L3149" s="61" t="s">
        <v>81</v>
      </c>
      <c r="M3149" s="61">
        <f>VLOOKUP(H3149,zdroj!C:F,4,0)</f>
        <v>0</v>
      </c>
      <c r="N3149" s="61" t="str">
        <f t="shared" si="98"/>
        <v>-</v>
      </c>
      <c r="P3149" s="73" t="str">
        <f t="shared" si="99"/>
        <v/>
      </c>
      <c r="Q3149" s="61" t="s">
        <v>86</v>
      </c>
    </row>
    <row r="3150" spans="8:17" x14ac:dyDescent="0.25">
      <c r="H3150" s="59">
        <v>42030</v>
      </c>
      <c r="I3150" s="59" t="s">
        <v>72</v>
      </c>
      <c r="J3150" s="59">
        <v>11393157</v>
      </c>
      <c r="K3150" s="59" t="s">
        <v>3370</v>
      </c>
      <c r="L3150" s="61" t="s">
        <v>81</v>
      </c>
      <c r="M3150" s="61">
        <f>VLOOKUP(H3150,zdroj!C:F,4,0)</f>
        <v>0</v>
      </c>
      <c r="N3150" s="61" t="str">
        <f t="shared" si="98"/>
        <v>-</v>
      </c>
      <c r="P3150" s="73" t="str">
        <f t="shared" si="99"/>
        <v/>
      </c>
      <c r="Q3150" s="61" t="s">
        <v>86</v>
      </c>
    </row>
    <row r="3151" spans="8:17" x14ac:dyDescent="0.25">
      <c r="H3151" s="59">
        <v>42030</v>
      </c>
      <c r="I3151" s="59" t="s">
        <v>72</v>
      </c>
      <c r="J3151" s="59">
        <v>11393165</v>
      </c>
      <c r="K3151" s="59" t="s">
        <v>3371</v>
      </c>
      <c r="L3151" s="61" t="s">
        <v>81</v>
      </c>
      <c r="M3151" s="61">
        <f>VLOOKUP(H3151,zdroj!C:F,4,0)</f>
        <v>0</v>
      </c>
      <c r="N3151" s="61" t="str">
        <f t="shared" si="98"/>
        <v>-</v>
      </c>
      <c r="P3151" s="73" t="str">
        <f t="shared" si="99"/>
        <v/>
      </c>
      <c r="Q3151" s="61" t="s">
        <v>86</v>
      </c>
    </row>
    <row r="3152" spans="8:17" x14ac:dyDescent="0.25">
      <c r="H3152" s="59">
        <v>42030</v>
      </c>
      <c r="I3152" s="59" t="s">
        <v>72</v>
      </c>
      <c r="J3152" s="59">
        <v>11393181</v>
      </c>
      <c r="K3152" s="59" t="s">
        <v>3372</v>
      </c>
      <c r="L3152" s="61" t="s">
        <v>81</v>
      </c>
      <c r="M3152" s="61">
        <f>VLOOKUP(H3152,zdroj!C:F,4,0)</f>
        <v>0</v>
      </c>
      <c r="N3152" s="61" t="str">
        <f t="shared" si="98"/>
        <v>-</v>
      </c>
      <c r="P3152" s="73" t="str">
        <f t="shared" si="99"/>
        <v/>
      </c>
      <c r="Q3152" s="61" t="s">
        <v>86</v>
      </c>
    </row>
    <row r="3153" spans="8:17" x14ac:dyDescent="0.25">
      <c r="H3153" s="59">
        <v>42030</v>
      </c>
      <c r="I3153" s="59" t="s">
        <v>72</v>
      </c>
      <c r="J3153" s="59">
        <v>11393190</v>
      </c>
      <c r="K3153" s="59" t="s">
        <v>3373</v>
      </c>
      <c r="L3153" s="61" t="s">
        <v>81</v>
      </c>
      <c r="M3153" s="61">
        <f>VLOOKUP(H3153,zdroj!C:F,4,0)</f>
        <v>0</v>
      </c>
      <c r="N3153" s="61" t="str">
        <f t="shared" si="98"/>
        <v>-</v>
      </c>
      <c r="P3153" s="73" t="str">
        <f t="shared" si="99"/>
        <v/>
      </c>
      <c r="Q3153" s="61" t="s">
        <v>86</v>
      </c>
    </row>
    <row r="3154" spans="8:17" x14ac:dyDescent="0.25">
      <c r="H3154" s="59">
        <v>42030</v>
      </c>
      <c r="I3154" s="59" t="s">
        <v>72</v>
      </c>
      <c r="J3154" s="59">
        <v>11393203</v>
      </c>
      <c r="K3154" s="59" t="s">
        <v>3374</v>
      </c>
      <c r="L3154" s="61" t="s">
        <v>81</v>
      </c>
      <c r="M3154" s="61">
        <f>VLOOKUP(H3154,zdroj!C:F,4,0)</f>
        <v>0</v>
      </c>
      <c r="N3154" s="61" t="str">
        <f t="shared" si="98"/>
        <v>-</v>
      </c>
      <c r="P3154" s="73" t="str">
        <f t="shared" si="99"/>
        <v/>
      </c>
      <c r="Q3154" s="61" t="s">
        <v>86</v>
      </c>
    </row>
    <row r="3155" spans="8:17" x14ac:dyDescent="0.25">
      <c r="H3155" s="59">
        <v>42030</v>
      </c>
      <c r="I3155" s="59" t="s">
        <v>72</v>
      </c>
      <c r="J3155" s="59">
        <v>11393211</v>
      </c>
      <c r="K3155" s="59" t="s">
        <v>3375</v>
      </c>
      <c r="L3155" s="61" t="s">
        <v>81</v>
      </c>
      <c r="M3155" s="61">
        <f>VLOOKUP(H3155,zdroj!C:F,4,0)</f>
        <v>0</v>
      </c>
      <c r="N3155" s="61" t="str">
        <f t="shared" si="98"/>
        <v>-</v>
      </c>
      <c r="P3155" s="73" t="str">
        <f t="shared" si="99"/>
        <v/>
      </c>
      <c r="Q3155" s="61" t="s">
        <v>86</v>
      </c>
    </row>
    <row r="3156" spans="8:17" x14ac:dyDescent="0.25">
      <c r="H3156" s="59">
        <v>42030</v>
      </c>
      <c r="I3156" s="59" t="s">
        <v>72</v>
      </c>
      <c r="J3156" s="59">
        <v>11393220</v>
      </c>
      <c r="K3156" s="59" t="s">
        <v>3376</v>
      </c>
      <c r="L3156" s="61" t="s">
        <v>81</v>
      </c>
      <c r="M3156" s="61">
        <f>VLOOKUP(H3156,zdroj!C:F,4,0)</f>
        <v>0</v>
      </c>
      <c r="N3156" s="61" t="str">
        <f t="shared" si="98"/>
        <v>-</v>
      </c>
      <c r="P3156" s="73" t="str">
        <f t="shared" si="99"/>
        <v/>
      </c>
      <c r="Q3156" s="61" t="s">
        <v>86</v>
      </c>
    </row>
    <row r="3157" spans="8:17" x14ac:dyDescent="0.25">
      <c r="H3157" s="59">
        <v>42030</v>
      </c>
      <c r="I3157" s="59" t="s">
        <v>72</v>
      </c>
      <c r="J3157" s="59">
        <v>11393238</v>
      </c>
      <c r="K3157" s="59" t="s">
        <v>3377</v>
      </c>
      <c r="L3157" s="61" t="s">
        <v>81</v>
      </c>
      <c r="M3157" s="61">
        <f>VLOOKUP(H3157,zdroj!C:F,4,0)</f>
        <v>0</v>
      </c>
      <c r="N3157" s="61" t="str">
        <f t="shared" si="98"/>
        <v>-</v>
      </c>
      <c r="P3157" s="73" t="str">
        <f t="shared" si="99"/>
        <v/>
      </c>
      <c r="Q3157" s="61" t="s">
        <v>86</v>
      </c>
    </row>
    <row r="3158" spans="8:17" x14ac:dyDescent="0.25">
      <c r="H3158" s="59">
        <v>42030</v>
      </c>
      <c r="I3158" s="59" t="s">
        <v>72</v>
      </c>
      <c r="J3158" s="59">
        <v>11393246</v>
      </c>
      <c r="K3158" s="59" t="s">
        <v>3378</v>
      </c>
      <c r="L3158" s="61" t="s">
        <v>81</v>
      </c>
      <c r="M3158" s="61">
        <f>VLOOKUP(H3158,zdroj!C:F,4,0)</f>
        <v>0</v>
      </c>
      <c r="N3158" s="61" t="str">
        <f t="shared" si="98"/>
        <v>-</v>
      </c>
      <c r="P3158" s="73" t="str">
        <f t="shared" si="99"/>
        <v/>
      </c>
      <c r="Q3158" s="61" t="s">
        <v>86</v>
      </c>
    </row>
    <row r="3159" spans="8:17" x14ac:dyDescent="0.25">
      <c r="H3159" s="59">
        <v>42030</v>
      </c>
      <c r="I3159" s="59" t="s">
        <v>72</v>
      </c>
      <c r="J3159" s="59">
        <v>11393254</v>
      </c>
      <c r="K3159" s="59" t="s">
        <v>3379</v>
      </c>
      <c r="L3159" s="61" t="s">
        <v>81</v>
      </c>
      <c r="M3159" s="61">
        <f>VLOOKUP(H3159,zdroj!C:F,4,0)</f>
        <v>0</v>
      </c>
      <c r="N3159" s="61" t="str">
        <f t="shared" si="98"/>
        <v>-</v>
      </c>
      <c r="P3159" s="73" t="str">
        <f t="shared" si="99"/>
        <v/>
      </c>
      <c r="Q3159" s="61" t="s">
        <v>86</v>
      </c>
    </row>
    <row r="3160" spans="8:17" x14ac:dyDescent="0.25">
      <c r="H3160" s="59">
        <v>42030</v>
      </c>
      <c r="I3160" s="59" t="s">
        <v>72</v>
      </c>
      <c r="J3160" s="59">
        <v>11393262</v>
      </c>
      <c r="K3160" s="59" t="s">
        <v>3380</v>
      </c>
      <c r="L3160" s="61" t="s">
        <v>81</v>
      </c>
      <c r="M3160" s="61">
        <f>VLOOKUP(H3160,zdroj!C:F,4,0)</f>
        <v>0</v>
      </c>
      <c r="N3160" s="61" t="str">
        <f t="shared" si="98"/>
        <v>-</v>
      </c>
      <c r="P3160" s="73" t="str">
        <f t="shared" si="99"/>
        <v/>
      </c>
      <c r="Q3160" s="61" t="s">
        <v>86</v>
      </c>
    </row>
    <row r="3161" spans="8:17" x14ac:dyDescent="0.25">
      <c r="H3161" s="59">
        <v>42030</v>
      </c>
      <c r="I3161" s="59" t="s">
        <v>72</v>
      </c>
      <c r="J3161" s="59">
        <v>11393271</v>
      </c>
      <c r="K3161" s="59" t="s">
        <v>3381</v>
      </c>
      <c r="L3161" s="61" t="s">
        <v>81</v>
      </c>
      <c r="M3161" s="61">
        <f>VLOOKUP(H3161,zdroj!C:F,4,0)</f>
        <v>0</v>
      </c>
      <c r="N3161" s="61" t="str">
        <f t="shared" si="98"/>
        <v>-</v>
      </c>
      <c r="P3161" s="73" t="str">
        <f t="shared" si="99"/>
        <v/>
      </c>
      <c r="Q3161" s="61" t="s">
        <v>86</v>
      </c>
    </row>
    <row r="3162" spans="8:17" x14ac:dyDescent="0.25">
      <c r="H3162" s="59">
        <v>42030</v>
      </c>
      <c r="I3162" s="59" t="s">
        <v>72</v>
      </c>
      <c r="J3162" s="59">
        <v>11393289</v>
      </c>
      <c r="K3162" s="59" t="s">
        <v>3382</v>
      </c>
      <c r="L3162" s="61" t="s">
        <v>81</v>
      </c>
      <c r="M3162" s="61">
        <f>VLOOKUP(H3162,zdroj!C:F,4,0)</f>
        <v>0</v>
      </c>
      <c r="N3162" s="61" t="str">
        <f t="shared" si="98"/>
        <v>-</v>
      </c>
      <c r="P3162" s="73" t="str">
        <f t="shared" si="99"/>
        <v/>
      </c>
      <c r="Q3162" s="61" t="s">
        <v>86</v>
      </c>
    </row>
    <row r="3163" spans="8:17" x14ac:dyDescent="0.25">
      <c r="H3163" s="59">
        <v>42030</v>
      </c>
      <c r="I3163" s="59" t="s">
        <v>72</v>
      </c>
      <c r="J3163" s="59">
        <v>11393297</v>
      </c>
      <c r="K3163" s="59" t="s">
        <v>3383</v>
      </c>
      <c r="L3163" s="61" t="s">
        <v>81</v>
      </c>
      <c r="M3163" s="61">
        <f>VLOOKUP(H3163,zdroj!C:F,4,0)</f>
        <v>0</v>
      </c>
      <c r="N3163" s="61" t="str">
        <f t="shared" si="98"/>
        <v>-</v>
      </c>
      <c r="P3163" s="73" t="str">
        <f t="shared" si="99"/>
        <v/>
      </c>
      <c r="Q3163" s="61" t="s">
        <v>86</v>
      </c>
    </row>
    <row r="3164" spans="8:17" x14ac:dyDescent="0.25">
      <c r="H3164" s="59">
        <v>42030</v>
      </c>
      <c r="I3164" s="59" t="s">
        <v>72</v>
      </c>
      <c r="J3164" s="59">
        <v>11393301</v>
      </c>
      <c r="K3164" s="59" t="s">
        <v>3384</v>
      </c>
      <c r="L3164" s="61" t="s">
        <v>81</v>
      </c>
      <c r="M3164" s="61">
        <f>VLOOKUP(H3164,zdroj!C:F,4,0)</f>
        <v>0</v>
      </c>
      <c r="N3164" s="61" t="str">
        <f t="shared" si="98"/>
        <v>-</v>
      </c>
      <c r="P3164" s="73" t="str">
        <f t="shared" si="99"/>
        <v/>
      </c>
      <c r="Q3164" s="61" t="s">
        <v>86</v>
      </c>
    </row>
    <row r="3165" spans="8:17" x14ac:dyDescent="0.25">
      <c r="H3165" s="59">
        <v>42030</v>
      </c>
      <c r="I3165" s="59" t="s">
        <v>72</v>
      </c>
      <c r="J3165" s="59">
        <v>11393319</v>
      </c>
      <c r="K3165" s="59" t="s">
        <v>3385</v>
      </c>
      <c r="L3165" s="61" t="s">
        <v>81</v>
      </c>
      <c r="M3165" s="61">
        <f>VLOOKUP(H3165,zdroj!C:F,4,0)</f>
        <v>0</v>
      </c>
      <c r="N3165" s="61" t="str">
        <f t="shared" si="98"/>
        <v>-</v>
      </c>
      <c r="P3165" s="73" t="str">
        <f t="shared" si="99"/>
        <v/>
      </c>
      <c r="Q3165" s="61" t="s">
        <v>86</v>
      </c>
    </row>
    <row r="3166" spans="8:17" x14ac:dyDescent="0.25">
      <c r="H3166" s="59">
        <v>42030</v>
      </c>
      <c r="I3166" s="59" t="s">
        <v>72</v>
      </c>
      <c r="J3166" s="59">
        <v>11393327</v>
      </c>
      <c r="K3166" s="59" t="s">
        <v>3386</v>
      </c>
      <c r="L3166" s="61" t="s">
        <v>81</v>
      </c>
      <c r="M3166" s="61">
        <f>VLOOKUP(H3166,zdroj!C:F,4,0)</f>
        <v>0</v>
      </c>
      <c r="N3166" s="61" t="str">
        <f t="shared" si="98"/>
        <v>-</v>
      </c>
      <c r="P3166" s="73" t="str">
        <f t="shared" si="99"/>
        <v/>
      </c>
      <c r="Q3166" s="61" t="s">
        <v>86</v>
      </c>
    </row>
    <row r="3167" spans="8:17" x14ac:dyDescent="0.25">
      <c r="H3167" s="59">
        <v>42030</v>
      </c>
      <c r="I3167" s="59" t="s">
        <v>72</v>
      </c>
      <c r="J3167" s="59">
        <v>11393335</v>
      </c>
      <c r="K3167" s="59" t="s">
        <v>3387</v>
      </c>
      <c r="L3167" s="61" t="s">
        <v>81</v>
      </c>
      <c r="M3167" s="61">
        <f>VLOOKUP(H3167,zdroj!C:F,4,0)</f>
        <v>0</v>
      </c>
      <c r="N3167" s="61" t="str">
        <f t="shared" si="98"/>
        <v>-</v>
      </c>
      <c r="P3167" s="73" t="str">
        <f t="shared" si="99"/>
        <v/>
      </c>
      <c r="Q3167" s="61" t="s">
        <v>86</v>
      </c>
    </row>
    <row r="3168" spans="8:17" x14ac:dyDescent="0.25">
      <c r="H3168" s="59">
        <v>42030</v>
      </c>
      <c r="I3168" s="59" t="s">
        <v>72</v>
      </c>
      <c r="J3168" s="59">
        <v>11393343</v>
      </c>
      <c r="K3168" s="59" t="s">
        <v>3388</v>
      </c>
      <c r="L3168" s="61" t="s">
        <v>81</v>
      </c>
      <c r="M3168" s="61">
        <f>VLOOKUP(H3168,zdroj!C:F,4,0)</f>
        <v>0</v>
      </c>
      <c r="N3168" s="61" t="str">
        <f t="shared" si="98"/>
        <v>-</v>
      </c>
      <c r="P3168" s="73" t="str">
        <f t="shared" si="99"/>
        <v/>
      </c>
      <c r="Q3168" s="61" t="s">
        <v>86</v>
      </c>
    </row>
    <row r="3169" spans="8:17" x14ac:dyDescent="0.25">
      <c r="H3169" s="59">
        <v>42030</v>
      </c>
      <c r="I3169" s="59" t="s">
        <v>72</v>
      </c>
      <c r="J3169" s="59">
        <v>11393351</v>
      </c>
      <c r="K3169" s="59" t="s">
        <v>3389</v>
      </c>
      <c r="L3169" s="61" t="s">
        <v>81</v>
      </c>
      <c r="M3169" s="61">
        <f>VLOOKUP(H3169,zdroj!C:F,4,0)</f>
        <v>0</v>
      </c>
      <c r="N3169" s="61" t="str">
        <f t="shared" si="98"/>
        <v>-</v>
      </c>
      <c r="P3169" s="73" t="str">
        <f t="shared" si="99"/>
        <v/>
      </c>
      <c r="Q3169" s="61" t="s">
        <v>86</v>
      </c>
    </row>
    <row r="3170" spans="8:17" x14ac:dyDescent="0.25">
      <c r="H3170" s="59">
        <v>42030</v>
      </c>
      <c r="I3170" s="59" t="s">
        <v>72</v>
      </c>
      <c r="J3170" s="59">
        <v>11393360</v>
      </c>
      <c r="K3170" s="59" t="s">
        <v>3390</v>
      </c>
      <c r="L3170" s="61" t="s">
        <v>81</v>
      </c>
      <c r="M3170" s="61">
        <f>VLOOKUP(H3170,zdroj!C:F,4,0)</f>
        <v>0</v>
      </c>
      <c r="N3170" s="61" t="str">
        <f t="shared" si="98"/>
        <v>-</v>
      </c>
      <c r="P3170" s="73" t="str">
        <f t="shared" si="99"/>
        <v/>
      </c>
      <c r="Q3170" s="61" t="s">
        <v>86</v>
      </c>
    </row>
    <row r="3171" spans="8:17" x14ac:dyDescent="0.25">
      <c r="H3171" s="59">
        <v>42030</v>
      </c>
      <c r="I3171" s="59" t="s">
        <v>72</v>
      </c>
      <c r="J3171" s="59">
        <v>11393378</v>
      </c>
      <c r="K3171" s="59" t="s">
        <v>3391</v>
      </c>
      <c r="L3171" s="61" t="s">
        <v>81</v>
      </c>
      <c r="M3171" s="61">
        <f>VLOOKUP(H3171,zdroj!C:F,4,0)</f>
        <v>0</v>
      </c>
      <c r="N3171" s="61" t="str">
        <f t="shared" si="98"/>
        <v>-</v>
      </c>
      <c r="P3171" s="73" t="str">
        <f t="shared" si="99"/>
        <v/>
      </c>
      <c r="Q3171" s="61" t="s">
        <v>86</v>
      </c>
    </row>
    <row r="3172" spans="8:17" x14ac:dyDescent="0.25">
      <c r="H3172" s="59">
        <v>42030</v>
      </c>
      <c r="I3172" s="59" t="s">
        <v>72</v>
      </c>
      <c r="J3172" s="59">
        <v>11393386</v>
      </c>
      <c r="K3172" s="59" t="s">
        <v>3392</v>
      </c>
      <c r="L3172" s="61" t="s">
        <v>81</v>
      </c>
      <c r="M3172" s="61">
        <f>VLOOKUP(H3172,zdroj!C:F,4,0)</f>
        <v>0</v>
      </c>
      <c r="N3172" s="61" t="str">
        <f t="shared" si="98"/>
        <v>-</v>
      </c>
      <c r="P3172" s="73" t="str">
        <f t="shared" si="99"/>
        <v/>
      </c>
      <c r="Q3172" s="61" t="s">
        <v>86</v>
      </c>
    </row>
    <row r="3173" spans="8:17" x14ac:dyDescent="0.25">
      <c r="H3173" s="59">
        <v>42030</v>
      </c>
      <c r="I3173" s="59" t="s">
        <v>72</v>
      </c>
      <c r="J3173" s="59">
        <v>11393394</v>
      </c>
      <c r="K3173" s="59" t="s">
        <v>3393</v>
      </c>
      <c r="L3173" s="61" t="s">
        <v>81</v>
      </c>
      <c r="M3173" s="61">
        <f>VLOOKUP(H3173,zdroj!C:F,4,0)</f>
        <v>0</v>
      </c>
      <c r="N3173" s="61" t="str">
        <f t="shared" si="98"/>
        <v>-</v>
      </c>
      <c r="P3173" s="73" t="str">
        <f t="shared" si="99"/>
        <v/>
      </c>
      <c r="Q3173" s="61" t="s">
        <v>86</v>
      </c>
    </row>
    <row r="3174" spans="8:17" x14ac:dyDescent="0.25">
      <c r="H3174" s="59">
        <v>42030</v>
      </c>
      <c r="I3174" s="59" t="s">
        <v>72</v>
      </c>
      <c r="J3174" s="59">
        <v>11393408</v>
      </c>
      <c r="K3174" s="59" t="s">
        <v>3394</v>
      </c>
      <c r="L3174" s="61" t="s">
        <v>81</v>
      </c>
      <c r="M3174" s="61">
        <f>VLOOKUP(H3174,zdroj!C:F,4,0)</f>
        <v>0</v>
      </c>
      <c r="N3174" s="61" t="str">
        <f t="shared" si="98"/>
        <v>-</v>
      </c>
      <c r="P3174" s="73" t="str">
        <f t="shared" si="99"/>
        <v/>
      </c>
      <c r="Q3174" s="61" t="s">
        <v>86</v>
      </c>
    </row>
    <row r="3175" spans="8:17" x14ac:dyDescent="0.25">
      <c r="H3175" s="59">
        <v>42030</v>
      </c>
      <c r="I3175" s="59" t="s">
        <v>72</v>
      </c>
      <c r="J3175" s="59">
        <v>11393416</v>
      </c>
      <c r="K3175" s="59" t="s">
        <v>3395</v>
      </c>
      <c r="L3175" s="61" t="s">
        <v>81</v>
      </c>
      <c r="M3175" s="61">
        <f>VLOOKUP(H3175,zdroj!C:F,4,0)</f>
        <v>0</v>
      </c>
      <c r="N3175" s="61" t="str">
        <f t="shared" si="98"/>
        <v>-</v>
      </c>
      <c r="P3175" s="73" t="str">
        <f t="shared" si="99"/>
        <v/>
      </c>
      <c r="Q3175" s="61" t="s">
        <v>86</v>
      </c>
    </row>
    <row r="3176" spans="8:17" x14ac:dyDescent="0.25">
      <c r="H3176" s="59">
        <v>42030</v>
      </c>
      <c r="I3176" s="59" t="s">
        <v>72</v>
      </c>
      <c r="J3176" s="59">
        <v>11393424</v>
      </c>
      <c r="K3176" s="59" t="s">
        <v>3396</v>
      </c>
      <c r="L3176" s="61" t="s">
        <v>81</v>
      </c>
      <c r="M3176" s="61">
        <f>VLOOKUP(H3176,zdroj!C:F,4,0)</f>
        <v>0</v>
      </c>
      <c r="N3176" s="61" t="str">
        <f t="shared" si="98"/>
        <v>-</v>
      </c>
      <c r="P3176" s="73" t="str">
        <f t="shared" si="99"/>
        <v/>
      </c>
      <c r="Q3176" s="61" t="s">
        <v>86</v>
      </c>
    </row>
    <row r="3177" spans="8:17" x14ac:dyDescent="0.25">
      <c r="H3177" s="59">
        <v>42030</v>
      </c>
      <c r="I3177" s="59" t="s">
        <v>72</v>
      </c>
      <c r="J3177" s="59">
        <v>11393432</v>
      </c>
      <c r="K3177" s="59" t="s">
        <v>3397</v>
      </c>
      <c r="L3177" s="61" t="s">
        <v>81</v>
      </c>
      <c r="M3177" s="61">
        <f>VLOOKUP(H3177,zdroj!C:F,4,0)</f>
        <v>0</v>
      </c>
      <c r="N3177" s="61" t="str">
        <f t="shared" si="98"/>
        <v>-</v>
      </c>
      <c r="P3177" s="73" t="str">
        <f t="shared" si="99"/>
        <v/>
      </c>
      <c r="Q3177" s="61" t="s">
        <v>86</v>
      </c>
    </row>
    <row r="3178" spans="8:17" x14ac:dyDescent="0.25">
      <c r="H3178" s="59">
        <v>42030</v>
      </c>
      <c r="I3178" s="59" t="s">
        <v>72</v>
      </c>
      <c r="J3178" s="59">
        <v>11393441</v>
      </c>
      <c r="K3178" s="59" t="s">
        <v>3398</v>
      </c>
      <c r="L3178" s="61" t="s">
        <v>81</v>
      </c>
      <c r="M3178" s="61">
        <f>VLOOKUP(H3178,zdroj!C:F,4,0)</f>
        <v>0</v>
      </c>
      <c r="N3178" s="61" t="str">
        <f t="shared" si="98"/>
        <v>-</v>
      </c>
      <c r="P3178" s="73" t="str">
        <f t="shared" si="99"/>
        <v/>
      </c>
      <c r="Q3178" s="61" t="s">
        <v>86</v>
      </c>
    </row>
    <row r="3179" spans="8:17" x14ac:dyDescent="0.25">
      <c r="H3179" s="59">
        <v>42030</v>
      </c>
      <c r="I3179" s="59" t="s">
        <v>72</v>
      </c>
      <c r="J3179" s="59">
        <v>11393459</v>
      </c>
      <c r="K3179" s="59" t="s">
        <v>3399</v>
      </c>
      <c r="L3179" s="61" t="s">
        <v>81</v>
      </c>
      <c r="M3179" s="61">
        <f>VLOOKUP(H3179,zdroj!C:F,4,0)</f>
        <v>0</v>
      </c>
      <c r="N3179" s="61" t="str">
        <f t="shared" si="98"/>
        <v>-</v>
      </c>
      <c r="P3179" s="73" t="str">
        <f t="shared" si="99"/>
        <v/>
      </c>
      <c r="Q3179" s="61" t="s">
        <v>86</v>
      </c>
    </row>
    <row r="3180" spans="8:17" x14ac:dyDescent="0.25">
      <c r="H3180" s="59">
        <v>42030</v>
      </c>
      <c r="I3180" s="59" t="s">
        <v>72</v>
      </c>
      <c r="J3180" s="59">
        <v>11393467</v>
      </c>
      <c r="K3180" s="59" t="s">
        <v>3400</v>
      </c>
      <c r="L3180" s="61" t="s">
        <v>81</v>
      </c>
      <c r="M3180" s="61">
        <f>VLOOKUP(H3180,zdroj!C:F,4,0)</f>
        <v>0</v>
      </c>
      <c r="N3180" s="61" t="str">
        <f t="shared" si="98"/>
        <v>-</v>
      </c>
      <c r="P3180" s="73" t="str">
        <f t="shared" si="99"/>
        <v/>
      </c>
      <c r="Q3180" s="61" t="s">
        <v>86</v>
      </c>
    </row>
    <row r="3181" spans="8:17" x14ac:dyDescent="0.25">
      <c r="H3181" s="59">
        <v>42030</v>
      </c>
      <c r="I3181" s="59" t="s">
        <v>72</v>
      </c>
      <c r="J3181" s="59">
        <v>11393475</v>
      </c>
      <c r="K3181" s="59" t="s">
        <v>3401</v>
      </c>
      <c r="L3181" s="61" t="s">
        <v>81</v>
      </c>
      <c r="M3181" s="61">
        <f>VLOOKUP(H3181,zdroj!C:F,4,0)</f>
        <v>0</v>
      </c>
      <c r="N3181" s="61" t="str">
        <f t="shared" si="98"/>
        <v>-</v>
      </c>
      <c r="P3181" s="73" t="str">
        <f t="shared" si="99"/>
        <v/>
      </c>
      <c r="Q3181" s="61" t="s">
        <v>86</v>
      </c>
    </row>
    <row r="3182" spans="8:17" x14ac:dyDescent="0.25">
      <c r="H3182" s="59">
        <v>42030</v>
      </c>
      <c r="I3182" s="59" t="s">
        <v>72</v>
      </c>
      <c r="J3182" s="59">
        <v>11393483</v>
      </c>
      <c r="K3182" s="59" t="s">
        <v>3402</v>
      </c>
      <c r="L3182" s="61" t="s">
        <v>81</v>
      </c>
      <c r="M3182" s="61">
        <f>VLOOKUP(H3182,zdroj!C:F,4,0)</f>
        <v>0</v>
      </c>
      <c r="N3182" s="61" t="str">
        <f t="shared" si="98"/>
        <v>-</v>
      </c>
      <c r="P3182" s="73" t="str">
        <f t="shared" si="99"/>
        <v/>
      </c>
      <c r="Q3182" s="61" t="s">
        <v>86</v>
      </c>
    </row>
    <row r="3183" spans="8:17" x14ac:dyDescent="0.25">
      <c r="H3183" s="59">
        <v>42030</v>
      </c>
      <c r="I3183" s="59" t="s">
        <v>72</v>
      </c>
      <c r="J3183" s="59">
        <v>11393491</v>
      </c>
      <c r="K3183" s="59" t="s">
        <v>3403</v>
      </c>
      <c r="L3183" s="61" t="s">
        <v>81</v>
      </c>
      <c r="M3183" s="61">
        <f>VLOOKUP(H3183,zdroj!C:F,4,0)</f>
        <v>0</v>
      </c>
      <c r="N3183" s="61" t="str">
        <f t="shared" si="98"/>
        <v>-</v>
      </c>
      <c r="P3183" s="73" t="str">
        <f t="shared" si="99"/>
        <v/>
      </c>
      <c r="Q3183" s="61" t="s">
        <v>86</v>
      </c>
    </row>
    <row r="3184" spans="8:17" x14ac:dyDescent="0.25">
      <c r="H3184" s="59">
        <v>42030</v>
      </c>
      <c r="I3184" s="59" t="s">
        <v>72</v>
      </c>
      <c r="J3184" s="59">
        <v>11393505</v>
      </c>
      <c r="K3184" s="59" t="s">
        <v>3404</v>
      </c>
      <c r="L3184" s="61" t="s">
        <v>81</v>
      </c>
      <c r="M3184" s="61">
        <f>VLOOKUP(H3184,zdroj!C:F,4,0)</f>
        <v>0</v>
      </c>
      <c r="N3184" s="61" t="str">
        <f t="shared" si="98"/>
        <v>-</v>
      </c>
      <c r="P3184" s="73" t="str">
        <f t="shared" si="99"/>
        <v/>
      </c>
      <c r="Q3184" s="61" t="s">
        <v>86</v>
      </c>
    </row>
    <row r="3185" spans="8:17" x14ac:dyDescent="0.25">
      <c r="H3185" s="59">
        <v>42030</v>
      </c>
      <c r="I3185" s="59" t="s">
        <v>72</v>
      </c>
      <c r="J3185" s="59">
        <v>11393513</v>
      </c>
      <c r="K3185" s="59" t="s">
        <v>3405</v>
      </c>
      <c r="L3185" s="61" t="s">
        <v>81</v>
      </c>
      <c r="M3185" s="61">
        <f>VLOOKUP(H3185,zdroj!C:F,4,0)</f>
        <v>0</v>
      </c>
      <c r="N3185" s="61" t="str">
        <f t="shared" si="98"/>
        <v>-</v>
      </c>
      <c r="P3185" s="73" t="str">
        <f t="shared" si="99"/>
        <v/>
      </c>
      <c r="Q3185" s="61" t="s">
        <v>86</v>
      </c>
    </row>
    <row r="3186" spans="8:17" x14ac:dyDescent="0.25">
      <c r="H3186" s="59">
        <v>42030</v>
      </c>
      <c r="I3186" s="59" t="s">
        <v>72</v>
      </c>
      <c r="J3186" s="59">
        <v>11393521</v>
      </c>
      <c r="K3186" s="59" t="s">
        <v>3406</v>
      </c>
      <c r="L3186" s="61" t="s">
        <v>81</v>
      </c>
      <c r="M3186" s="61">
        <f>VLOOKUP(H3186,zdroj!C:F,4,0)</f>
        <v>0</v>
      </c>
      <c r="N3186" s="61" t="str">
        <f t="shared" si="98"/>
        <v>-</v>
      </c>
      <c r="P3186" s="73" t="str">
        <f t="shared" si="99"/>
        <v/>
      </c>
      <c r="Q3186" s="61" t="s">
        <v>86</v>
      </c>
    </row>
    <row r="3187" spans="8:17" x14ac:dyDescent="0.25">
      <c r="H3187" s="59">
        <v>42030</v>
      </c>
      <c r="I3187" s="59" t="s">
        <v>72</v>
      </c>
      <c r="J3187" s="59">
        <v>11393548</v>
      </c>
      <c r="K3187" s="59" t="s">
        <v>3407</v>
      </c>
      <c r="L3187" s="61" t="s">
        <v>81</v>
      </c>
      <c r="M3187" s="61">
        <f>VLOOKUP(H3187,zdroj!C:F,4,0)</f>
        <v>0</v>
      </c>
      <c r="N3187" s="61" t="str">
        <f t="shared" si="98"/>
        <v>-</v>
      </c>
      <c r="P3187" s="73" t="str">
        <f t="shared" si="99"/>
        <v/>
      </c>
      <c r="Q3187" s="61" t="s">
        <v>86</v>
      </c>
    </row>
    <row r="3188" spans="8:17" x14ac:dyDescent="0.25">
      <c r="H3188" s="59">
        <v>42030</v>
      </c>
      <c r="I3188" s="59" t="s">
        <v>72</v>
      </c>
      <c r="J3188" s="59">
        <v>11393556</v>
      </c>
      <c r="K3188" s="59" t="s">
        <v>3408</v>
      </c>
      <c r="L3188" s="61" t="s">
        <v>81</v>
      </c>
      <c r="M3188" s="61">
        <f>VLOOKUP(H3188,zdroj!C:F,4,0)</f>
        <v>0</v>
      </c>
      <c r="N3188" s="61" t="str">
        <f t="shared" si="98"/>
        <v>-</v>
      </c>
      <c r="P3188" s="73" t="str">
        <f t="shared" si="99"/>
        <v/>
      </c>
      <c r="Q3188" s="61" t="s">
        <v>86</v>
      </c>
    </row>
    <row r="3189" spans="8:17" x14ac:dyDescent="0.25">
      <c r="H3189" s="59">
        <v>42030</v>
      </c>
      <c r="I3189" s="59" t="s">
        <v>72</v>
      </c>
      <c r="J3189" s="59">
        <v>11393564</v>
      </c>
      <c r="K3189" s="59" t="s">
        <v>3409</v>
      </c>
      <c r="L3189" s="61" t="s">
        <v>81</v>
      </c>
      <c r="M3189" s="61">
        <f>VLOOKUP(H3189,zdroj!C:F,4,0)</f>
        <v>0</v>
      </c>
      <c r="N3189" s="61" t="str">
        <f t="shared" si="98"/>
        <v>-</v>
      </c>
      <c r="P3189" s="73" t="str">
        <f t="shared" si="99"/>
        <v/>
      </c>
      <c r="Q3189" s="61" t="s">
        <v>86</v>
      </c>
    </row>
    <row r="3190" spans="8:17" x14ac:dyDescent="0.25">
      <c r="H3190" s="59">
        <v>42030</v>
      </c>
      <c r="I3190" s="59" t="s">
        <v>72</v>
      </c>
      <c r="J3190" s="59">
        <v>11393572</v>
      </c>
      <c r="K3190" s="59" t="s">
        <v>3410</v>
      </c>
      <c r="L3190" s="61" t="s">
        <v>81</v>
      </c>
      <c r="M3190" s="61">
        <f>VLOOKUP(H3190,zdroj!C:F,4,0)</f>
        <v>0</v>
      </c>
      <c r="N3190" s="61" t="str">
        <f t="shared" si="98"/>
        <v>-</v>
      </c>
      <c r="P3190" s="73" t="str">
        <f t="shared" si="99"/>
        <v/>
      </c>
      <c r="Q3190" s="61" t="s">
        <v>88</v>
      </c>
    </row>
    <row r="3191" spans="8:17" x14ac:dyDescent="0.25">
      <c r="H3191" s="59">
        <v>42030</v>
      </c>
      <c r="I3191" s="59" t="s">
        <v>72</v>
      </c>
      <c r="J3191" s="59">
        <v>11393581</v>
      </c>
      <c r="K3191" s="59" t="s">
        <v>3411</v>
      </c>
      <c r="L3191" s="61" t="s">
        <v>81</v>
      </c>
      <c r="M3191" s="61">
        <f>VLOOKUP(H3191,zdroj!C:F,4,0)</f>
        <v>0</v>
      </c>
      <c r="N3191" s="61" t="str">
        <f t="shared" si="98"/>
        <v>-</v>
      </c>
      <c r="P3191" s="73" t="str">
        <f t="shared" si="99"/>
        <v/>
      </c>
      <c r="Q3191" s="61" t="s">
        <v>86</v>
      </c>
    </row>
    <row r="3192" spans="8:17" x14ac:dyDescent="0.25">
      <c r="H3192" s="59">
        <v>42030</v>
      </c>
      <c r="I3192" s="59" t="s">
        <v>72</v>
      </c>
      <c r="J3192" s="59">
        <v>11393599</v>
      </c>
      <c r="K3192" s="59" t="s">
        <v>3412</v>
      </c>
      <c r="L3192" s="61" t="s">
        <v>81</v>
      </c>
      <c r="M3192" s="61">
        <f>VLOOKUP(H3192,zdroj!C:F,4,0)</f>
        <v>0</v>
      </c>
      <c r="N3192" s="61" t="str">
        <f t="shared" si="98"/>
        <v>-</v>
      </c>
      <c r="P3192" s="73" t="str">
        <f t="shared" si="99"/>
        <v/>
      </c>
      <c r="Q3192" s="61" t="s">
        <v>86</v>
      </c>
    </row>
    <row r="3193" spans="8:17" x14ac:dyDescent="0.25">
      <c r="H3193" s="59">
        <v>42030</v>
      </c>
      <c r="I3193" s="59" t="s">
        <v>72</v>
      </c>
      <c r="J3193" s="59">
        <v>11393602</v>
      </c>
      <c r="K3193" s="59" t="s">
        <v>3413</v>
      </c>
      <c r="L3193" s="61" t="s">
        <v>81</v>
      </c>
      <c r="M3193" s="61">
        <f>VLOOKUP(H3193,zdroj!C:F,4,0)</f>
        <v>0</v>
      </c>
      <c r="N3193" s="61" t="str">
        <f t="shared" si="98"/>
        <v>-</v>
      </c>
      <c r="P3193" s="73" t="str">
        <f t="shared" si="99"/>
        <v/>
      </c>
      <c r="Q3193" s="61" t="s">
        <v>86</v>
      </c>
    </row>
    <row r="3194" spans="8:17" x14ac:dyDescent="0.25">
      <c r="H3194" s="59">
        <v>42030</v>
      </c>
      <c r="I3194" s="59" t="s">
        <v>72</v>
      </c>
      <c r="J3194" s="59">
        <v>11393611</v>
      </c>
      <c r="K3194" s="59" t="s">
        <v>3414</v>
      </c>
      <c r="L3194" s="61" t="s">
        <v>81</v>
      </c>
      <c r="M3194" s="61">
        <f>VLOOKUP(H3194,zdroj!C:F,4,0)</f>
        <v>0</v>
      </c>
      <c r="N3194" s="61" t="str">
        <f t="shared" si="98"/>
        <v>-</v>
      </c>
      <c r="P3194" s="73" t="str">
        <f t="shared" si="99"/>
        <v/>
      </c>
      <c r="Q3194" s="61" t="s">
        <v>86</v>
      </c>
    </row>
    <row r="3195" spans="8:17" x14ac:dyDescent="0.25">
      <c r="H3195" s="59">
        <v>42030</v>
      </c>
      <c r="I3195" s="59" t="s">
        <v>72</v>
      </c>
      <c r="J3195" s="59">
        <v>11393629</v>
      </c>
      <c r="K3195" s="59" t="s">
        <v>3415</v>
      </c>
      <c r="L3195" s="61" t="s">
        <v>81</v>
      </c>
      <c r="M3195" s="61">
        <f>VLOOKUP(H3195,zdroj!C:F,4,0)</f>
        <v>0</v>
      </c>
      <c r="N3195" s="61" t="str">
        <f t="shared" si="98"/>
        <v>-</v>
      </c>
      <c r="P3195" s="73" t="str">
        <f t="shared" si="99"/>
        <v/>
      </c>
      <c r="Q3195" s="61" t="s">
        <v>86</v>
      </c>
    </row>
    <row r="3196" spans="8:17" x14ac:dyDescent="0.25">
      <c r="H3196" s="59">
        <v>42030</v>
      </c>
      <c r="I3196" s="59" t="s">
        <v>72</v>
      </c>
      <c r="J3196" s="59">
        <v>11393637</v>
      </c>
      <c r="K3196" s="59" t="s">
        <v>3416</v>
      </c>
      <c r="L3196" s="61" t="s">
        <v>81</v>
      </c>
      <c r="M3196" s="61">
        <f>VLOOKUP(H3196,zdroj!C:F,4,0)</f>
        <v>0</v>
      </c>
      <c r="N3196" s="61" t="str">
        <f t="shared" si="98"/>
        <v>-</v>
      </c>
      <c r="P3196" s="73" t="str">
        <f t="shared" si="99"/>
        <v/>
      </c>
      <c r="Q3196" s="61" t="s">
        <v>86</v>
      </c>
    </row>
    <row r="3197" spans="8:17" x14ac:dyDescent="0.25">
      <c r="H3197" s="59">
        <v>42030</v>
      </c>
      <c r="I3197" s="59" t="s">
        <v>72</v>
      </c>
      <c r="J3197" s="59">
        <v>11393645</v>
      </c>
      <c r="K3197" s="59" t="s">
        <v>3417</v>
      </c>
      <c r="L3197" s="61" t="s">
        <v>81</v>
      </c>
      <c r="M3197" s="61">
        <f>VLOOKUP(H3197,zdroj!C:F,4,0)</f>
        <v>0</v>
      </c>
      <c r="N3197" s="61" t="str">
        <f t="shared" si="98"/>
        <v>-</v>
      </c>
      <c r="P3197" s="73" t="str">
        <f t="shared" si="99"/>
        <v/>
      </c>
      <c r="Q3197" s="61" t="s">
        <v>86</v>
      </c>
    </row>
    <row r="3198" spans="8:17" x14ac:dyDescent="0.25">
      <c r="H3198" s="59">
        <v>42030</v>
      </c>
      <c r="I3198" s="59" t="s">
        <v>72</v>
      </c>
      <c r="J3198" s="59">
        <v>11393653</v>
      </c>
      <c r="K3198" s="59" t="s">
        <v>3418</v>
      </c>
      <c r="L3198" s="61" t="s">
        <v>81</v>
      </c>
      <c r="M3198" s="61">
        <f>VLOOKUP(H3198,zdroj!C:F,4,0)</f>
        <v>0</v>
      </c>
      <c r="N3198" s="61" t="str">
        <f t="shared" si="98"/>
        <v>-</v>
      </c>
      <c r="P3198" s="73" t="str">
        <f t="shared" si="99"/>
        <v/>
      </c>
      <c r="Q3198" s="61" t="s">
        <v>86</v>
      </c>
    </row>
    <row r="3199" spans="8:17" x14ac:dyDescent="0.25">
      <c r="H3199" s="59">
        <v>42030</v>
      </c>
      <c r="I3199" s="59" t="s">
        <v>72</v>
      </c>
      <c r="J3199" s="59">
        <v>11393661</v>
      </c>
      <c r="K3199" s="59" t="s">
        <v>3419</v>
      </c>
      <c r="L3199" s="61" t="s">
        <v>81</v>
      </c>
      <c r="M3199" s="61">
        <f>VLOOKUP(H3199,zdroj!C:F,4,0)</f>
        <v>0</v>
      </c>
      <c r="N3199" s="61" t="str">
        <f t="shared" si="98"/>
        <v>-</v>
      </c>
      <c r="P3199" s="73" t="str">
        <f t="shared" si="99"/>
        <v/>
      </c>
      <c r="Q3199" s="61" t="s">
        <v>86</v>
      </c>
    </row>
    <row r="3200" spans="8:17" x14ac:dyDescent="0.25">
      <c r="H3200" s="59">
        <v>42030</v>
      </c>
      <c r="I3200" s="59" t="s">
        <v>72</v>
      </c>
      <c r="J3200" s="59">
        <v>11393670</v>
      </c>
      <c r="K3200" s="59" t="s">
        <v>3420</v>
      </c>
      <c r="L3200" s="61" t="s">
        <v>81</v>
      </c>
      <c r="M3200" s="61">
        <f>VLOOKUP(H3200,zdroj!C:F,4,0)</f>
        <v>0</v>
      </c>
      <c r="N3200" s="61" t="str">
        <f t="shared" si="98"/>
        <v>-</v>
      </c>
      <c r="P3200" s="73" t="str">
        <f t="shared" si="99"/>
        <v/>
      </c>
      <c r="Q3200" s="61" t="s">
        <v>88</v>
      </c>
    </row>
    <row r="3201" spans="8:17" x14ac:dyDescent="0.25">
      <c r="H3201" s="59">
        <v>42030</v>
      </c>
      <c r="I3201" s="59" t="s">
        <v>72</v>
      </c>
      <c r="J3201" s="59">
        <v>11393688</v>
      </c>
      <c r="K3201" s="59" t="s">
        <v>3421</v>
      </c>
      <c r="L3201" s="61" t="s">
        <v>81</v>
      </c>
      <c r="M3201" s="61">
        <f>VLOOKUP(H3201,zdroj!C:F,4,0)</f>
        <v>0</v>
      </c>
      <c r="N3201" s="61" t="str">
        <f t="shared" si="98"/>
        <v>-</v>
      </c>
      <c r="P3201" s="73" t="str">
        <f t="shared" si="99"/>
        <v/>
      </c>
      <c r="Q3201" s="61" t="s">
        <v>86</v>
      </c>
    </row>
    <row r="3202" spans="8:17" x14ac:dyDescent="0.25">
      <c r="H3202" s="59">
        <v>42030</v>
      </c>
      <c r="I3202" s="59" t="s">
        <v>72</v>
      </c>
      <c r="J3202" s="59">
        <v>11393696</v>
      </c>
      <c r="K3202" s="59" t="s">
        <v>3422</v>
      </c>
      <c r="L3202" s="61" t="s">
        <v>81</v>
      </c>
      <c r="M3202" s="61">
        <f>VLOOKUP(H3202,zdroj!C:F,4,0)</f>
        <v>0</v>
      </c>
      <c r="N3202" s="61" t="str">
        <f t="shared" si="98"/>
        <v>-</v>
      </c>
      <c r="P3202" s="73" t="str">
        <f t="shared" si="99"/>
        <v/>
      </c>
      <c r="Q3202" s="61" t="s">
        <v>86</v>
      </c>
    </row>
    <row r="3203" spans="8:17" x14ac:dyDescent="0.25">
      <c r="H3203" s="59">
        <v>42030</v>
      </c>
      <c r="I3203" s="59" t="s">
        <v>72</v>
      </c>
      <c r="J3203" s="59">
        <v>11393700</v>
      </c>
      <c r="K3203" s="59" t="s">
        <v>3423</v>
      </c>
      <c r="L3203" s="61" t="s">
        <v>81</v>
      </c>
      <c r="M3203" s="61">
        <f>VLOOKUP(H3203,zdroj!C:F,4,0)</f>
        <v>0</v>
      </c>
      <c r="N3203" s="61" t="str">
        <f t="shared" si="98"/>
        <v>-</v>
      </c>
      <c r="P3203" s="73" t="str">
        <f t="shared" si="99"/>
        <v/>
      </c>
      <c r="Q3203" s="61" t="s">
        <v>86</v>
      </c>
    </row>
    <row r="3204" spans="8:17" x14ac:dyDescent="0.25">
      <c r="H3204" s="59">
        <v>42030</v>
      </c>
      <c r="I3204" s="59" t="s">
        <v>72</v>
      </c>
      <c r="J3204" s="59">
        <v>11393718</v>
      </c>
      <c r="K3204" s="59" t="s">
        <v>3424</v>
      </c>
      <c r="L3204" s="61" t="s">
        <v>81</v>
      </c>
      <c r="M3204" s="61">
        <f>VLOOKUP(H3204,zdroj!C:F,4,0)</f>
        <v>0</v>
      </c>
      <c r="N3204" s="61" t="str">
        <f t="shared" si="98"/>
        <v>-</v>
      </c>
      <c r="P3204" s="73" t="str">
        <f t="shared" si="99"/>
        <v/>
      </c>
      <c r="Q3204" s="61" t="s">
        <v>86</v>
      </c>
    </row>
    <row r="3205" spans="8:17" x14ac:dyDescent="0.25">
      <c r="H3205" s="59">
        <v>42030</v>
      </c>
      <c r="I3205" s="59" t="s">
        <v>72</v>
      </c>
      <c r="J3205" s="59">
        <v>11393726</v>
      </c>
      <c r="K3205" s="59" t="s">
        <v>3425</v>
      </c>
      <c r="L3205" s="61" t="s">
        <v>81</v>
      </c>
      <c r="M3205" s="61">
        <f>VLOOKUP(H3205,zdroj!C:F,4,0)</f>
        <v>0</v>
      </c>
      <c r="N3205" s="61" t="str">
        <f t="shared" si="98"/>
        <v>-</v>
      </c>
      <c r="P3205" s="73" t="str">
        <f t="shared" si="99"/>
        <v/>
      </c>
      <c r="Q3205" s="61" t="s">
        <v>86</v>
      </c>
    </row>
    <row r="3206" spans="8:17" x14ac:dyDescent="0.25">
      <c r="H3206" s="59">
        <v>42030</v>
      </c>
      <c r="I3206" s="59" t="s">
        <v>72</v>
      </c>
      <c r="J3206" s="59">
        <v>11393734</v>
      </c>
      <c r="K3206" s="59" t="s">
        <v>3426</v>
      </c>
      <c r="L3206" s="61" t="s">
        <v>81</v>
      </c>
      <c r="M3206" s="61">
        <f>VLOOKUP(H3206,zdroj!C:F,4,0)</f>
        <v>0</v>
      </c>
      <c r="N3206" s="61" t="str">
        <f t="shared" si="98"/>
        <v>-</v>
      </c>
      <c r="P3206" s="73" t="str">
        <f t="shared" si="99"/>
        <v/>
      </c>
      <c r="Q3206" s="61" t="s">
        <v>86</v>
      </c>
    </row>
    <row r="3207" spans="8:17" x14ac:dyDescent="0.25">
      <c r="H3207" s="59">
        <v>42030</v>
      </c>
      <c r="I3207" s="59" t="s">
        <v>72</v>
      </c>
      <c r="J3207" s="59">
        <v>18213537</v>
      </c>
      <c r="K3207" s="59" t="s">
        <v>3427</v>
      </c>
      <c r="L3207" s="61" t="s">
        <v>81</v>
      </c>
      <c r="M3207" s="61">
        <f>VLOOKUP(H3207,zdroj!C:F,4,0)</f>
        <v>0</v>
      </c>
      <c r="N3207" s="61" t="str">
        <f t="shared" ref="N3207:N3270" si="100">IF(M3207="A",IF(L3207="katA","katB",L3207),L3207)</f>
        <v>-</v>
      </c>
      <c r="P3207" s="73" t="str">
        <f t="shared" ref="P3207:P3270" si="101">IF(O3207="A",1,"")</f>
        <v/>
      </c>
      <c r="Q3207" s="61" t="s">
        <v>86</v>
      </c>
    </row>
    <row r="3208" spans="8:17" x14ac:dyDescent="0.25">
      <c r="H3208" s="59">
        <v>42030</v>
      </c>
      <c r="I3208" s="59" t="s">
        <v>72</v>
      </c>
      <c r="J3208" s="59">
        <v>26033101</v>
      </c>
      <c r="K3208" s="59" t="s">
        <v>3428</v>
      </c>
      <c r="L3208" s="61" t="s">
        <v>81</v>
      </c>
      <c r="M3208" s="61">
        <f>VLOOKUP(H3208,zdroj!C:F,4,0)</f>
        <v>0</v>
      </c>
      <c r="N3208" s="61" t="str">
        <f t="shared" si="100"/>
        <v>-</v>
      </c>
      <c r="P3208" s="73" t="str">
        <f t="shared" si="101"/>
        <v/>
      </c>
      <c r="Q3208" s="61" t="s">
        <v>86</v>
      </c>
    </row>
    <row r="3209" spans="8:17" x14ac:dyDescent="0.25">
      <c r="H3209" s="59">
        <v>42030</v>
      </c>
      <c r="I3209" s="59" t="s">
        <v>72</v>
      </c>
      <c r="J3209" s="59">
        <v>26120321</v>
      </c>
      <c r="K3209" s="59" t="s">
        <v>3429</v>
      </c>
      <c r="L3209" s="61" t="s">
        <v>81</v>
      </c>
      <c r="M3209" s="61">
        <f>VLOOKUP(H3209,zdroj!C:F,4,0)</f>
        <v>0</v>
      </c>
      <c r="N3209" s="61" t="str">
        <f t="shared" si="100"/>
        <v>-</v>
      </c>
      <c r="P3209" s="73" t="str">
        <f t="shared" si="101"/>
        <v/>
      </c>
      <c r="Q3209" s="61" t="s">
        <v>86</v>
      </c>
    </row>
    <row r="3210" spans="8:17" x14ac:dyDescent="0.25">
      <c r="H3210" s="59">
        <v>42030</v>
      </c>
      <c r="I3210" s="59" t="s">
        <v>72</v>
      </c>
      <c r="J3210" s="59">
        <v>26390485</v>
      </c>
      <c r="K3210" s="59" t="s">
        <v>3430</v>
      </c>
      <c r="L3210" s="61" t="s">
        <v>81</v>
      </c>
      <c r="M3210" s="61">
        <f>VLOOKUP(H3210,zdroj!C:F,4,0)</f>
        <v>0</v>
      </c>
      <c r="N3210" s="61" t="str">
        <f t="shared" si="100"/>
        <v>-</v>
      </c>
      <c r="P3210" s="73" t="str">
        <f t="shared" si="101"/>
        <v/>
      </c>
      <c r="Q3210" s="61" t="s">
        <v>86</v>
      </c>
    </row>
    <row r="3211" spans="8:17" x14ac:dyDescent="0.25">
      <c r="H3211" s="59">
        <v>42030</v>
      </c>
      <c r="I3211" s="59" t="s">
        <v>72</v>
      </c>
      <c r="J3211" s="59">
        <v>26786958</v>
      </c>
      <c r="K3211" s="59" t="s">
        <v>3431</v>
      </c>
      <c r="L3211" s="61" t="s">
        <v>81</v>
      </c>
      <c r="M3211" s="61">
        <f>VLOOKUP(H3211,zdroj!C:F,4,0)</f>
        <v>0</v>
      </c>
      <c r="N3211" s="61" t="str">
        <f t="shared" si="100"/>
        <v>-</v>
      </c>
      <c r="P3211" s="73" t="str">
        <f t="shared" si="101"/>
        <v/>
      </c>
      <c r="Q3211" s="61" t="s">
        <v>86</v>
      </c>
    </row>
    <row r="3212" spans="8:17" x14ac:dyDescent="0.25">
      <c r="H3212" s="59">
        <v>42030</v>
      </c>
      <c r="I3212" s="59" t="s">
        <v>72</v>
      </c>
      <c r="J3212" s="59">
        <v>27462919</v>
      </c>
      <c r="K3212" s="59" t="s">
        <v>3432</v>
      </c>
      <c r="L3212" s="61" t="s">
        <v>81</v>
      </c>
      <c r="M3212" s="61">
        <f>VLOOKUP(H3212,zdroj!C:F,4,0)</f>
        <v>0</v>
      </c>
      <c r="N3212" s="61" t="str">
        <f t="shared" si="100"/>
        <v>-</v>
      </c>
      <c r="P3212" s="73" t="str">
        <f t="shared" si="101"/>
        <v/>
      </c>
      <c r="Q3212" s="61" t="s">
        <v>86</v>
      </c>
    </row>
    <row r="3213" spans="8:17" x14ac:dyDescent="0.25">
      <c r="H3213" s="59">
        <v>42030</v>
      </c>
      <c r="I3213" s="59" t="s">
        <v>72</v>
      </c>
      <c r="J3213" s="59">
        <v>27462927</v>
      </c>
      <c r="K3213" s="59" t="s">
        <v>3433</v>
      </c>
      <c r="L3213" s="61" t="s">
        <v>81</v>
      </c>
      <c r="M3213" s="61">
        <f>VLOOKUP(H3213,zdroj!C:F,4,0)</f>
        <v>0</v>
      </c>
      <c r="N3213" s="61" t="str">
        <f t="shared" si="100"/>
        <v>-</v>
      </c>
      <c r="P3213" s="73" t="str">
        <f t="shared" si="101"/>
        <v/>
      </c>
      <c r="Q3213" s="61" t="s">
        <v>86</v>
      </c>
    </row>
    <row r="3214" spans="8:17" x14ac:dyDescent="0.25">
      <c r="H3214" s="59">
        <v>42030</v>
      </c>
      <c r="I3214" s="59" t="s">
        <v>72</v>
      </c>
      <c r="J3214" s="59">
        <v>27563898</v>
      </c>
      <c r="K3214" s="59" t="s">
        <v>3434</v>
      </c>
      <c r="L3214" s="61" t="s">
        <v>81</v>
      </c>
      <c r="M3214" s="61">
        <f>VLOOKUP(H3214,zdroj!C:F,4,0)</f>
        <v>0</v>
      </c>
      <c r="N3214" s="61" t="str">
        <f t="shared" si="100"/>
        <v>-</v>
      </c>
      <c r="P3214" s="73" t="str">
        <f t="shared" si="101"/>
        <v/>
      </c>
      <c r="Q3214" s="61" t="s">
        <v>86</v>
      </c>
    </row>
    <row r="3215" spans="8:17" x14ac:dyDescent="0.25">
      <c r="H3215" s="59">
        <v>42030</v>
      </c>
      <c r="I3215" s="59" t="s">
        <v>72</v>
      </c>
      <c r="J3215" s="59">
        <v>27713962</v>
      </c>
      <c r="K3215" s="59" t="s">
        <v>3435</v>
      </c>
      <c r="L3215" s="61" t="s">
        <v>81</v>
      </c>
      <c r="M3215" s="61">
        <f>VLOOKUP(H3215,zdroj!C:F,4,0)</f>
        <v>0</v>
      </c>
      <c r="N3215" s="61" t="str">
        <f t="shared" si="100"/>
        <v>-</v>
      </c>
      <c r="P3215" s="73" t="str">
        <f t="shared" si="101"/>
        <v/>
      </c>
      <c r="Q3215" s="61" t="s">
        <v>86</v>
      </c>
    </row>
    <row r="3216" spans="8:17" x14ac:dyDescent="0.25">
      <c r="H3216" s="59">
        <v>42030</v>
      </c>
      <c r="I3216" s="59" t="s">
        <v>72</v>
      </c>
      <c r="J3216" s="59">
        <v>27723372</v>
      </c>
      <c r="K3216" s="59" t="s">
        <v>3436</v>
      </c>
      <c r="L3216" s="61" t="s">
        <v>81</v>
      </c>
      <c r="M3216" s="61">
        <f>VLOOKUP(H3216,zdroj!C:F,4,0)</f>
        <v>0</v>
      </c>
      <c r="N3216" s="61" t="str">
        <f t="shared" si="100"/>
        <v>-</v>
      </c>
      <c r="P3216" s="73" t="str">
        <f t="shared" si="101"/>
        <v/>
      </c>
      <c r="Q3216" s="61" t="s">
        <v>86</v>
      </c>
    </row>
    <row r="3217" spans="8:17" x14ac:dyDescent="0.25">
      <c r="H3217" s="59">
        <v>42030</v>
      </c>
      <c r="I3217" s="59" t="s">
        <v>72</v>
      </c>
      <c r="J3217" s="59">
        <v>27819710</v>
      </c>
      <c r="K3217" s="59" t="s">
        <v>3437</v>
      </c>
      <c r="L3217" s="61" t="s">
        <v>81</v>
      </c>
      <c r="M3217" s="61">
        <f>VLOOKUP(H3217,zdroj!C:F,4,0)</f>
        <v>0</v>
      </c>
      <c r="N3217" s="61" t="str">
        <f t="shared" si="100"/>
        <v>-</v>
      </c>
      <c r="P3217" s="73" t="str">
        <f t="shared" si="101"/>
        <v/>
      </c>
      <c r="Q3217" s="61" t="s">
        <v>86</v>
      </c>
    </row>
    <row r="3218" spans="8:17" x14ac:dyDescent="0.25">
      <c r="H3218" s="59">
        <v>42030</v>
      </c>
      <c r="I3218" s="59" t="s">
        <v>72</v>
      </c>
      <c r="J3218" s="59">
        <v>28288483</v>
      </c>
      <c r="K3218" s="59" t="s">
        <v>3438</v>
      </c>
      <c r="L3218" s="61" t="s">
        <v>81</v>
      </c>
      <c r="M3218" s="61">
        <f>VLOOKUP(H3218,zdroj!C:F,4,0)</f>
        <v>0</v>
      </c>
      <c r="N3218" s="61" t="str">
        <f t="shared" si="100"/>
        <v>-</v>
      </c>
      <c r="P3218" s="73" t="str">
        <f t="shared" si="101"/>
        <v/>
      </c>
      <c r="Q3218" s="61" t="s">
        <v>86</v>
      </c>
    </row>
    <row r="3219" spans="8:17" x14ac:dyDescent="0.25">
      <c r="H3219" s="59">
        <v>42030</v>
      </c>
      <c r="I3219" s="59" t="s">
        <v>72</v>
      </c>
      <c r="J3219" s="59">
        <v>30747813</v>
      </c>
      <c r="K3219" s="59" t="s">
        <v>3439</v>
      </c>
      <c r="L3219" s="61" t="s">
        <v>81</v>
      </c>
      <c r="M3219" s="61">
        <f>VLOOKUP(H3219,zdroj!C:F,4,0)</f>
        <v>0</v>
      </c>
      <c r="N3219" s="61" t="str">
        <f t="shared" si="100"/>
        <v>-</v>
      </c>
      <c r="P3219" s="73" t="str">
        <f t="shared" si="101"/>
        <v/>
      </c>
      <c r="Q3219" s="61" t="s">
        <v>86</v>
      </c>
    </row>
    <row r="3220" spans="8:17" x14ac:dyDescent="0.25">
      <c r="H3220" s="59">
        <v>42030</v>
      </c>
      <c r="I3220" s="59" t="s">
        <v>72</v>
      </c>
      <c r="J3220" s="59">
        <v>42200792</v>
      </c>
      <c r="K3220" s="59" t="s">
        <v>3440</v>
      </c>
      <c r="L3220" s="61" t="s">
        <v>81</v>
      </c>
      <c r="M3220" s="61">
        <f>VLOOKUP(H3220,zdroj!C:F,4,0)</f>
        <v>0</v>
      </c>
      <c r="N3220" s="61" t="str">
        <f t="shared" si="100"/>
        <v>-</v>
      </c>
      <c r="P3220" s="73" t="str">
        <f t="shared" si="101"/>
        <v/>
      </c>
      <c r="Q3220" s="61" t="s">
        <v>86</v>
      </c>
    </row>
    <row r="3221" spans="8:17" x14ac:dyDescent="0.25">
      <c r="H3221" s="59">
        <v>42030</v>
      </c>
      <c r="I3221" s="59" t="s">
        <v>72</v>
      </c>
      <c r="J3221" s="59">
        <v>42301785</v>
      </c>
      <c r="K3221" s="59" t="s">
        <v>3441</v>
      </c>
      <c r="L3221" s="61" t="s">
        <v>81</v>
      </c>
      <c r="M3221" s="61">
        <f>VLOOKUP(H3221,zdroj!C:F,4,0)</f>
        <v>0</v>
      </c>
      <c r="N3221" s="61" t="str">
        <f t="shared" si="100"/>
        <v>-</v>
      </c>
      <c r="P3221" s="73" t="str">
        <f t="shared" si="101"/>
        <v/>
      </c>
      <c r="Q3221" s="61" t="s">
        <v>86</v>
      </c>
    </row>
    <row r="3222" spans="8:17" x14ac:dyDescent="0.25">
      <c r="H3222" s="59">
        <v>42030</v>
      </c>
      <c r="I3222" s="59" t="s">
        <v>72</v>
      </c>
      <c r="J3222" s="59">
        <v>70862842</v>
      </c>
      <c r="K3222" s="59" t="s">
        <v>3442</v>
      </c>
      <c r="L3222" s="61" t="s">
        <v>81</v>
      </c>
      <c r="M3222" s="61">
        <f>VLOOKUP(H3222,zdroj!C:F,4,0)</f>
        <v>0</v>
      </c>
      <c r="N3222" s="61" t="str">
        <f t="shared" si="100"/>
        <v>-</v>
      </c>
      <c r="P3222" s="73" t="str">
        <f t="shared" si="101"/>
        <v/>
      </c>
      <c r="Q3222" s="61" t="s">
        <v>86</v>
      </c>
    </row>
    <row r="3223" spans="8:17" x14ac:dyDescent="0.25">
      <c r="H3223" s="59">
        <v>42030</v>
      </c>
      <c r="I3223" s="59" t="s">
        <v>72</v>
      </c>
      <c r="J3223" s="59">
        <v>74154460</v>
      </c>
      <c r="K3223" s="59" t="s">
        <v>3443</v>
      </c>
      <c r="L3223" s="61" t="s">
        <v>81</v>
      </c>
      <c r="M3223" s="61">
        <f>VLOOKUP(H3223,zdroj!C:F,4,0)</f>
        <v>0</v>
      </c>
      <c r="N3223" s="61" t="str">
        <f t="shared" si="100"/>
        <v>-</v>
      </c>
      <c r="P3223" s="73" t="str">
        <f t="shared" si="101"/>
        <v/>
      </c>
      <c r="Q3223" s="61" t="s">
        <v>86</v>
      </c>
    </row>
    <row r="3224" spans="8:17" x14ac:dyDescent="0.25">
      <c r="H3224" s="59">
        <v>42030</v>
      </c>
      <c r="I3224" s="59" t="s">
        <v>72</v>
      </c>
      <c r="J3224" s="59">
        <v>75157080</v>
      </c>
      <c r="K3224" s="59" t="s">
        <v>3444</v>
      </c>
      <c r="L3224" s="61" t="s">
        <v>81</v>
      </c>
      <c r="M3224" s="61">
        <f>VLOOKUP(H3224,zdroj!C:F,4,0)</f>
        <v>0</v>
      </c>
      <c r="N3224" s="61" t="str">
        <f t="shared" si="100"/>
        <v>-</v>
      </c>
      <c r="P3224" s="73" t="str">
        <f t="shared" si="101"/>
        <v/>
      </c>
      <c r="Q3224" s="61" t="s">
        <v>86</v>
      </c>
    </row>
    <row r="3225" spans="8:17" x14ac:dyDescent="0.25">
      <c r="H3225" s="59">
        <v>42030</v>
      </c>
      <c r="I3225" s="59" t="s">
        <v>72</v>
      </c>
      <c r="J3225" s="59">
        <v>75427346</v>
      </c>
      <c r="K3225" s="59" t="s">
        <v>3445</v>
      </c>
      <c r="L3225" s="61" t="s">
        <v>81</v>
      </c>
      <c r="M3225" s="61">
        <f>VLOOKUP(H3225,zdroj!C:F,4,0)</f>
        <v>0</v>
      </c>
      <c r="N3225" s="61" t="str">
        <f t="shared" si="100"/>
        <v>-</v>
      </c>
      <c r="P3225" s="73" t="str">
        <f t="shared" si="101"/>
        <v/>
      </c>
      <c r="Q3225" s="61" t="s">
        <v>86</v>
      </c>
    </row>
    <row r="3226" spans="8:17" x14ac:dyDescent="0.25">
      <c r="H3226" s="59">
        <v>42030</v>
      </c>
      <c r="I3226" s="59" t="s">
        <v>72</v>
      </c>
      <c r="J3226" s="59">
        <v>75739518</v>
      </c>
      <c r="K3226" s="59" t="s">
        <v>3446</v>
      </c>
      <c r="L3226" s="61" t="s">
        <v>81</v>
      </c>
      <c r="M3226" s="61">
        <f>VLOOKUP(H3226,zdroj!C:F,4,0)</f>
        <v>0</v>
      </c>
      <c r="N3226" s="61" t="str">
        <f t="shared" si="100"/>
        <v>-</v>
      </c>
      <c r="P3226" s="73" t="str">
        <f t="shared" si="101"/>
        <v/>
      </c>
      <c r="Q3226" s="61" t="s">
        <v>86</v>
      </c>
    </row>
    <row r="3227" spans="8:17" x14ac:dyDescent="0.25">
      <c r="H3227" s="59">
        <v>42030</v>
      </c>
      <c r="I3227" s="59" t="s">
        <v>72</v>
      </c>
      <c r="J3227" s="59">
        <v>76386236</v>
      </c>
      <c r="K3227" s="59" t="s">
        <v>3447</v>
      </c>
      <c r="L3227" s="61" t="s">
        <v>81</v>
      </c>
      <c r="M3227" s="61">
        <f>VLOOKUP(H3227,zdroj!C:F,4,0)</f>
        <v>0</v>
      </c>
      <c r="N3227" s="61" t="str">
        <f t="shared" si="100"/>
        <v>-</v>
      </c>
      <c r="P3227" s="73" t="str">
        <f t="shared" si="101"/>
        <v/>
      </c>
      <c r="Q3227" s="61" t="s">
        <v>86</v>
      </c>
    </row>
    <row r="3228" spans="8:17" x14ac:dyDescent="0.25">
      <c r="H3228" s="59">
        <v>42030</v>
      </c>
      <c r="I3228" s="59" t="s">
        <v>72</v>
      </c>
      <c r="J3228" s="59">
        <v>77760603</v>
      </c>
      <c r="K3228" s="59" t="s">
        <v>3448</v>
      </c>
      <c r="L3228" s="61" t="s">
        <v>81</v>
      </c>
      <c r="M3228" s="61">
        <f>VLOOKUP(H3228,zdroj!C:F,4,0)</f>
        <v>0</v>
      </c>
      <c r="N3228" s="61" t="str">
        <f t="shared" si="100"/>
        <v>-</v>
      </c>
      <c r="P3228" s="73" t="str">
        <f t="shared" si="101"/>
        <v/>
      </c>
      <c r="Q3228" s="61" t="s">
        <v>86</v>
      </c>
    </row>
    <row r="3229" spans="8:17" x14ac:dyDescent="0.25">
      <c r="H3229" s="59">
        <v>42030</v>
      </c>
      <c r="I3229" s="59" t="s">
        <v>72</v>
      </c>
      <c r="J3229" s="59">
        <v>78793530</v>
      </c>
      <c r="K3229" s="59" t="s">
        <v>3449</v>
      </c>
      <c r="L3229" s="61" t="s">
        <v>81</v>
      </c>
      <c r="M3229" s="61">
        <f>VLOOKUP(H3229,zdroj!C:F,4,0)</f>
        <v>0</v>
      </c>
      <c r="N3229" s="61" t="str">
        <f t="shared" si="100"/>
        <v>-</v>
      </c>
      <c r="P3229" s="73" t="str">
        <f t="shared" si="101"/>
        <v/>
      </c>
      <c r="Q3229" s="61" t="s">
        <v>86</v>
      </c>
    </row>
    <row r="3230" spans="8:17" x14ac:dyDescent="0.25">
      <c r="H3230" s="59">
        <v>50521</v>
      </c>
      <c r="I3230" s="59" t="s">
        <v>72</v>
      </c>
      <c r="J3230" s="59">
        <v>11397551</v>
      </c>
      <c r="K3230" s="59" t="s">
        <v>3450</v>
      </c>
      <c r="L3230" s="61" t="s">
        <v>81</v>
      </c>
      <c r="M3230" s="61">
        <f>VLOOKUP(H3230,zdroj!C:F,4,0)</f>
        <v>0</v>
      </c>
      <c r="N3230" s="61" t="str">
        <f t="shared" si="100"/>
        <v>-</v>
      </c>
      <c r="P3230" s="73" t="str">
        <f t="shared" si="101"/>
        <v/>
      </c>
      <c r="Q3230" s="61" t="s">
        <v>86</v>
      </c>
    </row>
    <row r="3231" spans="8:17" x14ac:dyDescent="0.25">
      <c r="H3231" s="59">
        <v>50521</v>
      </c>
      <c r="I3231" s="59" t="s">
        <v>72</v>
      </c>
      <c r="J3231" s="59">
        <v>11397560</v>
      </c>
      <c r="K3231" s="59" t="s">
        <v>3451</v>
      </c>
      <c r="L3231" s="61" t="s">
        <v>81</v>
      </c>
      <c r="M3231" s="61">
        <f>VLOOKUP(H3231,zdroj!C:F,4,0)</f>
        <v>0</v>
      </c>
      <c r="N3231" s="61" t="str">
        <f t="shared" si="100"/>
        <v>-</v>
      </c>
      <c r="P3231" s="73" t="str">
        <f t="shared" si="101"/>
        <v/>
      </c>
      <c r="Q3231" s="61" t="s">
        <v>86</v>
      </c>
    </row>
    <row r="3232" spans="8:17" x14ac:dyDescent="0.25">
      <c r="H3232" s="59">
        <v>50521</v>
      </c>
      <c r="I3232" s="59" t="s">
        <v>72</v>
      </c>
      <c r="J3232" s="59">
        <v>11397578</v>
      </c>
      <c r="K3232" s="59" t="s">
        <v>3452</v>
      </c>
      <c r="L3232" s="61" t="s">
        <v>81</v>
      </c>
      <c r="M3232" s="61">
        <f>VLOOKUP(H3232,zdroj!C:F,4,0)</f>
        <v>0</v>
      </c>
      <c r="N3232" s="61" t="str">
        <f t="shared" si="100"/>
        <v>-</v>
      </c>
      <c r="P3232" s="73" t="str">
        <f t="shared" si="101"/>
        <v/>
      </c>
      <c r="Q3232" s="61" t="s">
        <v>86</v>
      </c>
    </row>
    <row r="3233" spans="8:17" x14ac:dyDescent="0.25">
      <c r="H3233" s="59">
        <v>50521</v>
      </c>
      <c r="I3233" s="59" t="s">
        <v>72</v>
      </c>
      <c r="J3233" s="59">
        <v>11397586</v>
      </c>
      <c r="K3233" s="59" t="s">
        <v>3453</v>
      </c>
      <c r="L3233" s="61" t="s">
        <v>81</v>
      </c>
      <c r="M3233" s="61">
        <f>VLOOKUP(H3233,zdroj!C:F,4,0)</f>
        <v>0</v>
      </c>
      <c r="N3233" s="61" t="str">
        <f t="shared" si="100"/>
        <v>-</v>
      </c>
      <c r="P3233" s="73" t="str">
        <f t="shared" si="101"/>
        <v/>
      </c>
      <c r="Q3233" s="61" t="s">
        <v>86</v>
      </c>
    </row>
    <row r="3234" spans="8:17" x14ac:dyDescent="0.25">
      <c r="H3234" s="59">
        <v>50521</v>
      </c>
      <c r="I3234" s="59" t="s">
        <v>72</v>
      </c>
      <c r="J3234" s="59">
        <v>11397594</v>
      </c>
      <c r="K3234" s="59" t="s">
        <v>3454</v>
      </c>
      <c r="L3234" s="61" t="s">
        <v>81</v>
      </c>
      <c r="M3234" s="61">
        <f>VLOOKUP(H3234,zdroj!C:F,4,0)</f>
        <v>0</v>
      </c>
      <c r="N3234" s="61" t="str">
        <f t="shared" si="100"/>
        <v>-</v>
      </c>
      <c r="P3234" s="73" t="str">
        <f t="shared" si="101"/>
        <v/>
      </c>
      <c r="Q3234" s="61" t="s">
        <v>86</v>
      </c>
    </row>
    <row r="3235" spans="8:17" x14ac:dyDescent="0.25">
      <c r="H3235" s="59">
        <v>50521</v>
      </c>
      <c r="I3235" s="59" t="s">
        <v>72</v>
      </c>
      <c r="J3235" s="59">
        <v>11397608</v>
      </c>
      <c r="K3235" s="59" t="s">
        <v>3455</v>
      </c>
      <c r="L3235" s="61" t="s">
        <v>81</v>
      </c>
      <c r="M3235" s="61">
        <f>VLOOKUP(H3235,zdroj!C:F,4,0)</f>
        <v>0</v>
      </c>
      <c r="N3235" s="61" t="str">
        <f t="shared" si="100"/>
        <v>-</v>
      </c>
      <c r="P3235" s="73" t="str">
        <f t="shared" si="101"/>
        <v/>
      </c>
      <c r="Q3235" s="61" t="s">
        <v>86</v>
      </c>
    </row>
    <row r="3236" spans="8:17" x14ac:dyDescent="0.25">
      <c r="H3236" s="59">
        <v>50521</v>
      </c>
      <c r="I3236" s="59" t="s">
        <v>72</v>
      </c>
      <c r="J3236" s="59">
        <v>11397616</v>
      </c>
      <c r="K3236" s="59" t="s">
        <v>3456</v>
      </c>
      <c r="L3236" s="61" t="s">
        <v>81</v>
      </c>
      <c r="M3236" s="61">
        <f>VLOOKUP(H3236,zdroj!C:F,4,0)</f>
        <v>0</v>
      </c>
      <c r="N3236" s="61" t="str">
        <f t="shared" si="100"/>
        <v>-</v>
      </c>
      <c r="P3236" s="73" t="str">
        <f t="shared" si="101"/>
        <v/>
      </c>
      <c r="Q3236" s="61" t="s">
        <v>86</v>
      </c>
    </row>
    <row r="3237" spans="8:17" x14ac:dyDescent="0.25">
      <c r="H3237" s="59">
        <v>50521</v>
      </c>
      <c r="I3237" s="59" t="s">
        <v>72</v>
      </c>
      <c r="J3237" s="59">
        <v>11397624</v>
      </c>
      <c r="K3237" s="59" t="s">
        <v>3457</v>
      </c>
      <c r="L3237" s="61" t="s">
        <v>81</v>
      </c>
      <c r="M3237" s="61">
        <f>VLOOKUP(H3237,zdroj!C:F,4,0)</f>
        <v>0</v>
      </c>
      <c r="N3237" s="61" t="str">
        <f t="shared" si="100"/>
        <v>-</v>
      </c>
      <c r="P3237" s="73" t="str">
        <f t="shared" si="101"/>
        <v/>
      </c>
      <c r="Q3237" s="61" t="s">
        <v>86</v>
      </c>
    </row>
    <row r="3238" spans="8:17" x14ac:dyDescent="0.25">
      <c r="H3238" s="59">
        <v>50521</v>
      </c>
      <c r="I3238" s="59" t="s">
        <v>72</v>
      </c>
      <c r="J3238" s="59">
        <v>11397632</v>
      </c>
      <c r="K3238" s="59" t="s">
        <v>3458</v>
      </c>
      <c r="L3238" s="61" t="s">
        <v>81</v>
      </c>
      <c r="M3238" s="61">
        <f>VLOOKUP(H3238,zdroj!C:F,4,0)</f>
        <v>0</v>
      </c>
      <c r="N3238" s="61" t="str">
        <f t="shared" si="100"/>
        <v>-</v>
      </c>
      <c r="P3238" s="73" t="str">
        <f t="shared" si="101"/>
        <v/>
      </c>
      <c r="Q3238" s="61" t="s">
        <v>86</v>
      </c>
    </row>
    <row r="3239" spans="8:17" x14ac:dyDescent="0.25">
      <c r="H3239" s="59">
        <v>50521</v>
      </c>
      <c r="I3239" s="59" t="s">
        <v>72</v>
      </c>
      <c r="J3239" s="59">
        <v>11397641</v>
      </c>
      <c r="K3239" s="59" t="s">
        <v>3459</v>
      </c>
      <c r="L3239" s="61" t="s">
        <v>81</v>
      </c>
      <c r="M3239" s="61">
        <f>VLOOKUP(H3239,zdroj!C:F,4,0)</f>
        <v>0</v>
      </c>
      <c r="N3239" s="61" t="str">
        <f t="shared" si="100"/>
        <v>-</v>
      </c>
      <c r="P3239" s="73" t="str">
        <f t="shared" si="101"/>
        <v/>
      </c>
      <c r="Q3239" s="61" t="s">
        <v>86</v>
      </c>
    </row>
    <row r="3240" spans="8:17" x14ac:dyDescent="0.25">
      <c r="H3240" s="59">
        <v>50521</v>
      </c>
      <c r="I3240" s="59" t="s">
        <v>72</v>
      </c>
      <c r="J3240" s="59">
        <v>11397659</v>
      </c>
      <c r="K3240" s="59" t="s">
        <v>3460</v>
      </c>
      <c r="L3240" s="61" t="s">
        <v>81</v>
      </c>
      <c r="M3240" s="61">
        <f>VLOOKUP(H3240,zdroj!C:F,4,0)</f>
        <v>0</v>
      </c>
      <c r="N3240" s="61" t="str">
        <f t="shared" si="100"/>
        <v>-</v>
      </c>
      <c r="P3240" s="73" t="str">
        <f t="shared" si="101"/>
        <v/>
      </c>
      <c r="Q3240" s="61" t="s">
        <v>86</v>
      </c>
    </row>
    <row r="3241" spans="8:17" x14ac:dyDescent="0.25">
      <c r="H3241" s="59">
        <v>50521</v>
      </c>
      <c r="I3241" s="59" t="s">
        <v>72</v>
      </c>
      <c r="J3241" s="59">
        <v>11397667</v>
      </c>
      <c r="K3241" s="59" t="s">
        <v>3461</v>
      </c>
      <c r="L3241" s="61" t="s">
        <v>81</v>
      </c>
      <c r="M3241" s="61">
        <f>VLOOKUP(H3241,zdroj!C:F,4,0)</f>
        <v>0</v>
      </c>
      <c r="N3241" s="61" t="str">
        <f t="shared" si="100"/>
        <v>-</v>
      </c>
      <c r="P3241" s="73" t="str">
        <f t="shared" si="101"/>
        <v/>
      </c>
      <c r="Q3241" s="61" t="s">
        <v>86</v>
      </c>
    </row>
    <row r="3242" spans="8:17" x14ac:dyDescent="0.25">
      <c r="H3242" s="59">
        <v>50521</v>
      </c>
      <c r="I3242" s="59" t="s">
        <v>72</v>
      </c>
      <c r="J3242" s="59">
        <v>11397675</v>
      </c>
      <c r="K3242" s="59" t="s">
        <v>3462</v>
      </c>
      <c r="L3242" s="61" t="s">
        <v>81</v>
      </c>
      <c r="M3242" s="61">
        <f>VLOOKUP(H3242,zdroj!C:F,4,0)</f>
        <v>0</v>
      </c>
      <c r="N3242" s="61" t="str">
        <f t="shared" si="100"/>
        <v>-</v>
      </c>
      <c r="P3242" s="73" t="str">
        <f t="shared" si="101"/>
        <v/>
      </c>
      <c r="Q3242" s="61" t="s">
        <v>86</v>
      </c>
    </row>
    <row r="3243" spans="8:17" x14ac:dyDescent="0.25">
      <c r="H3243" s="59">
        <v>50521</v>
      </c>
      <c r="I3243" s="59" t="s">
        <v>72</v>
      </c>
      <c r="J3243" s="59">
        <v>11397683</v>
      </c>
      <c r="K3243" s="59" t="s">
        <v>3463</v>
      </c>
      <c r="L3243" s="61" t="s">
        <v>81</v>
      </c>
      <c r="M3243" s="61">
        <f>VLOOKUP(H3243,zdroj!C:F,4,0)</f>
        <v>0</v>
      </c>
      <c r="N3243" s="61" t="str">
        <f t="shared" si="100"/>
        <v>-</v>
      </c>
      <c r="P3243" s="73" t="str">
        <f t="shared" si="101"/>
        <v/>
      </c>
      <c r="Q3243" s="61" t="s">
        <v>86</v>
      </c>
    </row>
    <row r="3244" spans="8:17" x14ac:dyDescent="0.25">
      <c r="H3244" s="59">
        <v>50521</v>
      </c>
      <c r="I3244" s="59" t="s">
        <v>72</v>
      </c>
      <c r="J3244" s="59">
        <v>11397691</v>
      </c>
      <c r="K3244" s="59" t="s">
        <v>3464</v>
      </c>
      <c r="L3244" s="61" t="s">
        <v>81</v>
      </c>
      <c r="M3244" s="61">
        <f>VLOOKUP(H3244,zdroj!C:F,4,0)</f>
        <v>0</v>
      </c>
      <c r="N3244" s="61" t="str">
        <f t="shared" si="100"/>
        <v>-</v>
      </c>
      <c r="P3244" s="73" t="str">
        <f t="shared" si="101"/>
        <v/>
      </c>
      <c r="Q3244" s="61" t="s">
        <v>86</v>
      </c>
    </row>
    <row r="3245" spans="8:17" x14ac:dyDescent="0.25">
      <c r="H3245" s="59">
        <v>50521</v>
      </c>
      <c r="I3245" s="59" t="s">
        <v>72</v>
      </c>
      <c r="J3245" s="59">
        <v>11397705</v>
      </c>
      <c r="K3245" s="59" t="s">
        <v>3465</v>
      </c>
      <c r="L3245" s="61" t="s">
        <v>81</v>
      </c>
      <c r="M3245" s="61">
        <f>VLOOKUP(H3245,zdroj!C:F,4,0)</f>
        <v>0</v>
      </c>
      <c r="N3245" s="61" t="str">
        <f t="shared" si="100"/>
        <v>-</v>
      </c>
      <c r="P3245" s="73" t="str">
        <f t="shared" si="101"/>
        <v/>
      </c>
      <c r="Q3245" s="61" t="s">
        <v>86</v>
      </c>
    </row>
    <row r="3246" spans="8:17" x14ac:dyDescent="0.25">
      <c r="H3246" s="59">
        <v>50521</v>
      </c>
      <c r="I3246" s="59" t="s">
        <v>72</v>
      </c>
      <c r="J3246" s="59">
        <v>11397713</v>
      </c>
      <c r="K3246" s="59" t="s">
        <v>3466</v>
      </c>
      <c r="L3246" s="61" t="s">
        <v>81</v>
      </c>
      <c r="M3246" s="61">
        <f>VLOOKUP(H3246,zdroj!C:F,4,0)</f>
        <v>0</v>
      </c>
      <c r="N3246" s="61" t="str">
        <f t="shared" si="100"/>
        <v>-</v>
      </c>
      <c r="P3246" s="73" t="str">
        <f t="shared" si="101"/>
        <v/>
      </c>
      <c r="Q3246" s="61" t="s">
        <v>86</v>
      </c>
    </row>
    <row r="3247" spans="8:17" x14ac:dyDescent="0.25">
      <c r="H3247" s="59">
        <v>50521</v>
      </c>
      <c r="I3247" s="59" t="s">
        <v>72</v>
      </c>
      <c r="J3247" s="59">
        <v>11397721</v>
      </c>
      <c r="K3247" s="59" t="s">
        <v>3467</v>
      </c>
      <c r="L3247" s="61" t="s">
        <v>81</v>
      </c>
      <c r="M3247" s="61">
        <f>VLOOKUP(H3247,zdroj!C:F,4,0)</f>
        <v>0</v>
      </c>
      <c r="N3247" s="61" t="str">
        <f t="shared" si="100"/>
        <v>-</v>
      </c>
      <c r="P3247" s="73" t="str">
        <f t="shared" si="101"/>
        <v/>
      </c>
      <c r="Q3247" s="61" t="s">
        <v>86</v>
      </c>
    </row>
    <row r="3248" spans="8:17" x14ac:dyDescent="0.25">
      <c r="H3248" s="59">
        <v>50521</v>
      </c>
      <c r="I3248" s="59" t="s">
        <v>72</v>
      </c>
      <c r="J3248" s="59">
        <v>11397730</v>
      </c>
      <c r="K3248" s="59" t="s">
        <v>3468</v>
      </c>
      <c r="L3248" s="61" t="s">
        <v>81</v>
      </c>
      <c r="M3248" s="61">
        <f>VLOOKUP(H3248,zdroj!C:F,4,0)</f>
        <v>0</v>
      </c>
      <c r="N3248" s="61" t="str">
        <f t="shared" si="100"/>
        <v>-</v>
      </c>
      <c r="P3248" s="73" t="str">
        <f t="shared" si="101"/>
        <v/>
      </c>
      <c r="Q3248" s="61" t="s">
        <v>86</v>
      </c>
    </row>
    <row r="3249" spans="8:17" x14ac:dyDescent="0.25">
      <c r="H3249" s="59">
        <v>50521</v>
      </c>
      <c r="I3249" s="59" t="s">
        <v>72</v>
      </c>
      <c r="J3249" s="59">
        <v>11397748</v>
      </c>
      <c r="K3249" s="59" t="s">
        <v>3469</v>
      </c>
      <c r="L3249" s="61" t="s">
        <v>81</v>
      </c>
      <c r="M3249" s="61">
        <f>VLOOKUP(H3249,zdroj!C:F,4,0)</f>
        <v>0</v>
      </c>
      <c r="N3249" s="61" t="str">
        <f t="shared" si="100"/>
        <v>-</v>
      </c>
      <c r="P3249" s="73" t="str">
        <f t="shared" si="101"/>
        <v/>
      </c>
      <c r="Q3249" s="61" t="s">
        <v>86</v>
      </c>
    </row>
    <row r="3250" spans="8:17" x14ac:dyDescent="0.25">
      <c r="H3250" s="59">
        <v>50521</v>
      </c>
      <c r="I3250" s="59" t="s">
        <v>72</v>
      </c>
      <c r="J3250" s="59">
        <v>11397756</v>
      </c>
      <c r="K3250" s="59" t="s">
        <v>3470</v>
      </c>
      <c r="L3250" s="61" t="s">
        <v>81</v>
      </c>
      <c r="M3250" s="61">
        <f>VLOOKUP(H3250,zdroj!C:F,4,0)</f>
        <v>0</v>
      </c>
      <c r="N3250" s="61" t="str">
        <f t="shared" si="100"/>
        <v>-</v>
      </c>
      <c r="P3250" s="73" t="str">
        <f t="shared" si="101"/>
        <v/>
      </c>
      <c r="Q3250" s="61" t="s">
        <v>86</v>
      </c>
    </row>
    <row r="3251" spans="8:17" x14ac:dyDescent="0.25">
      <c r="H3251" s="59">
        <v>50521</v>
      </c>
      <c r="I3251" s="59" t="s">
        <v>72</v>
      </c>
      <c r="J3251" s="59">
        <v>11397764</v>
      </c>
      <c r="K3251" s="59" t="s">
        <v>3471</v>
      </c>
      <c r="L3251" s="61" t="s">
        <v>81</v>
      </c>
      <c r="M3251" s="61">
        <f>VLOOKUP(H3251,zdroj!C:F,4,0)</f>
        <v>0</v>
      </c>
      <c r="N3251" s="61" t="str">
        <f t="shared" si="100"/>
        <v>-</v>
      </c>
      <c r="P3251" s="73" t="str">
        <f t="shared" si="101"/>
        <v/>
      </c>
      <c r="Q3251" s="61" t="s">
        <v>86</v>
      </c>
    </row>
    <row r="3252" spans="8:17" x14ac:dyDescent="0.25">
      <c r="H3252" s="59">
        <v>50521</v>
      </c>
      <c r="I3252" s="59" t="s">
        <v>72</v>
      </c>
      <c r="J3252" s="59">
        <v>11397772</v>
      </c>
      <c r="K3252" s="59" t="s">
        <v>3472</v>
      </c>
      <c r="L3252" s="61" t="s">
        <v>81</v>
      </c>
      <c r="M3252" s="61">
        <f>VLOOKUP(H3252,zdroj!C:F,4,0)</f>
        <v>0</v>
      </c>
      <c r="N3252" s="61" t="str">
        <f t="shared" si="100"/>
        <v>-</v>
      </c>
      <c r="P3252" s="73" t="str">
        <f t="shared" si="101"/>
        <v/>
      </c>
      <c r="Q3252" s="61" t="s">
        <v>86</v>
      </c>
    </row>
    <row r="3253" spans="8:17" x14ac:dyDescent="0.25">
      <c r="H3253" s="59">
        <v>50521</v>
      </c>
      <c r="I3253" s="59" t="s">
        <v>72</v>
      </c>
      <c r="J3253" s="59">
        <v>11397781</v>
      </c>
      <c r="K3253" s="59" t="s">
        <v>3473</v>
      </c>
      <c r="L3253" s="61" t="s">
        <v>81</v>
      </c>
      <c r="M3253" s="61">
        <f>VLOOKUP(H3253,zdroj!C:F,4,0)</f>
        <v>0</v>
      </c>
      <c r="N3253" s="61" t="str">
        <f t="shared" si="100"/>
        <v>-</v>
      </c>
      <c r="P3253" s="73" t="str">
        <f t="shared" si="101"/>
        <v/>
      </c>
      <c r="Q3253" s="61" t="s">
        <v>86</v>
      </c>
    </row>
    <row r="3254" spans="8:17" x14ac:dyDescent="0.25">
      <c r="H3254" s="59">
        <v>50521</v>
      </c>
      <c r="I3254" s="59" t="s">
        <v>72</v>
      </c>
      <c r="J3254" s="59">
        <v>11397799</v>
      </c>
      <c r="K3254" s="59" t="s">
        <v>3474</v>
      </c>
      <c r="L3254" s="61" t="s">
        <v>81</v>
      </c>
      <c r="M3254" s="61">
        <f>VLOOKUP(H3254,zdroj!C:F,4,0)</f>
        <v>0</v>
      </c>
      <c r="N3254" s="61" t="str">
        <f t="shared" si="100"/>
        <v>-</v>
      </c>
      <c r="P3254" s="73" t="str">
        <f t="shared" si="101"/>
        <v/>
      </c>
      <c r="Q3254" s="61" t="s">
        <v>86</v>
      </c>
    </row>
    <row r="3255" spans="8:17" x14ac:dyDescent="0.25">
      <c r="H3255" s="59">
        <v>50521</v>
      </c>
      <c r="I3255" s="59" t="s">
        <v>72</v>
      </c>
      <c r="J3255" s="59">
        <v>11397802</v>
      </c>
      <c r="K3255" s="59" t="s">
        <v>3475</v>
      </c>
      <c r="L3255" s="61" t="s">
        <v>81</v>
      </c>
      <c r="M3255" s="61">
        <f>VLOOKUP(H3255,zdroj!C:F,4,0)</f>
        <v>0</v>
      </c>
      <c r="N3255" s="61" t="str">
        <f t="shared" si="100"/>
        <v>-</v>
      </c>
      <c r="P3255" s="73" t="str">
        <f t="shared" si="101"/>
        <v/>
      </c>
      <c r="Q3255" s="61" t="s">
        <v>86</v>
      </c>
    </row>
    <row r="3256" spans="8:17" x14ac:dyDescent="0.25">
      <c r="H3256" s="59">
        <v>50521</v>
      </c>
      <c r="I3256" s="59" t="s">
        <v>72</v>
      </c>
      <c r="J3256" s="59">
        <v>11397811</v>
      </c>
      <c r="K3256" s="59" t="s">
        <v>3476</v>
      </c>
      <c r="L3256" s="61" t="s">
        <v>81</v>
      </c>
      <c r="M3256" s="61">
        <f>VLOOKUP(H3256,zdroj!C:F,4,0)</f>
        <v>0</v>
      </c>
      <c r="N3256" s="61" t="str">
        <f t="shared" si="100"/>
        <v>-</v>
      </c>
      <c r="P3256" s="73" t="str">
        <f t="shared" si="101"/>
        <v/>
      </c>
      <c r="Q3256" s="61" t="s">
        <v>86</v>
      </c>
    </row>
    <row r="3257" spans="8:17" x14ac:dyDescent="0.25">
      <c r="H3257" s="59">
        <v>50521</v>
      </c>
      <c r="I3257" s="59" t="s">
        <v>72</v>
      </c>
      <c r="J3257" s="59">
        <v>11397829</v>
      </c>
      <c r="K3257" s="59" t="s">
        <v>3477</v>
      </c>
      <c r="L3257" s="61" t="s">
        <v>81</v>
      </c>
      <c r="M3257" s="61">
        <f>VLOOKUP(H3257,zdroj!C:F,4,0)</f>
        <v>0</v>
      </c>
      <c r="N3257" s="61" t="str">
        <f t="shared" si="100"/>
        <v>-</v>
      </c>
      <c r="P3257" s="73" t="str">
        <f t="shared" si="101"/>
        <v/>
      </c>
      <c r="Q3257" s="61" t="s">
        <v>86</v>
      </c>
    </row>
    <row r="3258" spans="8:17" x14ac:dyDescent="0.25">
      <c r="H3258" s="59">
        <v>50521</v>
      </c>
      <c r="I3258" s="59" t="s">
        <v>72</v>
      </c>
      <c r="J3258" s="59">
        <v>11397837</v>
      </c>
      <c r="K3258" s="59" t="s">
        <v>3478</v>
      </c>
      <c r="L3258" s="61" t="s">
        <v>81</v>
      </c>
      <c r="M3258" s="61">
        <f>VLOOKUP(H3258,zdroj!C:F,4,0)</f>
        <v>0</v>
      </c>
      <c r="N3258" s="61" t="str">
        <f t="shared" si="100"/>
        <v>-</v>
      </c>
      <c r="P3258" s="73" t="str">
        <f t="shared" si="101"/>
        <v/>
      </c>
      <c r="Q3258" s="61" t="s">
        <v>86</v>
      </c>
    </row>
    <row r="3259" spans="8:17" x14ac:dyDescent="0.25">
      <c r="H3259" s="59">
        <v>50521</v>
      </c>
      <c r="I3259" s="59" t="s">
        <v>72</v>
      </c>
      <c r="J3259" s="59">
        <v>11397845</v>
      </c>
      <c r="K3259" s="59" t="s">
        <v>3479</v>
      </c>
      <c r="L3259" s="61" t="s">
        <v>81</v>
      </c>
      <c r="M3259" s="61">
        <f>VLOOKUP(H3259,zdroj!C:F,4,0)</f>
        <v>0</v>
      </c>
      <c r="N3259" s="61" t="str">
        <f t="shared" si="100"/>
        <v>-</v>
      </c>
      <c r="P3259" s="73" t="str">
        <f t="shared" si="101"/>
        <v/>
      </c>
      <c r="Q3259" s="61" t="s">
        <v>86</v>
      </c>
    </row>
    <row r="3260" spans="8:17" x14ac:dyDescent="0.25">
      <c r="H3260" s="59">
        <v>50521</v>
      </c>
      <c r="I3260" s="59" t="s">
        <v>72</v>
      </c>
      <c r="J3260" s="59">
        <v>11397853</v>
      </c>
      <c r="K3260" s="59" t="s">
        <v>3480</v>
      </c>
      <c r="L3260" s="61" t="s">
        <v>81</v>
      </c>
      <c r="M3260" s="61">
        <f>VLOOKUP(H3260,zdroj!C:F,4,0)</f>
        <v>0</v>
      </c>
      <c r="N3260" s="61" t="str">
        <f t="shared" si="100"/>
        <v>-</v>
      </c>
      <c r="P3260" s="73" t="str">
        <f t="shared" si="101"/>
        <v/>
      </c>
      <c r="Q3260" s="61" t="s">
        <v>86</v>
      </c>
    </row>
    <row r="3261" spans="8:17" x14ac:dyDescent="0.25">
      <c r="H3261" s="59">
        <v>50521</v>
      </c>
      <c r="I3261" s="59" t="s">
        <v>72</v>
      </c>
      <c r="J3261" s="59">
        <v>11397861</v>
      </c>
      <c r="K3261" s="59" t="s">
        <v>3481</v>
      </c>
      <c r="L3261" s="61" t="s">
        <v>81</v>
      </c>
      <c r="M3261" s="61">
        <f>VLOOKUP(H3261,zdroj!C:F,4,0)</f>
        <v>0</v>
      </c>
      <c r="N3261" s="61" t="str">
        <f t="shared" si="100"/>
        <v>-</v>
      </c>
      <c r="P3261" s="73" t="str">
        <f t="shared" si="101"/>
        <v/>
      </c>
      <c r="Q3261" s="61" t="s">
        <v>86</v>
      </c>
    </row>
    <row r="3262" spans="8:17" x14ac:dyDescent="0.25">
      <c r="H3262" s="59">
        <v>50521</v>
      </c>
      <c r="I3262" s="59" t="s">
        <v>72</v>
      </c>
      <c r="J3262" s="59">
        <v>11397870</v>
      </c>
      <c r="K3262" s="59" t="s">
        <v>3482</v>
      </c>
      <c r="L3262" s="61" t="s">
        <v>81</v>
      </c>
      <c r="M3262" s="61">
        <f>VLOOKUP(H3262,zdroj!C:F,4,0)</f>
        <v>0</v>
      </c>
      <c r="N3262" s="61" t="str">
        <f t="shared" si="100"/>
        <v>-</v>
      </c>
      <c r="P3262" s="73" t="str">
        <f t="shared" si="101"/>
        <v/>
      </c>
      <c r="Q3262" s="61" t="s">
        <v>86</v>
      </c>
    </row>
    <row r="3263" spans="8:17" x14ac:dyDescent="0.25">
      <c r="H3263" s="59">
        <v>50521</v>
      </c>
      <c r="I3263" s="59" t="s">
        <v>72</v>
      </c>
      <c r="J3263" s="59">
        <v>11397888</v>
      </c>
      <c r="K3263" s="59" t="s">
        <v>3483</v>
      </c>
      <c r="L3263" s="61" t="s">
        <v>81</v>
      </c>
      <c r="M3263" s="61">
        <f>VLOOKUP(H3263,zdroj!C:F,4,0)</f>
        <v>0</v>
      </c>
      <c r="N3263" s="61" t="str">
        <f t="shared" si="100"/>
        <v>-</v>
      </c>
      <c r="P3263" s="73" t="str">
        <f t="shared" si="101"/>
        <v/>
      </c>
      <c r="Q3263" s="61" t="s">
        <v>86</v>
      </c>
    </row>
    <row r="3264" spans="8:17" x14ac:dyDescent="0.25">
      <c r="H3264" s="59">
        <v>50521</v>
      </c>
      <c r="I3264" s="59" t="s">
        <v>72</v>
      </c>
      <c r="J3264" s="59">
        <v>11397896</v>
      </c>
      <c r="K3264" s="59" t="s">
        <v>3484</v>
      </c>
      <c r="L3264" s="61" t="s">
        <v>81</v>
      </c>
      <c r="M3264" s="61">
        <f>VLOOKUP(H3264,zdroj!C:F,4,0)</f>
        <v>0</v>
      </c>
      <c r="N3264" s="61" t="str">
        <f t="shared" si="100"/>
        <v>-</v>
      </c>
      <c r="P3264" s="73" t="str">
        <f t="shared" si="101"/>
        <v/>
      </c>
      <c r="Q3264" s="61" t="s">
        <v>86</v>
      </c>
    </row>
    <row r="3265" spans="8:17" x14ac:dyDescent="0.25">
      <c r="H3265" s="59">
        <v>50521</v>
      </c>
      <c r="I3265" s="59" t="s">
        <v>72</v>
      </c>
      <c r="J3265" s="59">
        <v>11397900</v>
      </c>
      <c r="K3265" s="59" t="s">
        <v>3485</v>
      </c>
      <c r="L3265" s="61" t="s">
        <v>81</v>
      </c>
      <c r="M3265" s="61">
        <f>VLOOKUP(H3265,zdroj!C:F,4,0)</f>
        <v>0</v>
      </c>
      <c r="N3265" s="61" t="str">
        <f t="shared" si="100"/>
        <v>-</v>
      </c>
      <c r="P3265" s="73" t="str">
        <f t="shared" si="101"/>
        <v/>
      </c>
      <c r="Q3265" s="61" t="s">
        <v>86</v>
      </c>
    </row>
    <row r="3266" spans="8:17" x14ac:dyDescent="0.25">
      <c r="H3266" s="59">
        <v>50521</v>
      </c>
      <c r="I3266" s="59" t="s">
        <v>72</v>
      </c>
      <c r="J3266" s="59">
        <v>11397918</v>
      </c>
      <c r="K3266" s="59" t="s">
        <v>3486</v>
      </c>
      <c r="L3266" s="61" t="s">
        <v>81</v>
      </c>
      <c r="M3266" s="61">
        <f>VLOOKUP(H3266,zdroj!C:F,4,0)</f>
        <v>0</v>
      </c>
      <c r="N3266" s="61" t="str">
        <f t="shared" si="100"/>
        <v>-</v>
      </c>
      <c r="P3266" s="73" t="str">
        <f t="shared" si="101"/>
        <v/>
      </c>
      <c r="Q3266" s="61" t="s">
        <v>86</v>
      </c>
    </row>
    <row r="3267" spans="8:17" x14ac:dyDescent="0.25">
      <c r="H3267" s="59">
        <v>50521</v>
      </c>
      <c r="I3267" s="59" t="s">
        <v>72</v>
      </c>
      <c r="J3267" s="59">
        <v>11397926</v>
      </c>
      <c r="K3267" s="59" t="s">
        <v>3487</v>
      </c>
      <c r="L3267" s="61" t="s">
        <v>81</v>
      </c>
      <c r="M3267" s="61">
        <f>VLOOKUP(H3267,zdroj!C:F,4,0)</f>
        <v>0</v>
      </c>
      <c r="N3267" s="61" t="str">
        <f t="shared" si="100"/>
        <v>-</v>
      </c>
      <c r="P3267" s="73" t="str">
        <f t="shared" si="101"/>
        <v/>
      </c>
      <c r="Q3267" s="61" t="s">
        <v>86</v>
      </c>
    </row>
    <row r="3268" spans="8:17" x14ac:dyDescent="0.25">
      <c r="H3268" s="59">
        <v>50521</v>
      </c>
      <c r="I3268" s="59" t="s">
        <v>72</v>
      </c>
      <c r="J3268" s="59">
        <v>11397934</v>
      </c>
      <c r="K3268" s="59" t="s">
        <v>3488</v>
      </c>
      <c r="L3268" s="61" t="s">
        <v>81</v>
      </c>
      <c r="M3268" s="61">
        <f>VLOOKUP(H3268,zdroj!C:F,4,0)</f>
        <v>0</v>
      </c>
      <c r="N3268" s="61" t="str">
        <f t="shared" si="100"/>
        <v>-</v>
      </c>
      <c r="P3268" s="73" t="str">
        <f t="shared" si="101"/>
        <v/>
      </c>
      <c r="Q3268" s="61" t="s">
        <v>86</v>
      </c>
    </row>
    <row r="3269" spans="8:17" x14ac:dyDescent="0.25">
      <c r="H3269" s="59">
        <v>50521</v>
      </c>
      <c r="I3269" s="59" t="s">
        <v>72</v>
      </c>
      <c r="J3269" s="59">
        <v>11397942</v>
      </c>
      <c r="K3269" s="59" t="s">
        <v>3489</v>
      </c>
      <c r="L3269" s="61" t="s">
        <v>81</v>
      </c>
      <c r="M3269" s="61">
        <f>VLOOKUP(H3269,zdroj!C:F,4,0)</f>
        <v>0</v>
      </c>
      <c r="N3269" s="61" t="str">
        <f t="shared" si="100"/>
        <v>-</v>
      </c>
      <c r="P3269" s="73" t="str">
        <f t="shared" si="101"/>
        <v/>
      </c>
      <c r="Q3269" s="61" t="s">
        <v>86</v>
      </c>
    </row>
    <row r="3270" spans="8:17" x14ac:dyDescent="0.25">
      <c r="H3270" s="59">
        <v>50521</v>
      </c>
      <c r="I3270" s="59" t="s">
        <v>72</v>
      </c>
      <c r="J3270" s="59">
        <v>11397951</v>
      </c>
      <c r="K3270" s="59" t="s">
        <v>3490</v>
      </c>
      <c r="L3270" s="61" t="s">
        <v>114</v>
      </c>
      <c r="M3270" s="61">
        <f>VLOOKUP(H3270,zdroj!C:F,4,0)</f>
        <v>0</v>
      </c>
      <c r="N3270" s="61" t="str">
        <f t="shared" si="100"/>
        <v>katC</v>
      </c>
      <c r="P3270" s="73" t="str">
        <f t="shared" si="101"/>
        <v/>
      </c>
      <c r="Q3270" s="61" t="s">
        <v>31</v>
      </c>
    </row>
    <row r="3271" spans="8:17" x14ac:dyDescent="0.25">
      <c r="H3271" s="59">
        <v>50521</v>
      </c>
      <c r="I3271" s="59" t="s">
        <v>72</v>
      </c>
      <c r="J3271" s="59">
        <v>11397969</v>
      </c>
      <c r="K3271" s="59" t="s">
        <v>3491</v>
      </c>
      <c r="L3271" s="61" t="s">
        <v>81</v>
      </c>
      <c r="M3271" s="61">
        <f>VLOOKUP(H3271,zdroj!C:F,4,0)</f>
        <v>0</v>
      </c>
      <c r="N3271" s="61" t="str">
        <f t="shared" ref="N3271:N3334" si="102">IF(M3271="A",IF(L3271="katA","katB",L3271),L3271)</f>
        <v>-</v>
      </c>
      <c r="P3271" s="73" t="str">
        <f t="shared" ref="P3271:P3334" si="103">IF(O3271="A",1,"")</f>
        <v/>
      </c>
      <c r="Q3271" s="61" t="s">
        <v>86</v>
      </c>
    </row>
    <row r="3272" spans="8:17" x14ac:dyDescent="0.25">
      <c r="H3272" s="59">
        <v>50521</v>
      </c>
      <c r="I3272" s="59" t="s">
        <v>72</v>
      </c>
      <c r="J3272" s="59">
        <v>11397977</v>
      </c>
      <c r="K3272" s="59" t="s">
        <v>3492</v>
      </c>
      <c r="L3272" s="61" t="s">
        <v>81</v>
      </c>
      <c r="M3272" s="61">
        <f>VLOOKUP(H3272,zdroj!C:F,4,0)</f>
        <v>0</v>
      </c>
      <c r="N3272" s="61" t="str">
        <f t="shared" si="102"/>
        <v>-</v>
      </c>
      <c r="P3272" s="73" t="str">
        <f t="shared" si="103"/>
        <v/>
      </c>
      <c r="Q3272" s="61" t="s">
        <v>86</v>
      </c>
    </row>
    <row r="3273" spans="8:17" x14ac:dyDescent="0.25">
      <c r="H3273" s="59">
        <v>50521</v>
      </c>
      <c r="I3273" s="59" t="s">
        <v>72</v>
      </c>
      <c r="J3273" s="59">
        <v>11397985</v>
      </c>
      <c r="K3273" s="59" t="s">
        <v>3493</v>
      </c>
      <c r="L3273" s="61" t="s">
        <v>81</v>
      </c>
      <c r="M3273" s="61">
        <f>VLOOKUP(H3273,zdroj!C:F,4,0)</f>
        <v>0</v>
      </c>
      <c r="N3273" s="61" t="str">
        <f t="shared" si="102"/>
        <v>-</v>
      </c>
      <c r="P3273" s="73" t="str">
        <f t="shared" si="103"/>
        <v/>
      </c>
      <c r="Q3273" s="61" t="s">
        <v>86</v>
      </c>
    </row>
    <row r="3274" spans="8:17" x14ac:dyDescent="0.25">
      <c r="H3274" s="59">
        <v>50521</v>
      </c>
      <c r="I3274" s="59" t="s">
        <v>72</v>
      </c>
      <c r="J3274" s="59">
        <v>11397993</v>
      </c>
      <c r="K3274" s="59" t="s">
        <v>3494</v>
      </c>
      <c r="L3274" s="61" t="s">
        <v>81</v>
      </c>
      <c r="M3274" s="61">
        <f>VLOOKUP(H3274,zdroj!C:F,4,0)</f>
        <v>0</v>
      </c>
      <c r="N3274" s="61" t="str">
        <f t="shared" si="102"/>
        <v>-</v>
      </c>
      <c r="P3274" s="73" t="str">
        <f t="shared" si="103"/>
        <v/>
      </c>
      <c r="Q3274" s="61" t="s">
        <v>86</v>
      </c>
    </row>
    <row r="3275" spans="8:17" x14ac:dyDescent="0.25">
      <c r="H3275" s="59">
        <v>50521</v>
      </c>
      <c r="I3275" s="59" t="s">
        <v>72</v>
      </c>
      <c r="J3275" s="59">
        <v>11398001</v>
      </c>
      <c r="K3275" s="59" t="s">
        <v>3495</v>
      </c>
      <c r="L3275" s="61" t="s">
        <v>81</v>
      </c>
      <c r="M3275" s="61">
        <f>VLOOKUP(H3275,zdroj!C:F,4,0)</f>
        <v>0</v>
      </c>
      <c r="N3275" s="61" t="str">
        <f t="shared" si="102"/>
        <v>-</v>
      </c>
      <c r="P3275" s="73" t="str">
        <f t="shared" si="103"/>
        <v/>
      </c>
      <c r="Q3275" s="61" t="s">
        <v>86</v>
      </c>
    </row>
    <row r="3276" spans="8:17" x14ac:dyDescent="0.25">
      <c r="H3276" s="59">
        <v>50521</v>
      </c>
      <c r="I3276" s="59" t="s">
        <v>72</v>
      </c>
      <c r="J3276" s="59">
        <v>11398019</v>
      </c>
      <c r="K3276" s="59" t="s">
        <v>3496</v>
      </c>
      <c r="L3276" s="61" t="s">
        <v>81</v>
      </c>
      <c r="M3276" s="61">
        <f>VLOOKUP(H3276,zdroj!C:F,4,0)</f>
        <v>0</v>
      </c>
      <c r="N3276" s="61" t="str">
        <f t="shared" si="102"/>
        <v>-</v>
      </c>
      <c r="P3276" s="73" t="str">
        <f t="shared" si="103"/>
        <v/>
      </c>
      <c r="Q3276" s="61" t="s">
        <v>86</v>
      </c>
    </row>
    <row r="3277" spans="8:17" x14ac:dyDescent="0.25">
      <c r="H3277" s="59">
        <v>50521</v>
      </c>
      <c r="I3277" s="59" t="s">
        <v>72</v>
      </c>
      <c r="J3277" s="59">
        <v>11398027</v>
      </c>
      <c r="K3277" s="59" t="s">
        <v>3497</v>
      </c>
      <c r="L3277" s="61" t="s">
        <v>81</v>
      </c>
      <c r="M3277" s="61">
        <f>VLOOKUP(H3277,zdroj!C:F,4,0)</f>
        <v>0</v>
      </c>
      <c r="N3277" s="61" t="str">
        <f t="shared" si="102"/>
        <v>-</v>
      </c>
      <c r="P3277" s="73" t="str">
        <f t="shared" si="103"/>
        <v/>
      </c>
      <c r="Q3277" s="61" t="s">
        <v>86</v>
      </c>
    </row>
    <row r="3278" spans="8:17" x14ac:dyDescent="0.25">
      <c r="H3278" s="59">
        <v>50521</v>
      </c>
      <c r="I3278" s="59" t="s">
        <v>72</v>
      </c>
      <c r="J3278" s="59">
        <v>11398035</v>
      </c>
      <c r="K3278" s="59" t="s">
        <v>3498</v>
      </c>
      <c r="L3278" s="61" t="s">
        <v>81</v>
      </c>
      <c r="M3278" s="61">
        <f>VLOOKUP(H3278,zdroj!C:F,4,0)</f>
        <v>0</v>
      </c>
      <c r="N3278" s="61" t="str">
        <f t="shared" si="102"/>
        <v>-</v>
      </c>
      <c r="P3278" s="73" t="str">
        <f t="shared" si="103"/>
        <v/>
      </c>
      <c r="Q3278" s="61" t="s">
        <v>86</v>
      </c>
    </row>
    <row r="3279" spans="8:17" x14ac:dyDescent="0.25">
      <c r="H3279" s="59">
        <v>50521</v>
      </c>
      <c r="I3279" s="59" t="s">
        <v>72</v>
      </c>
      <c r="J3279" s="59">
        <v>11398043</v>
      </c>
      <c r="K3279" s="59" t="s">
        <v>3499</v>
      </c>
      <c r="L3279" s="61" t="s">
        <v>81</v>
      </c>
      <c r="M3279" s="61">
        <f>VLOOKUP(H3279,zdroj!C:F,4,0)</f>
        <v>0</v>
      </c>
      <c r="N3279" s="61" t="str">
        <f t="shared" si="102"/>
        <v>-</v>
      </c>
      <c r="P3279" s="73" t="str">
        <f t="shared" si="103"/>
        <v/>
      </c>
      <c r="Q3279" s="61" t="s">
        <v>86</v>
      </c>
    </row>
    <row r="3280" spans="8:17" x14ac:dyDescent="0.25">
      <c r="H3280" s="59">
        <v>50521</v>
      </c>
      <c r="I3280" s="59" t="s">
        <v>72</v>
      </c>
      <c r="J3280" s="59">
        <v>11398051</v>
      </c>
      <c r="K3280" s="59" t="s">
        <v>3500</v>
      </c>
      <c r="L3280" s="61" t="s">
        <v>81</v>
      </c>
      <c r="M3280" s="61">
        <f>VLOOKUP(H3280,zdroj!C:F,4,0)</f>
        <v>0</v>
      </c>
      <c r="N3280" s="61" t="str">
        <f t="shared" si="102"/>
        <v>-</v>
      </c>
      <c r="P3280" s="73" t="str">
        <f t="shared" si="103"/>
        <v/>
      </c>
      <c r="Q3280" s="61" t="s">
        <v>86</v>
      </c>
    </row>
    <row r="3281" spans="8:17" x14ac:dyDescent="0.25">
      <c r="H3281" s="59">
        <v>50521</v>
      </c>
      <c r="I3281" s="59" t="s">
        <v>72</v>
      </c>
      <c r="J3281" s="59">
        <v>11398060</v>
      </c>
      <c r="K3281" s="59" t="s">
        <v>3501</v>
      </c>
      <c r="L3281" s="61" t="s">
        <v>81</v>
      </c>
      <c r="M3281" s="61">
        <f>VLOOKUP(H3281,zdroj!C:F,4,0)</f>
        <v>0</v>
      </c>
      <c r="N3281" s="61" t="str">
        <f t="shared" si="102"/>
        <v>-</v>
      </c>
      <c r="P3281" s="73" t="str">
        <f t="shared" si="103"/>
        <v/>
      </c>
      <c r="Q3281" s="61" t="s">
        <v>86</v>
      </c>
    </row>
    <row r="3282" spans="8:17" x14ac:dyDescent="0.25">
      <c r="H3282" s="59">
        <v>50521</v>
      </c>
      <c r="I3282" s="59" t="s">
        <v>72</v>
      </c>
      <c r="J3282" s="59">
        <v>11398078</v>
      </c>
      <c r="K3282" s="59" t="s">
        <v>3502</v>
      </c>
      <c r="L3282" s="61" t="s">
        <v>81</v>
      </c>
      <c r="M3282" s="61">
        <f>VLOOKUP(H3282,zdroj!C:F,4,0)</f>
        <v>0</v>
      </c>
      <c r="N3282" s="61" t="str">
        <f t="shared" si="102"/>
        <v>-</v>
      </c>
      <c r="P3282" s="73" t="str">
        <f t="shared" si="103"/>
        <v/>
      </c>
      <c r="Q3282" s="61" t="s">
        <v>86</v>
      </c>
    </row>
    <row r="3283" spans="8:17" x14ac:dyDescent="0.25">
      <c r="H3283" s="59">
        <v>50521</v>
      </c>
      <c r="I3283" s="59" t="s">
        <v>72</v>
      </c>
      <c r="J3283" s="59">
        <v>11398086</v>
      </c>
      <c r="K3283" s="59" t="s">
        <v>3503</v>
      </c>
      <c r="L3283" s="61" t="s">
        <v>81</v>
      </c>
      <c r="M3283" s="61">
        <f>VLOOKUP(H3283,zdroj!C:F,4,0)</f>
        <v>0</v>
      </c>
      <c r="N3283" s="61" t="str">
        <f t="shared" si="102"/>
        <v>-</v>
      </c>
      <c r="P3283" s="73" t="str">
        <f t="shared" si="103"/>
        <v/>
      </c>
      <c r="Q3283" s="61" t="s">
        <v>86</v>
      </c>
    </row>
    <row r="3284" spans="8:17" x14ac:dyDescent="0.25">
      <c r="H3284" s="59">
        <v>50521</v>
      </c>
      <c r="I3284" s="59" t="s">
        <v>72</v>
      </c>
      <c r="J3284" s="59">
        <v>11398094</v>
      </c>
      <c r="K3284" s="59" t="s">
        <v>3504</v>
      </c>
      <c r="L3284" s="61" t="s">
        <v>81</v>
      </c>
      <c r="M3284" s="61">
        <f>VLOOKUP(H3284,zdroj!C:F,4,0)</f>
        <v>0</v>
      </c>
      <c r="N3284" s="61" t="str">
        <f t="shared" si="102"/>
        <v>-</v>
      </c>
      <c r="P3284" s="73" t="str">
        <f t="shared" si="103"/>
        <v/>
      </c>
      <c r="Q3284" s="61" t="s">
        <v>86</v>
      </c>
    </row>
    <row r="3285" spans="8:17" x14ac:dyDescent="0.25">
      <c r="H3285" s="59">
        <v>50521</v>
      </c>
      <c r="I3285" s="59" t="s">
        <v>72</v>
      </c>
      <c r="J3285" s="59">
        <v>11398108</v>
      </c>
      <c r="K3285" s="59" t="s">
        <v>3505</v>
      </c>
      <c r="L3285" s="61" t="s">
        <v>81</v>
      </c>
      <c r="M3285" s="61">
        <f>VLOOKUP(H3285,zdroj!C:F,4,0)</f>
        <v>0</v>
      </c>
      <c r="N3285" s="61" t="str">
        <f t="shared" si="102"/>
        <v>-</v>
      </c>
      <c r="P3285" s="73" t="str">
        <f t="shared" si="103"/>
        <v/>
      </c>
      <c r="Q3285" s="61" t="s">
        <v>86</v>
      </c>
    </row>
    <row r="3286" spans="8:17" x14ac:dyDescent="0.25">
      <c r="H3286" s="59">
        <v>50521</v>
      </c>
      <c r="I3286" s="59" t="s">
        <v>72</v>
      </c>
      <c r="J3286" s="59">
        <v>11398116</v>
      </c>
      <c r="K3286" s="59" t="s">
        <v>3506</v>
      </c>
      <c r="L3286" s="61" t="s">
        <v>81</v>
      </c>
      <c r="M3286" s="61">
        <f>VLOOKUP(H3286,zdroj!C:F,4,0)</f>
        <v>0</v>
      </c>
      <c r="N3286" s="61" t="str">
        <f t="shared" si="102"/>
        <v>-</v>
      </c>
      <c r="P3286" s="73" t="str">
        <f t="shared" si="103"/>
        <v/>
      </c>
      <c r="Q3286" s="61" t="s">
        <v>86</v>
      </c>
    </row>
    <row r="3287" spans="8:17" x14ac:dyDescent="0.25">
      <c r="H3287" s="59">
        <v>50521</v>
      </c>
      <c r="I3287" s="59" t="s">
        <v>72</v>
      </c>
      <c r="J3287" s="59">
        <v>11398124</v>
      </c>
      <c r="K3287" s="59" t="s">
        <v>3507</v>
      </c>
      <c r="L3287" s="61" t="s">
        <v>81</v>
      </c>
      <c r="M3287" s="61">
        <f>VLOOKUP(H3287,zdroj!C:F,4,0)</f>
        <v>0</v>
      </c>
      <c r="N3287" s="61" t="str">
        <f t="shared" si="102"/>
        <v>-</v>
      </c>
      <c r="P3287" s="73" t="str">
        <f t="shared" si="103"/>
        <v/>
      </c>
      <c r="Q3287" s="61" t="s">
        <v>86</v>
      </c>
    </row>
    <row r="3288" spans="8:17" x14ac:dyDescent="0.25">
      <c r="H3288" s="59">
        <v>50521</v>
      </c>
      <c r="I3288" s="59" t="s">
        <v>72</v>
      </c>
      <c r="J3288" s="59">
        <v>11398132</v>
      </c>
      <c r="K3288" s="59" t="s">
        <v>3508</v>
      </c>
      <c r="L3288" s="61" t="s">
        <v>81</v>
      </c>
      <c r="M3288" s="61">
        <f>VLOOKUP(H3288,zdroj!C:F,4,0)</f>
        <v>0</v>
      </c>
      <c r="N3288" s="61" t="str">
        <f t="shared" si="102"/>
        <v>-</v>
      </c>
      <c r="P3288" s="73" t="str">
        <f t="shared" si="103"/>
        <v/>
      </c>
      <c r="Q3288" s="61" t="s">
        <v>86</v>
      </c>
    </row>
    <row r="3289" spans="8:17" x14ac:dyDescent="0.25">
      <c r="H3289" s="59">
        <v>50521</v>
      </c>
      <c r="I3289" s="59" t="s">
        <v>72</v>
      </c>
      <c r="J3289" s="59">
        <v>11398141</v>
      </c>
      <c r="K3289" s="59" t="s">
        <v>3509</v>
      </c>
      <c r="L3289" s="61" t="s">
        <v>81</v>
      </c>
      <c r="M3289" s="61">
        <f>VLOOKUP(H3289,zdroj!C:F,4,0)</f>
        <v>0</v>
      </c>
      <c r="N3289" s="61" t="str">
        <f t="shared" si="102"/>
        <v>-</v>
      </c>
      <c r="P3289" s="73" t="str">
        <f t="shared" si="103"/>
        <v/>
      </c>
      <c r="Q3289" s="61" t="s">
        <v>86</v>
      </c>
    </row>
    <row r="3290" spans="8:17" x14ac:dyDescent="0.25">
      <c r="H3290" s="59">
        <v>50521</v>
      </c>
      <c r="I3290" s="59" t="s">
        <v>72</v>
      </c>
      <c r="J3290" s="59">
        <v>11398159</v>
      </c>
      <c r="K3290" s="59" t="s">
        <v>3510</v>
      </c>
      <c r="L3290" s="61" t="s">
        <v>81</v>
      </c>
      <c r="M3290" s="61">
        <f>VLOOKUP(H3290,zdroj!C:F,4,0)</f>
        <v>0</v>
      </c>
      <c r="N3290" s="61" t="str">
        <f t="shared" si="102"/>
        <v>-</v>
      </c>
      <c r="P3290" s="73" t="str">
        <f t="shared" si="103"/>
        <v/>
      </c>
      <c r="Q3290" s="61" t="s">
        <v>86</v>
      </c>
    </row>
    <row r="3291" spans="8:17" x14ac:dyDescent="0.25">
      <c r="H3291" s="59">
        <v>50521</v>
      </c>
      <c r="I3291" s="59" t="s">
        <v>72</v>
      </c>
      <c r="J3291" s="59">
        <v>11398167</v>
      </c>
      <c r="K3291" s="59" t="s">
        <v>3511</v>
      </c>
      <c r="L3291" s="61" t="s">
        <v>81</v>
      </c>
      <c r="M3291" s="61">
        <f>VLOOKUP(H3291,zdroj!C:F,4,0)</f>
        <v>0</v>
      </c>
      <c r="N3291" s="61" t="str">
        <f t="shared" si="102"/>
        <v>-</v>
      </c>
      <c r="P3291" s="73" t="str">
        <f t="shared" si="103"/>
        <v/>
      </c>
      <c r="Q3291" s="61" t="s">
        <v>86</v>
      </c>
    </row>
    <row r="3292" spans="8:17" x14ac:dyDescent="0.25">
      <c r="H3292" s="59">
        <v>50521</v>
      </c>
      <c r="I3292" s="59" t="s">
        <v>72</v>
      </c>
      <c r="J3292" s="59">
        <v>11398175</v>
      </c>
      <c r="K3292" s="59" t="s">
        <v>3512</v>
      </c>
      <c r="L3292" s="61" t="s">
        <v>81</v>
      </c>
      <c r="M3292" s="61">
        <f>VLOOKUP(H3292,zdroj!C:F,4,0)</f>
        <v>0</v>
      </c>
      <c r="N3292" s="61" t="str">
        <f t="shared" si="102"/>
        <v>-</v>
      </c>
      <c r="P3292" s="73" t="str">
        <f t="shared" si="103"/>
        <v/>
      </c>
      <c r="Q3292" s="61" t="s">
        <v>86</v>
      </c>
    </row>
    <row r="3293" spans="8:17" x14ac:dyDescent="0.25">
      <c r="H3293" s="59">
        <v>50521</v>
      </c>
      <c r="I3293" s="59" t="s">
        <v>72</v>
      </c>
      <c r="J3293" s="59">
        <v>11398183</v>
      </c>
      <c r="K3293" s="59" t="s">
        <v>3513</v>
      </c>
      <c r="L3293" s="61" t="s">
        <v>81</v>
      </c>
      <c r="M3293" s="61">
        <f>VLOOKUP(H3293,zdroj!C:F,4,0)</f>
        <v>0</v>
      </c>
      <c r="N3293" s="61" t="str">
        <f t="shared" si="102"/>
        <v>-</v>
      </c>
      <c r="P3293" s="73" t="str">
        <f t="shared" si="103"/>
        <v/>
      </c>
      <c r="Q3293" s="61" t="s">
        <v>86</v>
      </c>
    </row>
    <row r="3294" spans="8:17" x14ac:dyDescent="0.25">
      <c r="H3294" s="59">
        <v>50521</v>
      </c>
      <c r="I3294" s="59" t="s">
        <v>72</v>
      </c>
      <c r="J3294" s="59">
        <v>11398191</v>
      </c>
      <c r="K3294" s="59" t="s">
        <v>3514</v>
      </c>
      <c r="L3294" s="61" t="s">
        <v>81</v>
      </c>
      <c r="M3294" s="61">
        <f>VLOOKUP(H3294,zdroj!C:F,4,0)</f>
        <v>0</v>
      </c>
      <c r="N3294" s="61" t="str">
        <f t="shared" si="102"/>
        <v>-</v>
      </c>
      <c r="P3294" s="73" t="str">
        <f t="shared" si="103"/>
        <v/>
      </c>
      <c r="Q3294" s="61" t="s">
        <v>86</v>
      </c>
    </row>
    <row r="3295" spans="8:17" x14ac:dyDescent="0.25">
      <c r="H3295" s="59">
        <v>50521</v>
      </c>
      <c r="I3295" s="59" t="s">
        <v>72</v>
      </c>
      <c r="J3295" s="59">
        <v>11398205</v>
      </c>
      <c r="K3295" s="59" t="s">
        <v>3515</v>
      </c>
      <c r="L3295" s="61" t="s">
        <v>81</v>
      </c>
      <c r="M3295" s="61">
        <f>VLOOKUP(H3295,zdroj!C:F,4,0)</f>
        <v>0</v>
      </c>
      <c r="N3295" s="61" t="str">
        <f t="shared" si="102"/>
        <v>-</v>
      </c>
      <c r="P3295" s="73" t="str">
        <f t="shared" si="103"/>
        <v/>
      </c>
      <c r="Q3295" s="61" t="s">
        <v>86</v>
      </c>
    </row>
    <row r="3296" spans="8:17" x14ac:dyDescent="0.25">
      <c r="H3296" s="59">
        <v>50521</v>
      </c>
      <c r="I3296" s="59" t="s">
        <v>72</v>
      </c>
      <c r="J3296" s="59">
        <v>11398213</v>
      </c>
      <c r="K3296" s="59" t="s">
        <v>3516</v>
      </c>
      <c r="L3296" s="61" t="s">
        <v>81</v>
      </c>
      <c r="M3296" s="61">
        <f>VLOOKUP(H3296,zdroj!C:F,4,0)</f>
        <v>0</v>
      </c>
      <c r="N3296" s="61" t="str">
        <f t="shared" si="102"/>
        <v>-</v>
      </c>
      <c r="P3296" s="73" t="str">
        <f t="shared" si="103"/>
        <v/>
      </c>
      <c r="Q3296" s="61" t="s">
        <v>86</v>
      </c>
    </row>
    <row r="3297" spans="8:17" x14ac:dyDescent="0.25">
      <c r="H3297" s="59">
        <v>50521</v>
      </c>
      <c r="I3297" s="59" t="s">
        <v>72</v>
      </c>
      <c r="J3297" s="59">
        <v>11398221</v>
      </c>
      <c r="K3297" s="59" t="s">
        <v>3517</v>
      </c>
      <c r="L3297" s="61" t="s">
        <v>81</v>
      </c>
      <c r="M3297" s="61">
        <f>VLOOKUP(H3297,zdroj!C:F,4,0)</f>
        <v>0</v>
      </c>
      <c r="N3297" s="61" t="str">
        <f t="shared" si="102"/>
        <v>-</v>
      </c>
      <c r="P3297" s="73" t="str">
        <f t="shared" si="103"/>
        <v/>
      </c>
      <c r="Q3297" s="61" t="s">
        <v>86</v>
      </c>
    </row>
    <row r="3298" spans="8:17" x14ac:dyDescent="0.25">
      <c r="H3298" s="59">
        <v>50521</v>
      </c>
      <c r="I3298" s="59" t="s">
        <v>72</v>
      </c>
      <c r="J3298" s="59">
        <v>11398230</v>
      </c>
      <c r="K3298" s="59" t="s">
        <v>3518</v>
      </c>
      <c r="L3298" s="61" t="s">
        <v>81</v>
      </c>
      <c r="M3298" s="61">
        <f>VLOOKUP(H3298,zdroj!C:F,4,0)</f>
        <v>0</v>
      </c>
      <c r="N3298" s="61" t="str">
        <f t="shared" si="102"/>
        <v>-</v>
      </c>
      <c r="P3298" s="73" t="str">
        <f t="shared" si="103"/>
        <v/>
      </c>
      <c r="Q3298" s="61" t="s">
        <v>86</v>
      </c>
    </row>
    <row r="3299" spans="8:17" x14ac:dyDescent="0.25">
      <c r="H3299" s="59">
        <v>50521</v>
      </c>
      <c r="I3299" s="59" t="s">
        <v>72</v>
      </c>
      <c r="J3299" s="59">
        <v>11398248</v>
      </c>
      <c r="K3299" s="59" t="s">
        <v>3519</v>
      </c>
      <c r="L3299" s="61" t="s">
        <v>81</v>
      </c>
      <c r="M3299" s="61">
        <f>VLOOKUP(H3299,zdroj!C:F,4,0)</f>
        <v>0</v>
      </c>
      <c r="N3299" s="61" t="str">
        <f t="shared" si="102"/>
        <v>-</v>
      </c>
      <c r="P3299" s="73" t="str">
        <f t="shared" si="103"/>
        <v/>
      </c>
      <c r="Q3299" s="61" t="s">
        <v>86</v>
      </c>
    </row>
    <row r="3300" spans="8:17" x14ac:dyDescent="0.25">
      <c r="H3300" s="59">
        <v>50521</v>
      </c>
      <c r="I3300" s="59" t="s">
        <v>72</v>
      </c>
      <c r="J3300" s="59">
        <v>11398256</v>
      </c>
      <c r="K3300" s="59" t="s">
        <v>3520</v>
      </c>
      <c r="L3300" s="61" t="s">
        <v>81</v>
      </c>
      <c r="M3300" s="61">
        <f>VLOOKUP(H3300,zdroj!C:F,4,0)</f>
        <v>0</v>
      </c>
      <c r="N3300" s="61" t="str">
        <f t="shared" si="102"/>
        <v>-</v>
      </c>
      <c r="P3300" s="73" t="str">
        <f t="shared" si="103"/>
        <v/>
      </c>
      <c r="Q3300" s="61" t="s">
        <v>86</v>
      </c>
    </row>
    <row r="3301" spans="8:17" x14ac:dyDescent="0.25">
      <c r="H3301" s="59">
        <v>50521</v>
      </c>
      <c r="I3301" s="59" t="s">
        <v>72</v>
      </c>
      <c r="J3301" s="59">
        <v>11398264</v>
      </c>
      <c r="K3301" s="59" t="s">
        <v>3521</v>
      </c>
      <c r="L3301" s="61" t="s">
        <v>81</v>
      </c>
      <c r="M3301" s="61">
        <f>VLOOKUP(H3301,zdroj!C:F,4,0)</f>
        <v>0</v>
      </c>
      <c r="N3301" s="61" t="str">
        <f t="shared" si="102"/>
        <v>-</v>
      </c>
      <c r="P3301" s="73" t="str">
        <f t="shared" si="103"/>
        <v/>
      </c>
      <c r="Q3301" s="61" t="s">
        <v>86</v>
      </c>
    </row>
    <row r="3302" spans="8:17" x14ac:dyDescent="0.25">
      <c r="H3302" s="59">
        <v>50521</v>
      </c>
      <c r="I3302" s="59" t="s">
        <v>72</v>
      </c>
      <c r="J3302" s="59">
        <v>11398272</v>
      </c>
      <c r="K3302" s="59" t="s">
        <v>3522</v>
      </c>
      <c r="L3302" s="61" t="s">
        <v>81</v>
      </c>
      <c r="M3302" s="61">
        <f>VLOOKUP(H3302,zdroj!C:F,4,0)</f>
        <v>0</v>
      </c>
      <c r="N3302" s="61" t="str">
        <f t="shared" si="102"/>
        <v>-</v>
      </c>
      <c r="P3302" s="73" t="str">
        <f t="shared" si="103"/>
        <v/>
      </c>
      <c r="Q3302" s="61" t="s">
        <v>86</v>
      </c>
    </row>
    <row r="3303" spans="8:17" x14ac:dyDescent="0.25">
      <c r="H3303" s="59">
        <v>50521</v>
      </c>
      <c r="I3303" s="59" t="s">
        <v>72</v>
      </c>
      <c r="J3303" s="59">
        <v>11398281</v>
      </c>
      <c r="K3303" s="59" t="s">
        <v>3523</v>
      </c>
      <c r="L3303" s="61" t="s">
        <v>81</v>
      </c>
      <c r="M3303" s="61">
        <f>VLOOKUP(H3303,zdroj!C:F,4,0)</f>
        <v>0</v>
      </c>
      <c r="N3303" s="61" t="str">
        <f t="shared" si="102"/>
        <v>-</v>
      </c>
      <c r="P3303" s="73" t="str">
        <f t="shared" si="103"/>
        <v/>
      </c>
      <c r="Q3303" s="61" t="s">
        <v>86</v>
      </c>
    </row>
    <row r="3304" spans="8:17" x14ac:dyDescent="0.25">
      <c r="H3304" s="59">
        <v>50521</v>
      </c>
      <c r="I3304" s="59" t="s">
        <v>72</v>
      </c>
      <c r="J3304" s="59">
        <v>11398299</v>
      </c>
      <c r="K3304" s="59" t="s">
        <v>3524</v>
      </c>
      <c r="L3304" s="61" t="s">
        <v>81</v>
      </c>
      <c r="M3304" s="61">
        <f>VLOOKUP(H3304,zdroj!C:F,4,0)</f>
        <v>0</v>
      </c>
      <c r="N3304" s="61" t="str">
        <f t="shared" si="102"/>
        <v>-</v>
      </c>
      <c r="P3304" s="73" t="str">
        <f t="shared" si="103"/>
        <v/>
      </c>
      <c r="Q3304" s="61" t="s">
        <v>86</v>
      </c>
    </row>
    <row r="3305" spans="8:17" x14ac:dyDescent="0.25">
      <c r="H3305" s="59">
        <v>50521</v>
      </c>
      <c r="I3305" s="59" t="s">
        <v>72</v>
      </c>
      <c r="J3305" s="59">
        <v>11398302</v>
      </c>
      <c r="K3305" s="59" t="s">
        <v>3525</v>
      </c>
      <c r="L3305" s="61" t="s">
        <v>81</v>
      </c>
      <c r="M3305" s="61">
        <f>VLOOKUP(H3305,zdroj!C:F,4,0)</f>
        <v>0</v>
      </c>
      <c r="N3305" s="61" t="str">
        <f t="shared" si="102"/>
        <v>-</v>
      </c>
      <c r="P3305" s="73" t="str">
        <f t="shared" si="103"/>
        <v/>
      </c>
      <c r="Q3305" s="61" t="s">
        <v>86</v>
      </c>
    </row>
    <row r="3306" spans="8:17" x14ac:dyDescent="0.25">
      <c r="H3306" s="59">
        <v>50521</v>
      </c>
      <c r="I3306" s="59" t="s">
        <v>72</v>
      </c>
      <c r="J3306" s="59">
        <v>11398311</v>
      </c>
      <c r="K3306" s="59" t="s">
        <v>3526</v>
      </c>
      <c r="L3306" s="61" t="s">
        <v>81</v>
      </c>
      <c r="M3306" s="61">
        <f>VLOOKUP(H3306,zdroj!C:F,4,0)</f>
        <v>0</v>
      </c>
      <c r="N3306" s="61" t="str">
        <f t="shared" si="102"/>
        <v>-</v>
      </c>
      <c r="P3306" s="73" t="str">
        <f t="shared" si="103"/>
        <v/>
      </c>
      <c r="Q3306" s="61" t="s">
        <v>86</v>
      </c>
    </row>
    <row r="3307" spans="8:17" x14ac:dyDescent="0.25">
      <c r="H3307" s="59">
        <v>50521</v>
      </c>
      <c r="I3307" s="59" t="s">
        <v>72</v>
      </c>
      <c r="J3307" s="59">
        <v>11398329</v>
      </c>
      <c r="K3307" s="59" t="s">
        <v>3527</v>
      </c>
      <c r="L3307" s="61" t="s">
        <v>81</v>
      </c>
      <c r="M3307" s="61">
        <f>VLOOKUP(H3307,zdroj!C:F,4,0)</f>
        <v>0</v>
      </c>
      <c r="N3307" s="61" t="str">
        <f t="shared" si="102"/>
        <v>-</v>
      </c>
      <c r="P3307" s="73" t="str">
        <f t="shared" si="103"/>
        <v/>
      </c>
      <c r="Q3307" s="61" t="s">
        <v>86</v>
      </c>
    </row>
    <row r="3308" spans="8:17" x14ac:dyDescent="0.25">
      <c r="H3308" s="59">
        <v>50521</v>
      </c>
      <c r="I3308" s="59" t="s">
        <v>72</v>
      </c>
      <c r="J3308" s="59">
        <v>11398337</v>
      </c>
      <c r="K3308" s="59" t="s">
        <v>3528</v>
      </c>
      <c r="L3308" s="61" t="s">
        <v>81</v>
      </c>
      <c r="M3308" s="61">
        <f>VLOOKUP(H3308,zdroj!C:F,4,0)</f>
        <v>0</v>
      </c>
      <c r="N3308" s="61" t="str">
        <f t="shared" si="102"/>
        <v>-</v>
      </c>
      <c r="P3308" s="73" t="str">
        <f t="shared" si="103"/>
        <v/>
      </c>
      <c r="Q3308" s="61" t="s">
        <v>86</v>
      </c>
    </row>
    <row r="3309" spans="8:17" x14ac:dyDescent="0.25">
      <c r="H3309" s="59">
        <v>50521</v>
      </c>
      <c r="I3309" s="59" t="s">
        <v>72</v>
      </c>
      <c r="J3309" s="59">
        <v>11398345</v>
      </c>
      <c r="K3309" s="59" t="s">
        <v>3529</v>
      </c>
      <c r="L3309" s="61" t="s">
        <v>81</v>
      </c>
      <c r="M3309" s="61">
        <f>VLOOKUP(H3309,zdroj!C:F,4,0)</f>
        <v>0</v>
      </c>
      <c r="N3309" s="61" t="str">
        <f t="shared" si="102"/>
        <v>-</v>
      </c>
      <c r="P3309" s="73" t="str">
        <f t="shared" si="103"/>
        <v/>
      </c>
      <c r="Q3309" s="61" t="s">
        <v>86</v>
      </c>
    </row>
    <row r="3310" spans="8:17" x14ac:dyDescent="0.25">
      <c r="H3310" s="59">
        <v>50521</v>
      </c>
      <c r="I3310" s="59" t="s">
        <v>72</v>
      </c>
      <c r="J3310" s="59">
        <v>25239015</v>
      </c>
      <c r="K3310" s="59" t="s">
        <v>3530</v>
      </c>
      <c r="L3310" s="61" t="s">
        <v>81</v>
      </c>
      <c r="M3310" s="61">
        <f>VLOOKUP(H3310,zdroj!C:F,4,0)</f>
        <v>0</v>
      </c>
      <c r="N3310" s="61" t="str">
        <f t="shared" si="102"/>
        <v>-</v>
      </c>
      <c r="P3310" s="73" t="str">
        <f t="shared" si="103"/>
        <v/>
      </c>
      <c r="Q3310" s="61" t="s">
        <v>86</v>
      </c>
    </row>
    <row r="3311" spans="8:17" x14ac:dyDescent="0.25">
      <c r="H3311" s="59">
        <v>50521</v>
      </c>
      <c r="I3311" s="59" t="s">
        <v>72</v>
      </c>
      <c r="J3311" s="59">
        <v>26338327</v>
      </c>
      <c r="K3311" s="59" t="s">
        <v>3531</v>
      </c>
      <c r="L3311" s="61" t="s">
        <v>81</v>
      </c>
      <c r="M3311" s="61">
        <f>VLOOKUP(H3311,zdroj!C:F,4,0)</f>
        <v>0</v>
      </c>
      <c r="N3311" s="61" t="str">
        <f t="shared" si="102"/>
        <v>-</v>
      </c>
      <c r="P3311" s="73" t="str">
        <f t="shared" si="103"/>
        <v/>
      </c>
      <c r="Q3311" s="61" t="s">
        <v>86</v>
      </c>
    </row>
    <row r="3312" spans="8:17" x14ac:dyDescent="0.25">
      <c r="H3312" s="59">
        <v>50521</v>
      </c>
      <c r="I3312" s="59" t="s">
        <v>72</v>
      </c>
      <c r="J3312" s="59">
        <v>26338335</v>
      </c>
      <c r="K3312" s="59" t="s">
        <v>3532</v>
      </c>
      <c r="L3312" s="61" t="s">
        <v>81</v>
      </c>
      <c r="M3312" s="61">
        <f>VLOOKUP(H3312,zdroj!C:F,4,0)</f>
        <v>0</v>
      </c>
      <c r="N3312" s="61" t="str">
        <f t="shared" si="102"/>
        <v>-</v>
      </c>
      <c r="P3312" s="73" t="str">
        <f t="shared" si="103"/>
        <v/>
      </c>
      <c r="Q3312" s="61" t="s">
        <v>86</v>
      </c>
    </row>
    <row r="3313" spans="8:17" x14ac:dyDescent="0.25">
      <c r="H3313" s="59">
        <v>50521</v>
      </c>
      <c r="I3313" s="59" t="s">
        <v>72</v>
      </c>
      <c r="J3313" s="59">
        <v>27849970</v>
      </c>
      <c r="K3313" s="59" t="s">
        <v>3533</v>
      </c>
      <c r="L3313" s="61" t="s">
        <v>81</v>
      </c>
      <c r="M3313" s="61">
        <f>VLOOKUP(H3313,zdroj!C:F,4,0)</f>
        <v>0</v>
      </c>
      <c r="N3313" s="61" t="str">
        <f t="shared" si="102"/>
        <v>-</v>
      </c>
      <c r="P3313" s="73" t="str">
        <f t="shared" si="103"/>
        <v/>
      </c>
      <c r="Q3313" s="61" t="s">
        <v>86</v>
      </c>
    </row>
    <row r="3314" spans="8:17" x14ac:dyDescent="0.25">
      <c r="H3314" s="59">
        <v>50521</v>
      </c>
      <c r="I3314" s="59" t="s">
        <v>72</v>
      </c>
      <c r="J3314" s="59">
        <v>30760437</v>
      </c>
      <c r="K3314" s="59" t="s">
        <v>3534</v>
      </c>
      <c r="L3314" s="61" t="s">
        <v>81</v>
      </c>
      <c r="M3314" s="61">
        <f>VLOOKUP(H3314,zdroj!C:F,4,0)</f>
        <v>0</v>
      </c>
      <c r="N3314" s="61" t="str">
        <f t="shared" si="102"/>
        <v>-</v>
      </c>
      <c r="P3314" s="73" t="str">
        <f t="shared" si="103"/>
        <v/>
      </c>
      <c r="Q3314" s="61" t="s">
        <v>86</v>
      </c>
    </row>
    <row r="3315" spans="8:17" x14ac:dyDescent="0.25">
      <c r="H3315" s="59">
        <v>50521</v>
      </c>
      <c r="I3315" s="59" t="s">
        <v>72</v>
      </c>
      <c r="J3315" s="59">
        <v>30760445</v>
      </c>
      <c r="K3315" s="59" t="s">
        <v>3535</v>
      </c>
      <c r="L3315" s="61" t="s">
        <v>81</v>
      </c>
      <c r="M3315" s="61">
        <f>VLOOKUP(H3315,zdroj!C:F,4,0)</f>
        <v>0</v>
      </c>
      <c r="N3315" s="61" t="str">
        <f t="shared" si="102"/>
        <v>-</v>
      </c>
      <c r="P3315" s="73" t="str">
        <f t="shared" si="103"/>
        <v/>
      </c>
      <c r="Q3315" s="61" t="s">
        <v>86</v>
      </c>
    </row>
    <row r="3316" spans="8:17" x14ac:dyDescent="0.25">
      <c r="H3316" s="59">
        <v>50521</v>
      </c>
      <c r="I3316" s="59" t="s">
        <v>72</v>
      </c>
      <c r="J3316" s="59">
        <v>31222129</v>
      </c>
      <c r="K3316" s="59" t="s">
        <v>3536</v>
      </c>
      <c r="L3316" s="61" t="s">
        <v>81</v>
      </c>
      <c r="M3316" s="61">
        <f>VLOOKUP(H3316,zdroj!C:F,4,0)</f>
        <v>0</v>
      </c>
      <c r="N3316" s="61" t="str">
        <f t="shared" si="102"/>
        <v>-</v>
      </c>
      <c r="P3316" s="73" t="str">
        <f t="shared" si="103"/>
        <v/>
      </c>
      <c r="Q3316" s="61" t="s">
        <v>86</v>
      </c>
    </row>
    <row r="3317" spans="8:17" x14ac:dyDescent="0.25">
      <c r="H3317" s="59">
        <v>50521</v>
      </c>
      <c r="I3317" s="59" t="s">
        <v>72</v>
      </c>
      <c r="J3317" s="59">
        <v>31222137</v>
      </c>
      <c r="K3317" s="59" t="s">
        <v>3537</v>
      </c>
      <c r="L3317" s="61" t="s">
        <v>81</v>
      </c>
      <c r="M3317" s="61">
        <f>VLOOKUP(H3317,zdroj!C:F,4,0)</f>
        <v>0</v>
      </c>
      <c r="N3317" s="61" t="str">
        <f t="shared" si="102"/>
        <v>-</v>
      </c>
      <c r="P3317" s="73" t="str">
        <f t="shared" si="103"/>
        <v/>
      </c>
      <c r="Q3317" s="61" t="s">
        <v>86</v>
      </c>
    </row>
    <row r="3318" spans="8:17" x14ac:dyDescent="0.25">
      <c r="H3318" s="59">
        <v>50521</v>
      </c>
      <c r="I3318" s="59" t="s">
        <v>72</v>
      </c>
      <c r="J3318" s="59">
        <v>40899225</v>
      </c>
      <c r="K3318" s="59" t="s">
        <v>3538</v>
      </c>
      <c r="L3318" s="61" t="s">
        <v>81</v>
      </c>
      <c r="M3318" s="61">
        <f>VLOOKUP(H3318,zdroj!C:F,4,0)</f>
        <v>0</v>
      </c>
      <c r="N3318" s="61" t="str">
        <f t="shared" si="102"/>
        <v>-</v>
      </c>
      <c r="P3318" s="73" t="str">
        <f t="shared" si="103"/>
        <v/>
      </c>
      <c r="Q3318" s="61" t="s">
        <v>86</v>
      </c>
    </row>
    <row r="3319" spans="8:17" x14ac:dyDescent="0.25">
      <c r="H3319" s="59">
        <v>50521</v>
      </c>
      <c r="I3319" s="59" t="s">
        <v>72</v>
      </c>
      <c r="J3319" s="59">
        <v>40927121</v>
      </c>
      <c r="K3319" s="59" t="s">
        <v>3539</v>
      </c>
      <c r="L3319" s="61" t="s">
        <v>81</v>
      </c>
      <c r="M3319" s="61">
        <f>VLOOKUP(H3319,zdroj!C:F,4,0)</f>
        <v>0</v>
      </c>
      <c r="N3319" s="61" t="str">
        <f t="shared" si="102"/>
        <v>-</v>
      </c>
      <c r="P3319" s="73" t="str">
        <f t="shared" si="103"/>
        <v/>
      </c>
      <c r="Q3319" s="61" t="s">
        <v>86</v>
      </c>
    </row>
    <row r="3320" spans="8:17" x14ac:dyDescent="0.25">
      <c r="H3320" s="59">
        <v>50521</v>
      </c>
      <c r="I3320" s="59" t="s">
        <v>72</v>
      </c>
      <c r="J3320" s="59">
        <v>79282342</v>
      </c>
      <c r="K3320" s="59" t="s">
        <v>3540</v>
      </c>
      <c r="L3320" s="61" t="s">
        <v>81</v>
      </c>
      <c r="M3320" s="61">
        <f>VLOOKUP(H3320,zdroj!C:F,4,0)</f>
        <v>0</v>
      </c>
      <c r="N3320" s="61" t="str">
        <f t="shared" si="102"/>
        <v>-</v>
      </c>
      <c r="P3320" s="73" t="str">
        <f t="shared" si="103"/>
        <v/>
      </c>
      <c r="Q3320" s="61" t="s">
        <v>86</v>
      </c>
    </row>
    <row r="3321" spans="8:17" x14ac:dyDescent="0.25">
      <c r="H3321" s="59">
        <v>50521</v>
      </c>
      <c r="I3321" s="59" t="s">
        <v>72</v>
      </c>
      <c r="J3321" s="59">
        <v>80095399</v>
      </c>
      <c r="K3321" s="59" t="s">
        <v>3541</v>
      </c>
      <c r="L3321" s="61" t="s">
        <v>81</v>
      </c>
      <c r="M3321" s="61">
        <f>VLOOKUP(H3321,zdroj!C:F,4,0)</f>
        <v>0</v>
      </c>
      <c r="N3321" s="61" t="str">
        <f t="shared" si="102"/>
        <v>-</v>
      </c>
      <c r="P3321" s="73" t="str">
        <f t="shared" si="103"/>
        <v/>
      </c>
      <c r="Q3321" s="61" t="s">
        <v>86</v>
      </c>
    </row>
    <row r="3322" spans="8:17" x14ac:dyDescent="0.25">
      <c r="H3322" s="59">
        <v>50521</v>
      </c>
      <c r="I3322" s="59" t="s">
        <v>72</v>
      </c>
      <c r="J3322" s="59">
        <v>81140746</v>
      </c>
      <c r="K3322" s="59" t="s">
        <v>3542</v>
      </c>
      <c r="L3322" s="61" t="s">
        <v>81</v>
      </c>
      <c r="M3322" s="61">
        <f>VLOOKUP(H3322,zdroj!C:F,4,0)</f>
        <v>0</v>
      </c>
      <c r="N3322" s="61" t="str">
        <f t="shared" si="102"/>
        <v>-</v>
      </c>
      <c r="P3322" s="73" t="str">
        <f t="shared" si="103"/>
        <v/>
      </c>
      <c r="Q3322" s="61" t="s">
        <v>86</v>
      </c>
    </row>
    <row r="3323" spans="8:17" x14ac:dyDescent="0.25">
      <c r="H3323" s="59">
        <v>50521</v>
      </c>
      <c r="I3323" s="59" t="s">
        <v>72</v>
      </c>
      <c r="J3323" s="59">
        <v>81316551</v>
      </c>
      <c r="K3323" s="59" t="s">
        <v>3543</v>
      </c>
      <c r="L3323" s="61" t="s">
        <v>81</v>
      </c>
      <c r="M3323" s="61">
        <f>VLOOKUP(H3323,zdroj!C:F,4,0)</f>
        <v>0</v>
      </c>
      <c r="N3323" s="61" t="str">
        <f t="shared" si="102"/>
        <v>-</v>
      </c>
      <c r="P3323" s="73" t="str">
        <f t="shared" si="103"/>
        <v/>
      </c>
      <c r="Q3323" s="61" t="s">
        <v>86</v>
      </c>
    </row>
    <row r="3324" spans="8:17" x14ac:dyDescent="0.25">
      <c r="H3324" s="59">
        <v>79758</v>
      </c>
      <c r="I3324" s="59" t="s">
        <v>69</v>
      </c>
      <c r="J3324" s="59">
        <v>11447966</v>
      </c>
      <c r="K3324" s="59" t="s">
        <v>3544</v>
      </c>
      <c r="L3324" s="61" t="s">
        <v>81</v>
      </c>
      <c r="M3324" s="61">
        <f>VLOOKUP(H3324,zdroj!C:F,4,0)</f>
        <v>0</v>
      </c>
      <c r="N3324" s="61" t="str">
        <f t="shared" si="102"/>
        <v>-</v>
      </c>
      <c r="P3324" s="73" t="str">
        <f t="shared" si="103"/>
        <v/>
      </c>
      <c r="Q3324" s="61" t="s">
        <v>84</v>
      </c>
    </row>
    <row r="3325" spans="8:17" x14ac:dyDescent="0.25">
      <c r="H3325" s="59">
        <v>79758</v>
      </c>
      <c r="I3325" s="59" t="s">
        <v>69</v>
      </c>
      <c r="J3325" s="59">
        <v>11447974</v>
      </c>
      <c r="K3325" s="59" t="s">
        <v>3545</v>
      </c>
      <c r="L3325" s="61" t="s">
        <v>81</v>
      </c>
      <c r="M3325" s="61">
        <f>VLOOKUP(H3325,zdroj!C:F,4,0)</f>
        <v>0</v>
      </c>
      <c r="N3325" s="61" t="str">
        <f t="shared" si="102"/>
        <v>-</v>
      </c>
      <c r="P3325" s="73" t="str">
        <f t="shared" si="103"/>
        <v/>
      </c>
      <c r="Q3325" s="61" t="s">
        <v>84</v>
      </c>
    </row>
    <row r="3326" spans="8:17" x14ac:dyDescent="0.25">
      <c r="H3326" s="59">
        <v>79758</v>
      </c>
      <c r="I3326" s="59" t="s">
        <v>69</v>
      </c>
      <c r="J3326" s="59">
        <v>11447982</v>
      </c>
      <c r="K3326" s="59" t="s">
        <v>3546</v>
      </c>
      <c r="L3326" s="61" t="s">
        <v>81</v>
      </c>
      <c r="M3326" s="61">
        <f>VLOOKUP(H3326,zdroj!C:F,4,0)</f>
        <v>0</v>
      </c>
      <c r="N3326" s="61" t="str">
        <f t="shared" si="102"/>
        <v>-</v>
      </c>
      <c r="P3326" s="73" t="str">
        <f t="shared" si="103"/>
        <v/>
      </c>
      <c r="Q3326" s="61" t="s">
        <v>84</v>
      </c>
    </row>
    <row r="3327" spans="8:17" x14ac:dyDescent="0.25">
      <c r="H3327" s="59">
        <v>79758</v>
      </c>
      <c r="I3327" s="59" t="s">
        <v>69</v>
      </c>
      <c r="J3327" s="59">
        <v>11447991</v>
      </c>
      <c r="K3327" s="59" t="s">
        <v>3547</v>
      </c>
      <c r="L3327" s="61" t="s">
        <v>81</v>
      </c>
      <c r="M3327" s="61">
        <f>VLOOKUP(H3327,zdroj!C:F,4,0)</f>
        <v>0</v>
      </c>
      <c r="N3327" s="61" t="str">
        <f t="shared" si="102"/>
        <v>-</v>
      </c>
      <c r="P3327" s="73" t="str">
        <f t="shared" si="103"/>
        <v/>
      </c>
      <c r="Q3327" s="61" t="s">
        <v>84</v>
      </c>
    </row>
    <row r="3328" spans="8:17" x14ac:dyDescent="0.25">
      <c r="H3328" s="59">
        <v>79758</v>
      </c>
      <c r="I3328" s="59" t="s">
        <v>69</v>
      </c>
      <c r="J3328" s="59">
        <v>11448008</v>
      </c>
      <c r="K3328" s="59" t="s">
        <v>3548</v>
      </c>
      <c r="L3328" s="61" t="s">
        <v>81</v>
      </c>
      <c r="M3328" s="61">
        <f>VLOOKUP(H3328,zdroj!C:F,4,0)</f>
        <v>0</v>
      </c>
      <c r="N3328" s="61" t="str">
        <f t="shared" si="102"/>
        <v>-</v>
      </c>
      <c r="P3328" s="73" t="str">
        <f t="shared" si="103"/>
        <v/>
      </c>
      <c r="Q3328" s="61" t="s">
        <v>84</v>
      </c>
    </row>
    <row r="3329" spans="8:17" x14ac:dyDescent="0.25">
      <c r="H3329" s="59">
        <v>79758</v>
      </c>
      <c r="I3329" s="59" t="s">
        <v>69</v>
      </c>
      <c r="J3329" s="59">
        <v>11448016</v>
      </c>
      <c r="K3329" s="59" t="s">
        <v>3549</v>
      </c>
      <c r="L3329" s="61" t="s">
        <v>81</v>
      </c>
      <c r="M3329" s="61">
        <f>VLOOKUP(H3329,zdroj!C:F,4,0)</f>
        <v>0</v>
      </c>
      <c r="N3329" s="61" t="str">
        <f t="shared" si="102"/>
        <v>-</v>
      </c>
      <c r="P3329" s="73" t="str">
        <f t="shared" si="103"/>
        <v/>
      </c>
      <c r="Q3329" s="61" t="s">
        <v>84</v>
      </c>
    </row>
    <row r="3330" spans="8:17" x14ac:dyDescent="0.25">
      <c r="H3330" s="59">
        <v>79758</v>
      </c>
      <c r="I3330" s="59" t="s">
        <v>69</v>
      </c>
      <c r="J3330" s="59">
        <v>11448024</v>
      </c>
      <c r="K3330" s="59" t="s">
        <v>3550</v>
      </c>
      <c r="L3330" s="61" t="s">
        <v>81</v>
      </c>
      <c r="M3330" s="61">
        <f>VLOOKUP(H3330,zdroj!C:F,4,0)</f>
        <v>0</v>
      </c>
      <c r="N3330" s="61" t="str">
        <f t="shared" si="102"/>
        <v>-</v>
      </c>
      <c r="P3330" s="73" t="str">
        <f t="shared" si="103"/>
        <v/>
      </c>
      <c r="Q3330" s="61" t="s">
        <v>84</v>
      </c>
    </row>
    <row r="3331" spans="8:17" x14ac:dyDescent="0.25">
      <c r="H3331" s="59">
        <v>79758</v>
      </c>
      <c r="I3331" s="59" t="s">
        <v>69</v>
      </c>
      <c r="J3331" s="59">
        <v>11448032</v>
      </c>
      <c r="K3331" s="59" t="s">
        <v>3551</v>
      </c>
      <c r="L3331" s="61" t="s">
        <v>113</v>
      </c>
      <c r="M3331" s="61">
        <f>VLOOKUP(H3331,zdroj!C:F,4,0)</f>
        <v>0</v>
      </c>
      <c r="N3331" s="61" t="str">
        <f t="shared" si="102"/>
        <v>katB</v>
      </c>
      <c r="P3331" s="73" t="str">
        <f t="shared" si="103"/>
        <v/>
      </c>
      <c r="Q3331" s="61" t="s">
        <v>30</v>
      </c>
    </row>
    <row r="3332" spans="8:17" x14ac:dyDescent="0.25">
      <c r="H3332" s="59">
        <v>79758</v>
      </c>
      <c r="I3332" s="59" t="s">
        <v>69</v>
      </c>
      <c r="J3332" s="59">
        <v>11448041</v>
      </c>
      <c r="K3332" s="59" t="s">
        <v>3552</v>
      </c>
      <c r="L3332" s="61" t="s">
        <v>81</v>
      </c>
      <c r="M3332" s="61">
        <f>VLOOKUP(H3332,zdroj!C:F,4,0)</f>
        <v>0</v>
      </c>
      <c r="N3332" s="61" t="str">
        <f t="shared" si="102"/>
        <v>-</v>
      </c>
      <c r="P3332" s="73" t="str">
        <f t="shared" si="103"/>
        <v/>
      </c>
      <c r="Q3332" s="61" t="s">
        <v>84</v>
      </c>
    </row>
    <row r="3333" spans="8:17" x14ac:dyDescent="0.25">
      <c r="H3333" s="59">
        <v>79758</v>
      </c>
      <c r="I3333" s="59" t="s">
        <v>69</v>
      </c>
      <c r="J3333" s="59">
        <v>11448059</v>
      </c>
      <c r="K3333" s="59" t="s">
        <v>3553</v>
      </c>
      <c r="L3333" s="61" t="s">
        <v>113</v>
      </c>
      <c r="M3333" s="61">
        <f>VLOOKUP(H3333,zdroj!C:F,4,0)</f>
        <v>0</v>
      </c>
      <c r="N3333" s="61" t="str">
        <f t="shared" si="102"/>
        <v>katB</v>
      </c>
      <c r="P3333" s="73" t="str">
        <f t="shared" si="103"/>
        <v/>
      </c>
      <c r="Q3333" s="61" t="s">
        <v>30</v>
      </c>
    </row>
    <row r="3334" spans="8:17" x14ac:dyDescent="0.25">
      <c r="H3334" s="59">
        <v>79758</v>
      </c>
      <c r="I3334" s="59" t="s">
        <v>69</v>
      </c>
      <c r="J3334" s="59">
        <v>11448067</v>
      </c>
      <c r="K3334" s="59" t="s">
        <v>3554</v>
      </c>
      <c r="L3334" s="61" t="s">
        <v>113</v>
      </c>
      <c r="M3334" s="61">
        <f>VLOOKUP(H3334,zdroj!C:F,4,0)</f>
        <v>0</v>
      </c>
      <c r="N3334" s="61" t="str">
        <f t="shared" si="102"/>
        <v>katB</v>
      </c>
      <c r="P3334" s="73" t="str">
        <f t="shared" si="103"/>
        <v/>
      </c>
      <c r="Q3334" s="61" t="s">
        <v>30</v>
      </c>
    </row>
    <row r="3335" spans="8:17" x14ac:dyDescent="0.25">
      <c r="H3335" s="59">
        <v>79758</v>
      </c>
      <c r="I3335" s="59" t="s">
        <v>69</v>
      </c>
      <c r="J3335" s="59">
        <v>11448075</v>
      </c>
      <c r="K3335" s="59" t="s">
        <v>3555</v>
      </c>
      <c r="L3335" s="61" t="s">
        <v>113</v>
      </c>
      <c r="M3335" s="61">
        <f>VLOOKUP(H3335,zdroj!C:F,4,0)</f>
        <v>0</v>
      </c>
      <c r="N3335" s="61" t="str">
        <f t="shared" ref="N3335:N3398" si="104">IF(M3335="A",IF(L3335="katA","katB",L3335),L3335)</f>
        <v>katB</v>
      </c>
      <c r="P3335" s="73" t="str">
        <f t="shared" ref="P3335:P3398" si="105">IF(O3335="A",1,"")</f>
        <v/>
      </c>
      <c r="Q3335" s="61" t="s">
        <v>30</v>
      </c>
    </row>
    <row r="3336" spans="8:17" x14ac:dyDescent="0.25">
      <c r="H3336" s="59">
        <v>79758</v>
      </c>
      <c r="I3336" s="59" t="s">
        <v>69</v>
      </c>
      <c r="J3336" s="59">
        <v>11448083</v>
      </c>
      <c r="K3336" s="59" t="s">
        <v>3556</v>
      </c>
      <c r="L3336" s="61" t="s">
        <v>81</v>
      </c>
      <c r="M3336" s="61">
        <f>VLOOKUP(H3336,zdroj!C:F,4,0)</f>
        <v>0</v>
      </c>
      <c r="N3336" s="61" t="str">
        <f t="shared" si="104"/>
        <v>-</v>
      </c>
      <c r="P3336" s="73" t="str">
        <f t="shared" si="105"/>
        <v/>
      </c>
      <c r="Q3336" s="61" t="s">
        <v>84</v>
      </c>
    </row>
    <row r="3337" spans="8:17" x14ac:dyDescent="0.25">
      <c r="H3337" s="59">
        <v>79758</v>
      </c>
      <c r="I3337" s="59" t="s">
        <v>69</v>
      </c>
      <c r="J3337" s="59">
        <v>11448091</v>
      </c>
      <c r="K3337" s="59" t="s">
        <v>3557</v>
      </c>
      <c r="L3337" s="61" t="s">
        <v>113</v>
      </c>
      <c r="M3337" s="61">
        <f>VLOOKUP(H3337,zdroj!C:F,4,0)</f>
        <v>0</v>
      </c>
      <c r="N3337" s="61" t="str">
        <f t="shared" si="104"/>
        <v>katB</v>
      </c>
      <c r="P3337" s="73" t="str">
        <f t="shared" si="105"/>
        <v/>
      </c>
      <c r="Q3337" s="61" t="s">
        <v>30</v>
      </c>
    </row>
    <row r="3338" spans="8:17" x14ac:dyDescent="0.25">
      <c r="H3338" s="59">
        <v>79758</v>
      </c>
      <c r="I3338" s="59" t="s">
        <v>69</v>
      </c>
      <c r="J3338" s="59">
        <v>11448105</v>
      </c>
      <c r="K3338" s="59" t="s">
        <v>3558</v>
      </c>
      <c r="L3338" s="61" t="s">
        <v>81</v>
      </c>
      <c r="M3338" s="61">
        <f>VLOOKUP(H3338,zdroj!C:F,4,0)</f>
        <v>0</v>
      </c>
      <c r="N3338" s="61" t="str">
        <f t="shared" si="104"/>
        <v>-</v>
      </c>
      <c r="P3338" s="73" t="str">
        <f t="shared" si="105"/>
        <v/>
      </c>
      <c r="Q3338" s="61" t="s">
        <v>84</v>
      </c>
    </row>
    <row r="3339" spans="8:17" x14ac:dyDescent="0.25">
      <c r="H3339" s="59">
        <v>79758</v>
      </c>
      <c r="I3339" s="59" t="s">
        <v>69</v>
      </c>
      <c r="J3339" s="59">
        <v>11448113</v>
      </c>
      <c r="K3339" s="59" t="s">
        <v>3559</v>
      </c>
      <c r="L3339" s="61" t="s">
        <v>113</v>
      </c>
      <c r="M3339" s="61">
        <f>VLOOKUP(H3339,zdroj!C:F,4,0)</f>
        <v>0</v>
      </c>
      <c r="N3339" s="61" t="str">
        <f t="shared" si="104"/>
        <v>katB</v>
      </c>
      <c r="P3339" s="73" t="str">
        <f t="shared" si="105"/>
        <v/>
      </c>
      <c r="Q3339" s="61" t="s">
        <v>30</v>
      </c>
    </row>
    <row r="3340" spans="8:17" x14ac:dyDescent="0.25">
      <c r="H3340" s="59">
        <v>79758</v>
      </c>
      <c r="I3340" s="59" t="s">
        <v>69</v>
      </c>
      <c r="J3340" s="59">
        <v>11448121</v>
      </c>
      <c r="K3340" s="59" t="s">
        <v>3560</v>
      </c>
      <c r="L3340" s="61" t="s">
        <v>81</v>
      </c>
      <c r="M3340" s="61">
        <f>VLOOKUP(H3340,zdroj!C:F,4,0)</f>
        <v>0</v>
      </c>
      <c r="N3340" s="61" t="str">
        <f t="shared" si="104"/>
        <v>-</v>
      </c>
      <c r="P3340" s="73" t="str">
        <f t="shared" si="105"/>
        <v/>
      </c>
      <c r="Q3340" s="61" t="s">
        <v>84</v>
      </c>
    </row>
    <row r="3341" spans="8:17" x14ac:dyDescent="0.25">
      <c r="H3341" s="59">
        <v>79758</v>
      </c>
      <c r="I3341" s="59" t="s">
        <v>69</v>
      </c>
      <c r="J3341" s="59">
        <v>11448130</v>
      </c>
      <c r="K3341" s="59" t="s">
        <v>3561</v>
      </c>
      <c r="L3341" s="61" t="s">
        <v>113</v>
      </c>
      <c r="M3341" s="61">
        <f>VLOOKUP(H3341,zdroj!C:F,4,0)</f>
        <v>0</v>
      </c>
      <c r="N3341" s="61" t="str">
        <f t="shared" si="104"/>
        <v>katB</v>
      </c>
      <c r="P3341" s="73" t="str">
        <f t="shared" si="105"/>
        <v/>
      </c>
      <c r="Q3341" s="61" t="s">
        <v>30</v>
      </c>
    </row>
    <row r="3342" spans="8:17" x14ac:dyDescent="0.25">
      <c r="H3342" s="59">
        <v>79758</v>
      </c>
      <c r="I3342" s="59" t="s">
        <v>69</v>
      </c>
      <c r="J3342" s="59">
        <v>11448148</v>
      </c>
      <c r="K3342" s="59" t="s">
        <v>3562</v>
      </c>
      <c r="L3342" s="61" t="s">
        <v>81</v>
      </c>
      <c r="M3342" s="61">
        <f>VLOOKUP(H3342,zdroj!C:F,4,0)</f>
        <v>0</v>
      </c>
      <c r="N3342" s="61" t="str">
        <f t="shared" si="104"/>
        <v>-</v>
      </c>
      <c r="P3342" s="73" t="str">
        <f t="shared" si="105"/>
        <v/>
      </c>
      <c r="Q3342" s="61" t="s">
        <v>84</v>
      </c>
    </row>
    <row r="3343" spans="8:17" x14ac:dyDescent="0.25">
      <c r="H3343" s="59">
        <v>79758</v>
      </c>
      <c r="I3343" s="59" t="s">
        <v>69</v>
      </c>
      <c r="J3343" s="59">
        <v>11448156</v>
      </c>
      <c r="K3343" s="59" t="s">
        <v>3563</v>
      </c>
      <c r="L3343" s="61" t="s">
        <v>81</v>
      </c>
      <c r="M3343" s="61">
        <f>VLOOKUP(H3343,zdroj!C:F,4,0)</f>
        <v>0</v>
      </c>
      <c r="N3343" s="61" t="str">
        <f t="shared" si="104"/>
        <v>-</v>
      </c>
      <c r="P3343" s="73" t="str">
        <f t="shared" si="105"/>
        <v/>
      </c>
      <c r="Q3343" s="61" t="s">
        <v>84</v>
      </c>
    </row>
    <row r="3344" spans="8:17" x14ac:dyDescent="0.25">
      <c r="H3344" s="59">
        <v>79758</v>
      </c>
      <c r="I3344" s="59" t="s">
        <v>69</v>
      </c>
      <c r="J3344" s="59">
        <v>11448164</v>
      </c>
      <c r="K3344" s="59" t="s">
        <v>3564</v>
      </c>
      <c r="L3344" s="61" t="s">
        <v>81</v>
      </c>
      <c r="M3344" s="61">
        <f>VLOOKUP(H3344,zdroj!C:F,4,0)</f>
        <v>0</v>
      </c>
      <c r="N3344" s="61" t="str">
        <f t="shared" si="104"/>
        <v>-</v>
      </c>
      <c r="P3344" s="73" t="str">
        <f t="shared" si="105"/>
        <v/>
      </c>
      <c r="Q3344" s="61" t="s">
        <v>84</v>
      </c>
    </row>
    <row r="3345" spans="8:17" x14ac:dyDescent="0.25">
      <c r="H3345" s="59">
        <v>79758</v>
      </c>
      <c r="I3345" s="59" t="s">
        <v>69</v>
      </c>
      <c r="J3345" s="59">
        <v>11448172</v>
      </c>
      <c r="K3345" s="59" t="s">
        <v>3565</v>
      </c>
      <c r="L3345" s="61" t="s">
        <v>81</v>
      </c>
      <c r="M3345" s="61">
        <f>VLOOKUP(H3345,zdroj!C:F,4,0)</f>
        <v>0</v>
      </c>
      <c r="N3345" s="61" t="str">
        <f t="shared" si="104"/>
        <v>-</v>
      </c>
      <c r="P3345" s="73" t="str">
        <f t="shared" si="105"/>
        <v/>
      </c>
      <c r="Q3345" s="61" t="s">
        <v>84</v>
      </c>
    </row>
    <row r="3346" spans="8:17" x14ac:dyDescent="0.25">
      <c r="H3346" s="59">
        <v>79758</v>
      </c>
      <c r="I3346" s="59" t="s">
        <v>69</v>
      </c>
      <c r="J3346" s="59">
        <v>11448181</v>
      </c>
      <c r="K3346" s="59" t="s">
        <v>3566</v>
      </c>
      <c r="L3346" s="61" t="s">
        <v>81</v>
      </c>
      <c r="M3346" s="61">
        <f>VLOOKUP(H3346,zdroj!C:F,4,0)</f>
        <v>0</v>
      </c>
      <c r="N3346" s="61" t="str">
        <f t="shared" si="104"/>
        <v>-</v>
      </c>
      <c r="P3346" s="73" t="str">
        <f t="shared" si="105"/>
        <v/>
      </c>
      <c r="Q3346" s="61" t="s">
        <v>84</v>
      </c>
    </row>
    <row r="3347" spans="8:17" x14ac:dyDescent="0.25">
      <c r="H3347" s="59">
        <v>79758</v>
      </c>
      <c r="I3347" s="59" t="s">
        <v>69</v>
      </c>
      <c r="J3347" s="59">
        <v>11448199</v>
      </c>
      <c r="K3347" s="59" t="s">
        <v>3567</v>
      </c>
      <c r="L3347" s="61" t="s">
        <v>81</v>
      </c>
      <c r="M3347" s="61">
        <f>VLOOKUP(H3347,zdroj!C:F,4,0)</f>
        <v>0</v>
      </c>
      <c r="N3347" s="61" t="str">
        <f t="shared" si="104"/>
        <v>-</v>
      </c>
      <c r="P3347" s="73" t="str">
        <f t="shared" si="105"/>
        <v/>
      </c>
      <c r="Q3347" s="61" t="s">
        <v>84</v>
      </c>
    </row>
    <row r="3348" spans="8:17" x14ac:dyDescent="0.25">
      <c r="H3348" s="59">
        <v>79758</v>
      </c>
      <c r="I3348" s="59" t="s">
        <v>69</v>
      </c>
      <c r="J3348" s="59">
        <v>11448202</v>
      </c>
      <c r="K3348" s="59" t="s">
        <v>3568</v>
      </c>
      <c r="L3348" s="61" t="s">
        <v>81</v>
      </c>
      <c r="M3348" s="61">
        <f>VLOOKUP(H3348,zdroj!C:F,4,0)</f>
        <v>0</v>
      </c>
      <c r="N3348" s="61" t="str">
        <f t="shared" si="104"/>
        <v>-</v>
      </c>
      <c r="P3348" s="73" t="str">
        <f t="shared" si="105"/>
        <v/>
      </c>
      <c r="Q3348" s="61" t="s">
        <v>86</v>
      </c>
    </row>
    <row r="3349" spans="8:17" x14ac:dyDescent="0.25">
      <c r="H3349" s="59">
        <v>79758</v>
      </c>
      <c r="I3349" s="59" t="s">
        <v>69</v>
      </c>
      <c r="J3349" s="59">
        <v>11448211</v>
      </c>
      <c r="K3349" s="59" t="s">
        <v>3569</v>
      </c>
      <c r="L3349" s="61" t="s">
        <v>81</v>
      </c>
      <c r="M3349" s="61">
        <f>VLOOKUP(H3349,zdroj!C:F,4,0)</f>
        <v>0</v>
      </c>
      <c r="N3349" s="61" t="str">
        <f t="shared" si="104"/>
        <v>-</v>
      </c>
      <c r="P3349" s="73" t="str">
        <f t="shared" si="105"/>
        <v/>
      </c>
      <c r="Q3349" s="61" t="s">
        <v>84</v>
      </c>
    </row>
    <row r="3350" spans="8:17" x14ac:dyDescent="0.25">
      <c r="H3350" s="59">
        <v>79758</v>
      </c>
      <c r="I3350" s="59" t="s">
        <v>69</v>
      </c>
      <c r="J3350" s="59">
        <v>11448229</v>
      </c>
      <c r="K3350" s="59" t="s">
        <v>3570</v>
      </c>
      <c r="L3350" s="61" t="s">
        <v>113</v>
      </c>
      <c r="M3350" s="61">
        <f>VLOOKUP(H3350,zdroj!C:F,4,0)</f>
        <v>0</v>
      </c>
      <c r="N3350" s="61" t="str">
        <f t="shared" si="104"/>
        <v>katB</v>
      </c>
      <c r="P3350" s="73" t="str">
        <f t="shared" si="105"/>
        <v/>
      </c>
      <c r="Q3350" s="61" t="s">
        <v>30</v>
      </c>
    </row>
    <row r="3351" spans="8:17" x14ac:dyDescent="0.25">
      <c r="H3351" s="59">
        <v>79758</v>
      </c>
      <c r="I3351" s="59" t="s">
        <v>69</v>
      </c>
      <c r="J3351" s="59">
        <v>11448237</v>
      </c>
      <c r="K3351" s="59" t="s">
        <v>3571</v>
      </c>
      <c r="L3351" s="61" t="s">
        <v>81</v>
      </c>
      <c r="M3351" s="61">
        <f>VLOOKUP(H3351,zdroj!C:F,4,0)</f>
        <v>0</v>
      </c>
      <c r="N3351" s="61" t="str">
        <f t="shared" si="104"/>
        <v>-</v>
      </c>
      <c r="P3351" s="73" t="str">
        <f t="shared" si="105"/>
        <v/>
      </c>
      <c r="Q3351" s="61" t="s">
        <v>84</v>
      </c>
    </row>
    <row r="3352" spans="8:17" x14ac:dyDescent="0.25">
      <c r="H3352" s="59">
        <v>79758</v>
      </c>
      <c r="I3352" s="59" t="s">
        <v>69</v>
      </c>
      <c r="J3352" s="59">
        <v>11448245</v>
      </c>
      <c r="K3352" s="59" t="s">
        <v>3572</v>
      </c>
      <c r="L3352" s="61" t="s">
        <v>81</v>
      </c>
      <c r="M3352" s="61">
        <f>VLOOKUP(H3352,zdroj!C:F,4,0)</f>
        <v>0</v>
      </c>
      <c r="N3352" s="61" t="str">
        <f t="shared" si="104"/>
        <v>-</v>
      </c>
      <c r="P3352" s="73" t="str">
        <f t="shared" si="105"/>
        <v/>
      </c>
      <c r="Q3352" s="61" t="s">
        <v>84</v>
      </c>
    </row>
    <row r="3353" spans="8:17" x14ac:dyDescent="0.25">
      <c r="H3353" s="59">
        <v>79758</v>
      </c>
      <c r="I3353" s="59" t="s">
        <v>69</v>
      </c>
      <c r="J3353" s="59">
        <v>11448253</v>
      </c>
      <c r="K3353" s="59" t="s">
        <v>3573</v>
      </c>
      <c r="L3353" s="61" t="s">
        <v>81</v>
      </c>
      <c r="M3353" s="61">
        <f>VLOOKUP(H3353,zdroj!C:F,4,0)</f>
        <v>0</v>
      </c>
      <c r="N3353" s="61" t="str">
        <f t="shared" si="104"/>
        <v>-</v>
      </c>
      <c r="P3353" s="73" t="str">
        <f t="shared" si="105"/>
        <v/>
      </c>
      <c r="Q3353" s="61" t="s">
        <v>84</v>
      </c>
    </row>
    <row r="3354" spans="8:17" x14ac:dyDescent="0.25">
      <c r="H3354" s="59">
        <v>79758</v>
      </c>
      <c r="I3354" s="59" t="s">
        <v>69</v>
      </c>
      <c r="J3354" s="59">
        <v>11448261</v>
      </c>
      <c r="K3354" s="59" t="s">
        <v>3574</v>
      </c>
      <c r="L3354" s="61" t="s">
        <v>81</v>
      </c>
      <c r="M3354" s="61">
        <f>VLOOKUP(H3354,zdroj!C:F,4,0)</f>
        <v>0</v>
      </c>
      <c r="N3354" s="61" t="str">
        <f t="shared" si="104"/>
        <v>-</v>
      </c>
      <c r="P3354" s="73" t="str">
        <f t="shared" si="105"/>
        <v/>
      </c>
      <c r="Q3354" s="61" t="s">
        <v>84</v>
      </c>
    </row>
    <row r="3355" spans="8:17" x14ac:dyDescent="0.25">
      <c r="H3355" s="59">
        <v>79758</v>
      </c>
      <c r="I3355" s="59" t="s">
        <v>69</v>
      </c>
      <c r="J3355" s="59">
        <v>11448270</v>
      </c>
      <c r="K3355" s="59" t="s">
        <v>3575</v>
      </c>
      <c r="L3355" s="61" t="s">
        <v>81</v>
      </c>
      <c r="M3355" s="61">
        <f>VLOOKUP(H3355,zdroj!C:F,4,0)</f>
        <v>0</v>
      </c>
      <c r="N3355" s="61" t="str">
        <f t="shared" si="104"/>
        <v>-</v>
      </c>
      <c r="P3355" s="73" t="str">
        <f t="shared" si="105"/>
        <v/>
      </c>
      <c r="Q3355" s="61" t="s">
        <v>86</v>
      </c>
    </row>
    <row r="3356" spans="8:17" x14ac:dyDescent="0.25">
      <c r="H3356" s="59">
        <v>79758</v>
      </c>
      <c r="I3356" s="59" t="s">
        <v>69</v>
      </c>
      <c r="J3356" s="59">
        <v>11448288</v>
      </c>
      <c r="K3356" s="59" t="s">
        <v>3576</v>
      </c>
      <c r="L3356" s="61" t="s">
        <v>81</v>
      </c>
      <c r="M3356" s="61">
        <f>VLOOKUP(H3356,zdroj!C:F,4,0)</f>
        <v>0</v>
      </c>
      <c r="N3356" s="61" t="str">
        <f t="shared" si="104"/>
        <v>-</v>
      </c>
      <c r="P3356" s="73" t="str">
        <f t="shared" si="105"/>
        <v/>
      </c>
      <c r="Q3356" s="61" t="s">
        <v>84</v>
      </c>
    </row>
    <row r="3357" spans="8:17" x14ac:dyDescent="0.25">
      <c r="H3357" s="59">
        <v>79758</v>
      </c>
      <c r="I3357" s="59" t="s">
        <v>69</v>
      </c>
      <c r="J3357" s="59">
        <v>11448296</v>
      </c>
      <c r="K3357" s="59" t="s">
        <v>3577</v>
      </c>
      <c r="L3357" s="61" t="s">
        <v>81</v>
      </c>
      <c r="M3357" s="61">
        <f>VLOOKUP(H3357,zdroj!C:F,4,0)</f>
        <v>0</v>
      </c>
      <c r="N3357" s="61" t="str">
        <f t="shared" si="104"/>
        <v>-</v>
      </c>
      <c r="P3357" s="73" t="str">
        <f t="shared" si="105"/>
        <v/>
      </c>
      <c r="Q3357" s="61" t="s">
        <v>84</v>
      </c>
    </row>
    <row r="3358" spans="8:17" x14ac:dyDescent="0.25">
      <c r="H3358" s="59">
        <v>79758</v>
      </c>
      <c r="I3358" s="59" t="s">
        <v>69</v>
      </c>
      <c r="J3358" s="59">
        <v>11448300</v>
      </c>
      <c r="K3358" s="59" t="s">
        <v>3578</v>
      </c>
      <c r="L3358" s="61" t="s">
        <v>81</v>
      </c>
      <c r="M3358" s="61">
        <f>VLOOKUP(H3358,zdroj!C:F,4,0)</f>
        <v>0</v>
      </c>
      <c r="N3358" s="61" t="str">
        <f t="shared" si="104"/>
        <v>-</v>
      </c>
      <c r="P3358" s="73" t="str">
        <f t="shared" si="105"/>
        <v/>
      </c>
      <c r="Q3358" s="61" t="s">
        <v>84</v>
      </c>
    </row>
    <row r="3359" spans="8:17" x14ac:dyDescent="0.25">
      <c r="H3359" s="59">
        <v>79758</v>
      </c>
      <c r="I3359" s="59" t="s">
        <v>69</v>
      </c>
      <c r="J3359" s="59">
        <v>11448318</v>
      </c>
      <c r="K3359" s="59" t="s">
        <v>3579</v>
      </c>
      <c r="L3359" s="61" t="s">
        <v>81</v>
      </c>
      <c r="M3359" s="61">
        <f>VLOOKUP(H3359,zdroj!C:F,4,0)</f>
        <v>0</v>
      </c>
      <c r="N3359" s="61" t="str">
        <f t="shared" si="104"/>
        <v>-</v>
      </c>
      <c r="P3359" s="73" t="str">
        <f t="shared" si="105"/>
        <v/>
      </c>
      <c r="Q3359" s="61" t="s">
        <v>86</v>
      </c>
    </row>
    <row r="3360" spans="8:17" x14ac:dyDescent="0.25">
      <c r="H3360" s="59">
        <v>79758</v>
      </c>
      <c r="I3360" s="59" t="s">
        <v>69</v>
      </c>
      <c r="J3360" s="59">
        <v>11448326</v>
      </c>
      <c r="K3360" s="59" t="s">
        <v>3580</v>
      </c>
      <c r="L3360" s="61" t="s">
        <v>81</v>
      </c>
      <c r="M3360" s="61">
        <f>VLOOKUP(H3360,zdroj!C:F,4,0)</f>
        <v>0</v>
      </c>
      <c r="N3360" s="61" t="str">
        <f t="shared" si="104"/>
        <v>-</v>
      </c>
      <c r="P3360" s="73" t="str">
        <f t="shared" si="105"/>
        <v/>
      </c>
      <c r="Q3360" s="61" t="s">
        <v>84</v>
      </c>
    </row>
    <row r="3361" spans="8:17" x14ac:dyDescent="0.25">
      <c r="H3361" s="59">
        <v>79758</v>
      </c>
      <c r="I3361" s="59" t="s">
        <v>69</v>
      </c>
      <c r="J3361" s="59">
        <v>11448334</v>
      </c>
      <c r="K3361" s="59" t="s">
        <v>3581</v>
      </c>
      <c r="L3361" s="61" t="s">
        <v>81</v>
      </c>
      <c r="M3361" s="61">
        <f>VLOOKUP(H3361,zdroj!C:F,4,0)</f>
        <v>0</v>
      </c>
      <c r="N3361" s="61" t="str">
        <f t="shared" si="104"/>
        <v>-</v>
      </c>
      <c r="P3361" s="73" t="str">
        <f t="shared" si="105"/>
        <v/>
      </c>
      <c r="Q3361" s="61" t="s">
        <v>86</v>
      </c>
    </row>
    <row r="3362" spans="8:17" x14ac:dyDescent="0.25">
      <c r="H3362" s="59">
        <v>79758</v>
      </c>
      <c r="I3362" s="59" t="s">
        <v>69</v>
      </c>
      <c r="J3362" s="59">
        <v>11448342</v>
      </c>
      <c r="K3362" s="59" t="s">
        <v>3582</v>
      </c>
      <c r="L3362" s="61" t="s">
        <v>81</v>
      </c>
      <c r="M3362" s="61">
        <f>VLOOKUP(H3362,zdroj!C:F,4,0)</f>
        <v>0</v>
      </c>
      <c r="N3362" s="61" t="str">
        <f t="shared" si="104"/>
        <v>-</v>
      </c>
      <c r="P3362" s="73" t="str">
        <f t="shared" si="105"/>
        <v/>
      </c>
      <c r="Q3362" s="61" t="s">
        <v>84</v>
      </c>
    </row>
    <row r="3363" spans="8:17" x14ac:dyDescent="0.25">
      <c r="H3363" s="59">
        <v>79758</v>
      </c>
      <c r="I3363" s="59" t="s">
        <v>69</v>
      </c>
      <c r="J3363" s="59">
        <v>11448351</v>
      </c>
      <c r="K3363" s="59" t="s">
        <v>3583</v>
      </c>
      <c r="L3363" s="61" t="s">
        <v>81</v>
      </c>
      <c r="M3363" s="61">
        <f>VLOOKUP(H3363,zdroj!C:F,4,0)</f>
        <v>0</v>
      </c>
      <c r="N3363" s="61" t="str">
        <f t="shared" si="104"/>
        <v>-</v>
      </c>
      <c r="P3363" s="73" t="str">
        <f t="shared" si="105"/>
        <v/>
      </c>
      <c r="Q3363" s="61" t="s">
        <v>84</v>
      </c>
    </row>
    <row r="3364" spans="8:17" x14ac:dyDescent="0.25">
      <c r="H3364" s="59">
        <v>79758</v>
      </c>
      <c r="I3364" s="59" t="s">
        <v>69</v>
      </c>
      <c r="J3364" s="59">
        <v>11448369</v>
      </c>
      <c r="K3364" s="59" t="s">
        <v>3584</v>
      </c>
      <c r="L3364" s="61" t="s">
        <v>113</v>
      </c>
      <c r="M3364" s="61">
        <f>VLOOKUP(H3364,zdroj!C:F,4,0)</f>
        <v>0</v>
      </c>
      <c r="N3364" s="61" t="str">
        <f t="shared" si="104"/>
        <v>katB</v>
      </c>
      <c r="P3364" s="73" t="str">
        <f t="shared" si="105"/>
        <v/>
      </c>
      <c r="Q3364" s="61" t="s">
        <v>30</v>
      </c>
    </row>
    <row r="3365" spans="8:17" x14ac:dyDescent="0.25">
      <c r="H3365" s="59">
        <v>79758</v>
      </c>
      <c r="I3365" s="59" t="s">
        <v>69</v>
      </c>
      <c r="J3365" s="59">
        <v>11448377</v>
      </c>
      <c r="K3365" s="59" t="s">
        <v>3585</v>
      </c>
      <c r="L3365" s="61" t="s">
        <v>81</v>
      </c>
      <c r="M3365" s="61">
        <f>VLOOKUP(H3365,zdroj!C:F,4,0)</f>
        <v>0</v>
      </c>
      <c r="N3365" s="61" t="str">
        <f t="shared" si="104"/>
        <v>-</v>
      </c>
      <c r="P3365" s="73" t="str">
        <f t="shared" si="105"/>
        <v/>
      </c>
      <c r="Q3365" s="61" t="s">
        <v>84</v>
      </c>
    </row>
    <row r="3366" spans="8:17" x14ac:dyDescent="0.25">
      <c r="H3366" s="59">
        <v>79758</v>
      </c>
      <c r="I3366" s="59" t="s">
        <v>69</v>
      </c>
      <c r="J3366" s="59">
        <v>11448385</v>
      </c>
      <c r="K3366" s="59" t="s">
        <v>3586</v>
      </c>
      <c r="L3366" s="61" t="s">
        <v>81</v>
      </c>
      <c r="M3366" s="61">
        <f>VLOOKUP(H3366,zdroj!C:F,4,0)</f>
        <v>0</v>
      </c>
      <c r="N3366" s="61" t="str">
        <f t="shared" si="104"/>
        <v>-</v>
      </c>
      <c r="P3366" s="73" t="str">
        <f t="shared" si="105"/>
        <v/>
      </c>
      <c r="Q3366" s="61" t="s">
        <v>86</v>
      </c>
    </row>
    <row r="3367" spans="8:17" x14ac:dyDescent="0.25">
      <c r="H3367" s="59">
        <v>79758</v>
      </c>
      <c r="I3367" s="59" t="s">
        <v>69</v>
      </c>
      <c r="J3367" s="59">
        <v>11448393</v>
      </c>
      <c r="K3367" s="59" t="s">
        <v>3587</v>
      </c>
      <c r="L3367" s="61" t="s">
        <v>81</v>
      </c>
      <c r="M3367" s="61">
        <f>VLOOKUP(H3367,zdroj!C:F,4,0)</f>
        <v>0</v>
      </c>
      <c r="N3367" s="61" t="str">
        <f t="shared" si="104"/>
        <v>-</v>
      </c>
      <c r="P3367" s="73" t="str">
        <f t="shared" si="105"/>
        <v/>
      </c>
      <c r="Q3367" s="61" t="s">
        <v>86</v>
      </c>
    </row>
    <row r="3368" spans="8:17" x14ac:dyDescent="0.25">
      <c r="H3368" s="59">
        <v>79758</v>
      </c>
      <c r="I3368" s="59" t="s">
        <v>69</v>
      </c>
      <c r="J3368" s="59">
        <v>11448407</v>
      </c>
      <c r="K3368" s="59" t="s">
        <v>3588</v>
      </c>
      <c r="L3368" s="61" t="s">
        <v>113</v>
      </c>
      <c r="M3368" s="61">
        <f>VLOOKUP(H3368,zdroj!C:F,4,0)</f>
        <v>0</v>
      </c>
      <c r="N3368" s="61" t="str">
        <f t="shared" si="104"/>
        <v>katB</v>
      </c>
      <c r="P3368" s="73" t="str">
        <f t="shared" si="105"/>
        <v/>
      </c>
      <c r="Q3368" s="61" t="s">
        <v>30</v>
      </c>
    </row>
    <row r="3369" spans="8:17" x14ac:dyDescent="0.25">
      <c r="H3369" s="59">
        <v>79758</v>
      </c>
      <c r="I3369" s="59" t="s">
        <v>69</v>
      </c>
      <c r="J3369" s="59">
        <v>11448415</v>
      </c>
      <c r="K3369" s="59" t="s">
        <v>3589</v>
      </c>
      <c r="L3369" s="61" t="s">
        <v>81</v>
      </c>
      <c r="M3369" s="61">
        <f>VLOOKUP(H3369,zdroj!C:F,4,0)</f>
        <v>0</v>
      </c>
      <c r="N3369" s="61" t="str">
        <f t="shared" si="104"/>
        <v>-</v>
      </c>
      <c r="P3369" s="73" t="str">
        <f t="shared" si="105"/>
        <v/>
      </c>
      <c r="Q3369" s="61" t="s">
        <v>86</v>
      </c>
    </row>
    <row r="3370" spans="8:17" x14ac:dyDescent="0.25">
      <c r="H3370" s="59">
        <v>79758</v>
      </c>
      <c r="I3370" s="59" t="s">
        <v>69</v>
      </c>
      <c r="J3370" s="59">
        <v>11448423</v>
      </c>
      <c r="K3370" s="59" t="s">
        <v>3590</v>
      </c>
      <c r="L3370" s="61" t="s">
        <v>81</v>
      </c>
      <c r="M3370" s="61">
        <f>VLOOKUP(H3370,zdroj!C:F,4,0)</f>
        <v>0</v>
      </c>
      <c r="N3370" s="61" t="str">
        <f t="shared" si="104"/>
        <v>-</v>
      </c>
      <c r="P3370" s="73" t="str">
        <f t="shared" si="105"/>
        <v/>
      </c>
      <c r="Q3370" s="61" t="s">
        <v>84</v>
      </c>
    </row>
    <row r="3371" spans="8:17" x14ac:dyDescent="0.25">
      <c r="H3371" s="59">
        <v>79758</v>
      </c>
      <c r="I3371" s="59" t="s">
        <v>69</v>
      </c>
      <c r="J3371" s="59">
        <v>11448431</v>
      </c>
      <c r="K3371" s="59" t="s">
        <v>3591</v>
      </c>
      <c r="L3371" s="61" t="s">
        <v>113</v>
      </c>
      <c r="M3371" s="61">
        <f>VLOOKUP(H3371,zdroj!C:F,4,0)</f>
        <v>0</v>
      </c>
      <c r="N3371" s="61" t="str">
        <f t="shared" si="104"/>
        <v>katB</v>
      </c>
      <c r="P3371" s="73" t="str">
        <f t="shared" si="105"/>
        <v/>
      </c>
      <c r="Q3371" s="61" t="s">
        <v>30</v>
      </c>
    </row>
    <row r="3372" spans="8:17" x14ac:dyDescent="0.25">
      <c r="H3372" s="59">
        <v>79758</v>
      </c>
      <c r="I3372" s="59" t="s">
        <v>69</v>
      </c>
      <c r="J3372" s="59">
        <v>11448440</v>
      </c>
      <c r="K3372" s="59" t="s">
        <v>3592</v>
      </c>
      <c r="L3372" s="61" t="s">
        <v>113</v>
      </c>
      <c r="M3372" s="61">
        <f>VLOOKUP(H3372,zdroj!C:F,4,0)</f>
        <v>0</v>
      </c>
      <c r="N3372" s="61" t="str">
        <f t="shared" si="104"/>
        <v>katB</v>
      </c>
      <c r="P3372" s="73" t="str">
        <f t="shared" si="105"/>
        <v/>
      </c>
      <c r="Q3372" s="61" t="s">
        <v>31</v>
      </c>
    </row>
    <row r="3373" spans="8:17" x14ac:dyDescent="0.25">
      <c r="H3373" s="59">
        <v>79758</v>
      </c>
      <c r="I3373" s="59" t="s">
        <v>69</v>
      </c>
      <c r="J3373" s="59">
        <v>11448458</v>
      </c>
      <c r="K3373" s="59" t="s">
        <v>3593</v>
      </c>
      <c r="L3373" s="61" t="s">
        <v>81</v>
      </c>
      <c r="M3373" s="61">
        <f>VLOOKUP(H3373,zdroj!C:F,4,0)</f>
        <v>0</v>
      </c>
      <c r="N3373" s="61" t="str">
        <f t="shared" si="104"/>
        <v>-</v>
      </c>
      <c r="P3373" s="73" t="str">
        <f t="shared" si="105"/>
        <v/>
      </c>
      <c r="Q3373" s="61" t="s">
        <v>86</v>
      </c>
    </row>
    <row r="3374" spans="8:17" x14ac:dyDescent="0.25">
      <c r="H3374" s="59">
        <v>79758</v>
      </c>
      <c r="I3374" s="59" t="s">
        <v>69</v>
      </c>
      <c r="J3374" s="59">
        <v>11448466</v>
      </c>
      <c r="K3374" s="59" t="s">
        <v>3594</v>
      </c>
      <c r="L3374" s="61" t="s">
        <v>113</v>
      </c>
      <c r="M3374" s="61">
        <f>VLOOKUP(H3374,zdroj!C:F,4,0)</f>
        <v>0</v>
      </c>
      <c r="N3374" s="61" t="str">
        <f t="shared" si="104"/>
        <v>katB</v>
      </c>
      <c r="P3374" s="73" t="str">
        <f t="shared" si="105"/>
        <v/>
      </c>
      <c r="Q3374" s="61" t="s">
        <v>30</v>
      </c>
    </row>
    <row r="3375" spans="8:17" x14ac:dyDescent="0.25">
      <c r="H3375" s="59">
        <v>79758</v>
      </c>
      <c r="I3375" s="59" t="s">
        <v>69</v>
      </c>
      <c r="J3375" s="59">
        <v>11448474</v>
      </c>
      <c r="K3375" s="59" t="s">
        <v>3595</v>
      </c>
      <c r="L3375" s="61" t="s">
        <v>81</v>
      </c>
      <c r="M3375" s="61">
        <f>VLOOKUP(H3375,zdroj!C:F,4,0)</f>
        <v>0</v>
      </c>
      <c r="N3375" s="61" t="str">
        <f t="shared" si="104"/>
        <v>-</v>
      </c>
      <c r="P3375" s="73" t="str">
        <f t="shared" si="105"/>
        <v/>
      </c>
      <c r="Q3375" s="61" t="s">
        <v>84</v>
      </c>
    </row>
    <row r="3376" spans="8:17" x14ac:dyDescent="0.25">
      <c r="H3376" s="59">
        <v>79758</v>
      </c>
      <c r="I3376" s="59" t="s">
        <v>69</v>
      </c>
      <c r="J3376" s="59">
        <v>11448482</v>
      </c>
      <c r="K3376" s="59" t="s">
        <v>3596</v>
      </c>
      <c r="L3376" s="61" t="s">
        <v>81</v>
      </c>
      <c r="M3376" s="61">
        <f>VLOOKUP(H3376,zdroj!C:F,4,0)</f>
        <v>0</v>
      </c>
      <c r="N3376" s="61" t="str">
        <f t="shared" si="104"/>
        <v>-</v>
      </c>
      <c r="P3376" s="73" t="str">
        <f t="shared" si="105"/>
        <v/>
      </c>
      <c r="Q3376" s="61" t="s">
        <v>84</v>
      </c>
    </row>
    <row r="3377" spans="8:17" x14ac:dyDescent="0.25">
      <c r="H3377" s="59">
        <v>79758</v>
      </c>
      <c r="I3377" s="59" t="s">
        <v>69</v>
      </c>
      <c r="J3377" s="59">
        <v>11448491</v>
      </c>
      <c r="K3377" s="59" t="s">
        <v>3597</v>
      </c>
      <c r="L3377" s="61" t="s">
        <v>113</v>
      </c>
      <c r="M3377" s="61">
        <f>VLOOKUP(H3377,zdroj!C:F,4,0)</f>
        <v>0</v>
      </c>
      <c r="N3377" s="61" t="str">
        <f t="shared" si="104"/>
        <v>katB</v>
      </c>
      <c r="P3377" s="73" t="str">
        <f t="shared" si="105"/>
        <v/>
      </c>
      <c r="Q3377" s="61" t="s">
        <v>30</v>
      </c>
    </row>
    <row r="3378" spans="8:17" x14ac:dyDescent="0.25">
      <c r="H3378" s="59">
        <v>79758</v>
      </c>
      <c r="I3378" s="59" t="s">
        <v>69</v>
      </c>
      <c r="J3378" s="59">
        <v>11448504</v>
      </c>
      <c r="K3378" s="59" t="s">
        <v>3598</v>
      </c>
      <c r="L3378" s="61" t="s">
        <v>81</v>
      </c>
      <c r="M3378" s="61">
        <f>VLOOKUP(H3378,zdroj!C:F,4,0)</f>
        <v>0</v>
      </c>
      <c r="N3378" s="61" t="str">
        <f t="shared" si="104"/>
        <v>-</v>
      </c>
      <c r="P3378" s="73" t="str">
        <f t="shared" si="105"/>
        <v/>
      </c>
      <c r="Q3378" s="61" t="s">
        <v>86</v>
      </c>
    </row>
    <row r="3379" spans="8:17" x14ac:dyDescent="0.25">
      <c r="H3379" s="59">
        <v>79758</v>
      </c>
      <c r="I3379" s="59" t="s">
        <v>69</v>
      </c>
      <c r="J3379" s="59">
        <v>11448512</v>
      </c>
      <c r="K3379" s="59" t="s">
        <v>3599</v>
      </c>
      <c r="L3379" s="61" t="s">
        <v>81</v>
      </c>
      <c r="M3379" s="61">
        <f>VLOOKUP(H3379,zdroj!C:F,4,0)</f>
        <v>0</v>
      </c>
      <c r="N3379" s="61" t="str">
        <f t="shared" si="104"/>
        <v>-</v>
      </c>
      <c r="P3379" s="73" t="str">
        <f t="shared" si="105"/>
        <v/>
      </c>
      <c r="Q3379" s="61" t="s">
        <v>88</v>
      </c>
    </row>
    <row r="3380" spans="8:17" x14ac:dyDescent="0.25">
      <c r="H3380" s="59">
        <v>79758</v>
      </c>
      <c r="I3380" s="59" t="s">
        <v>69</v>
      </c>
      <c r="J3380" s="59">
        <v>11448521</v>
      </c>
      <c r="K3380" s="59" t="s">
        <v>3600</v>
      </c>
      <c r="L3380" s="61" t="s">
        <v>81</v>
      </c>
      <c r="M3380" s="61">
        <f>VLOOKUP(H3380,zdroj!C:F,4,0)</f>
        <v>0</v>
      </c>
      <c r="N3380" s="61" t="str">
        <f t="shared" si="104"/>
        <v>-</v>
      </c>
      <c r="P3380" s="73" t="str">
        <f t="shared" si="105"/>
        <v/>
      </c>
      <c r="Q3380" s="61" t="s">
        <v>84</v>
      </c>
    </row>
    <row r="3381" spans="8:17" x14ac:dyDescent="0.25">
      <c r="H3381" s="59">
        <v>79758</v>
      </c>
      <c r="I3381" s="59" t="s">
        <v>69</v>
      </c>
      <c r="J3381" s="59">
        <v>11448539</v>
      </c>
      <c r="K3381" s="59" t="s">
        <v>3601</v>
      </c>
      <c r="L3381" s="61" t="s">
        <v>81</v>
      </c>
      <c r="M3381" s="61">
        <f>VLOOKUP(H3381,zdroj!C:F,4,0)</f>
        <v>0</v>
      </c>
      <c r="N3381" s="61" t="str">
        <f t="shared" si="104"/>
        <v>-</v>
      </c>
      <c r="P3381" s="73" t="str">
        <f t="shared" si="105"/>
        <v/>
      </c>
      <c r="Q3381" s="61" t="s">
        <v>86</v>
      </c>
    </row>
    <row r="3382" spans="8:17" x14ac:dyDescent="0.25">
      <c r="H3382" s="59">
        <v>79758</v>
      </c>
      <c r="I3382" s="59" t="s">
        <v>69</v>
      </c>
      <c r="J3382" s="59">
        <v>11448547</v>
      </c>
      <c r="K3382" s="59" t="s">
        <v>3602</v>
      </c>
      <c r="L3382" s="61" t="s">
        <v>81</v>
      </c>
      <c r="M3382" s="61">
        <f>VLOOKUP(H3382,zdroj!C:F,4,0)</f>
        <v>0</v>
      </c>
      <c r="N3382" s="61" t="str">
        <f t="shared" si="104"/>
        <v>-</v>
      </c>
      <c r="P3382" s="73" t="str">
        <f t="shared" si="105"/>
        <v/>
      </c>
      <c r="Q3382" s="61" t="s">
        <v>84</v>
      </c>
    </row>
    <row r="3383" spans="8:17" x14ac:dyDescent="0.25">
      <c r="H3383" s="59">
        <v>79758</v>
      </c>
      <c r="I3383" s="59" t="s">
        <v>69</v>
      </c>
      <c r="J3383" s="59">
        <v>11448555</v>
      </c>
      <c r="K3383" s="59" t="s">
        <v>3603</v>
      </c>
      <c r="L3383" s="61" t="s">
        <v>113</v>
      </c>
      <c r="M3383" s="61">
        <f>VLOOKUP(H3383,zdroj!C:F,4,0)</f>
        <v>0</v>
      </c>
      <c r="N3383" s="61" t="str">
        <f t="shared" si="104"/>
        <v>katB</v>
      </c>
      <c r="P3383" s="73" t="str">
        <f t="shared" si="105"/>
        <v/>
      </c>
      <c r="Q3383" s="61" t="s">
        <v>30</v>
      </c>
    </row>
    <row r="3384" spans="8:17" x14ac:dyDescent="0.25">
      <c r="H3384" s="59">
        <v>79758</v>
      </c>
      <c r="I3384" s="59" t="s">
        <v>69</v>
      </c>
      <c r="J3384" s="59">
        <v>11448563</v>
      </c>
      <c r="K3384" s="59" t="s">
        <v>3604</v>
      </c>
      <c r="L3384" s="61" t="s">
        <v>113</v>
      </c>
      <c r="M3384" s="61">
        <f>VLOOKUP(H3384,zdroj!C:F,4,0)</f>
        <v>0</v>
      </c>
      <c r="N3384" s="61" t="str">
        <f t="shared" si="104"/>
        <v>katB</v>
      </c>
      <c r="P3384" s="73" t="str">
        <f t="shared" si="105"/>
        <v/>
      </c>
      <c r="Q3384" s="61" t="s">
        <v>30</v>
      </c>
    </row>
    <row r="3385" spans="8:17" x14ac:dyDescent="0.25">
      <c r="H3385" s="59">
        <v>79758</v>
      </c>
      <c r="I3385" s="59" t="s">
        <v>69</v>
      </c>
      <c r="J3385" s="59">
        <v>11448571</v>
      </c>
      <c r="K3385" s="59" t="s">
        <v>3605</v>
      </c>
      <c r="L3385" s="61" t="s">
        <v>81</v>
      </c>
      <c r="M3385" s="61">
        <f>VLOOKUP(H3385,zdroj!C:F,4,0)</f>
        <v>0</v>
      </c>
      <c r="N3385" s="61" t="str">
        <f t="shared" si="104"/>
        <v>-</v>
      </c>
      <c r="P3385" s="73" t="str">
        <f t="shared" si="105"/>
        <v/>
      </c>
      <c r="Q3385" s="61" t="s">
        <v>86</v>
      </c>
    </row>
    <row r="3386" spans="8:17" x14ac:dyDescent="0.25">
      <c r="H3386" s="59">
        <v>79758</v>
      </c>
      <c r="I3386" s="59" t="s">
        <v>69</v>
      </c>
      <c r="J3386" s="59">
        <v>11448580</v>
      </c>
      <c r="K3386" s="59" t="s">
        <v>3606</v>
      </c>
      <c r="L3386" s="61" t="s">
        <v>81</v>
      </c>
      <c r="M3386" s="61">
        <f>VLOOKUP(H3386,zdroj!C:F,4,0)</f>
        <v>0</v>
      </c>
      <c r="N3386" s="61" t="str">
        <f t="shared" si="104"/>
        <v>-</v>
      </c>
      <c r="P3386" s="73" t="str">
        <f t="shared" si="105"/>
        <v/>
      </c>
      <c r="Q3386" s="61" t="s">
        <v>84</v>
      </c>
    </row>
    <row r="3387" spans="8:17" x14ac:dyDescent="0.25">
      <c r="H3387" s="59">
        <v>79758</v>
      </c>
      <c r="I3387" s="59" t="s">
        <v>69</v>
      </c>
      <c r="J3387" s="59">
        <v>11448598</v>
      </c>
      <c r="K3387" s="59" t="s">
        <v>3607</v>
      </c>
      <c r="L3387" s="61" t="s">
        <v>81</v>
      </c>
      <c r="M3387" s="61">
        <f>VLOOKUP(H3387,zdroj!C:F,4,0)</f>
        <v>0</v>
      </c>
      <c r="N3387" s="61" t="str">
        <f t="shared" si="104"/>
        <v>-</v>
      </c>
      <c r="P3387" s="73" t="str">
        <f t="shared" si="105"/>
        <v/>
      </c>
      <c r="Q3387" s="61" t="s">
        <v>84</v>
      </c>
    </row>
    <row r="3388" spans="8:17" x14ac:dyDescent="0.25">
      <c r="H3388" s="59">
        <v>79758</v>
      </c>
      <c r="I3388" s="59" t="s">
        <v>69</v>
      </c>
      <c r="J3388" s="59">
        <v>11448601</v>
      </c>
      <c r="K3388" s="59" t="s">
        <v>3608</v>
      </c>
      <c r="L3388" s="61" t="s">
        <v>81</v>
      </c>
      <c r="M3388" s="61">
        <f>VLOOKUP(H3388,zdroj!C:F,4,0)</f>
        <v>0</v>
      </c>
      <c r="N3388" s="61" t="str">
        <f t="shared" si="104"/>
        <v>-</v>
      </c>
      <c r="P3388" s="73" t="str">
        <f t="shared" si="105"/>
        <v/>
      </c>
      <c r="Q3388" s="61" t="s">
        <v>86</v>
      </c>
    </row>
    <row r="3389" spans="8:17" x14ac:dyDescent="0.25">
      <c r="H3389" s="59">
        <v>79758</v>
      </c>
      <c r="I3389" s="59" t="s">
        <v>69</v>
      </c>
      <c r="J3389" s="59">
        <v>11448610</v>
      </c>
      <c r="K3389" s="59" t="s">
        <v>3609</v>
      </c>
      <c r="L3389" s="61" t="s">
        <v>113</v>
      </c>
      <c r="M3389" s="61">
        <f>VLOOKUP(H3389,zdroj!C:F,4,0)</f>
        <v>0</v>
      </c>
      <c r="N3389" s="61" t="str">
        <f t="shared" si="104"/>
        <v>katB</v>
      </c>
      <c r="P3389" s="73" t="str">
        <f t="shared" si="105"/>
        <v/>
      </c>
      <c r="Q3389" s="61" t="s">
        <v>30</v>
      </c>
    </row>
    <row r="3390" spans="8:17" x14ac:dyDescent="0.25">
      <c r="H3390" s="59">
        <v>79758</v>
      </c>
      <c r="I3390" s="59" t="s">
        <v>69</v>
      </c>
      <c r="J3390" s="59">
        <v>11448628</v>
      </c>
      <c r="K3390" s="59" t="s">
        <v>3610</v>
      </c>
      <c r="L3390" s="61" t="s">
        <v>113</v>
      </c>
      <c r="M3390" s="61">
        <f>VLOOKUP(H3390,zdroj!C:F,4,0)</f>
        <v>0</v>
      </c>
      <c r="N3390" s="61" t="str">
        <f t="shared" si="104"/>
        <v>katB</v>
      </c>
      <c r="P3390" s="73" t="str">
        <f t="shared" si="105"/>
        <v/>
      </c>
      <c r="Q3390" s="61" t="s">
        <v>30</v>
      </c>
    </row>
    <row r="3391" spans="8:17" x14ac:dyDescent="0.25">
      <c r="H3391" s="59">
        <v>79758</v>
      </c>
      <c r="I3391" s="59" t="s">
        <v>69</v>
      </c>
      <c r="J3391" s="59">
        <v>11448636</v>
      </c>
      <c r="K3391" s="59" t="s">
        <v>3611</v>
      </c>
      <c r="L3391" s="61" t="s">
        <v>81</v>
      </c>
      <c r="M3391" s="61">
        <f>VLOOKUP(H3391,zdroj!C:F,4,0)</f>
        <v>0</v>
      </c>
      <c r="N3391" s="61" t="str">
        <f t="shared" si="104"/>
        <v>-</v>
      </c>
      <c r="P3391" s="73" t="str">
        <f t="shared" si="105"/>
        <v/>
      </c>
      <c r="Q3391" s="61" t="s">
        <v>86</v>
      </c>
    </row>
    <row r="3392" spans="8:17" x14ac:dyDescent="0.25">
      <c r="H3392" s="59">
        <v>79758</v>
      </c>
      <c r="I3392" s="59" t="s">
        <v>69</v>
      </c>
      <c r="J3392" s="59">
        <v>11448644</v>
      </c>
      <c r="K3392" s="59" t="s">
        <v>3612</v>
      </c>
      <c r="L3392" s="61" t="s">
        <v>113</v>
      </c>
      <c r="M3392" s="61">
        <f>VLOOKUP(H3392,zdroj!C:F,4,0)</f>
        <v>0</v>
      </c>
      <c r="N3392" s="61" t="str">
        <f t="shared" si="104"/>
        <v>katB</v>
      </c>
      <c r="P3392" s="73" t="str">
        <f t="shared" si="105"/>
        <v/>
      </c>
      <c r="Q3392" s="61" t="s">
        <v>30</v>
      </c>
    </row>
    <row r="3393" spans="8:17" x14ac:dyDescent="0.25">
      <c r="H3393" s="59">
        <v>79758</v>
      </c>
      <c r="I3393" s="59" t="s">
        <v>69</v>
      </c>
      <c r="J3393" s="59">
        <v>11448652</v>
      </c>
      <c r="K3393" s="59" t="s">
        <v>3613</v>
      </c>
      <c r="L3393" s="61" t="s">
        <v>113</v>
      </c>
      <c r="M3393" s="61">
        <f>VLOOKUP(H3393,zdroj!C:F,4,0)</f>
        <v>0</v>
      </c>
      <c r="N3393" s="61" t="str">
        <f t="shared" si="104"/>
        <v>katB</v>
      </c>
      <c r="P3393" s="73" t="str">
        <f t="shared" si="105"/>
        <v/>
      </c>
      <c r="Q3393" s="61" t="s">
        <v>30</v>
      </c>
    </row>
    <row r="3394" spans="8:17" x14ac:dyDescent="0.25">
      <c r="H3394" s="59">
        <v>79758</v>
      </c>
      <c r="I3394" s="59" t="s">
        <v>69</v>
      </c>
      <c r="J3394" s="59">
        <v>11448661</v>
      </c>
      <c r="K3394" s="59" t="s">
        <v>3614</v>
      </c>
      <c r="L3394" s="61" t="s">
        <v>81</v>
      </c>
      <c r="M3394" s="61">
        <f>VLOOKUP(H3394,zdroj!C:F,4,0)</f>
        <v>0</v>
      </c>
      <c r="N3394" s="61" t="str">
        <f t="shared" si="104"/>
        <v>-</v>
      </c>
      <c r="P3394" s="73" t="str">
        <f t="shared" si="105"/>
        <v/>
      </c>
      <c r="Q3394" s="61" t="s">
        <v>84</v>
      </c>
    </row>
    <row r="3395" spans="8:17" x14ac:dyDescent="0.25">
      <c r="H3395" s="59">
        <v>79758</v>
      </c>
      <c r="I3395" s="59" t="s">
        <v>69</v>
      </c>
      <c r="J3395" s="59">
        <v>11448679</v>
      </c>
      <c r="K3395" s="59" t="s">
        <v>3615</v>
      </c>
      <c r="L3395" s="61" t="s">
        <v>113</v>
      </c>
      <c r="M3395" s="61">
        <f>VLOOKUP(H3395,zdroj!C:F,4,0)</f>
        <v>0</v>
      </c>
      <c r="N3395" s="61" t="str">
        <f t="shared" si="104"/>
        <v>katB</v>
      </c>
      <c r="P3395" s="73" t="str">
        <f t="shared" si="105"/>
        <v/>
      </c>
      <c r="Q3395" s="61" t="s">
        <v>30</v>
      </c>
    </row>
    <row r="3396" spans="8:17" x14ac:dyDescent="0.25">
      <c r="H3396" s="59">
        <v>79758</v>
      </c>
      <c r="I3396" s="59" t="s">
        <v>69</v>
      </c>
      <c r="J3396" s="59">
        <v>11448687</v>
      </c>
      <c r="K3396" s="59" t="s">
        <v>3616</v>
      </c>
      <c r="L3396" s="61" t="s">
        <v>81</v>
      </c>
      <c r="M3396" s="61">
        <f>VLOOKUP(H3396,zdroj!C:F,4,0)</f>
        <v>0</v>
      </c>
      <c r="N3396" s="61" t="str">
        <f t="shared" si="104"/>
        <v>-</v>
      </c>
      <c r="P3396" s="73" t="str">
        <f t="shared" si="105"/>
        <v/>
      </c>
      <c r="Q3396" s="61" t="s">
        <v>86</v>
      </c>
    </row>
    <row r="3397" spans="8:17" x14ac:dyDescent="0.25">
      <c r="H3397" s="59">
        <v>79758</v>
      </c>
      <c r="I3397" s="59" t="s">
        <v>69</v>
      </c>
      <c r="J3397" s="59">
        <v>11448695</v>
      </c>
      <c r="K3397" s="59" t="s">
        <v>3617</v>
      </c>
      <c r="L3397" s="61" t="s">
        <v>81</v>
      </c>
      <c r="M3397" s="61">
        <f>VLOOKUP(H3397,zdroj!C:F,4,0)</f>
        <v>0</v>
      </c>
      <c r="N3397" s="61" t="str">
        <f t="shared" si="104"/>
        <v>-</v>
      </c>
      <c r="P3397" s="73" t="str">
        <f t="shared" si="105"/>
        <v/>
      </c>
      <c r="Q3397" s="61" t="s">
        <v>84</v>
      </c>
    </row>
    <row r="3398" spans="8:17" x14ac:dyDescent="0.25">
      <c r="H3398" s="59">
        <v>79758</v>
      </c>
      <c r="I3398" s="59" t="s">
        <v>69</v>
      </c>
      <c r="J3398" s="59">
        <v>11448709</v>
      </c>
      <c r="K3398" s="59" t="s">
        <v>3618</v>
      </c>
      <c r="L3398" s="61" t="s">
        <v>81</v>
      </c>
      <c r="M3398" s="61">
        <f>VLOOKUP(H3398,zdroj!C:F,4,0)</f>
        <v>0</v>
      </c>
      <c r="N3398" s="61" t="str">
        <f t="shared" si="104"/>
        <v>-</v>
      </c>
      <c r="P3398" s="73" t="str">
        <f t="shared" si="105"/>
        <v/>
      </c>
      <c r="Q3398" s="61" t="s">
        <v>84</v>
      </c>
    </row>
    <row r="3399" spans="8:17" x14ac:dyDescent="0.25">
      <c r="H3399" s="59">
        <v>79758</v>
      </c>
      <c r="I3399" s="59" t="s">
        <v>69</v>
      </c>
      <c r="J3399" s="59">
        <v>11448717</v>
      </c>
      <c r="K3399" s="59" t="s">
        <v>3619</v>
      </c>
      <c r="L3399" s="61" t="s">
        <v>113</v>
      </c>
      <c r="M3399" s="61">
        <f>VLOOKUP(H3399,zdroj!C:F,4,0)</f>
        <v>0</v>
      </c>
      <c r="N3399" s="61" t="str">
        <f t="shared" ref="N3399:N3462" si="106">IF(M3399="A",IF(L3399="katA","katB",L3399),L3399)</f>
        <v>katB</v>
      </c>
      <c r="P3399" s="73" t="str">
        <f t="shared" ref="P3399:P3462" si="107">IF(O3399="A",1,"")</f>
        <v/>
      </c>
      <c r="Q3399" s="61" t="s">
        <v>30</v>
      </c>
    </row>
    <row r="3400" spans="8:17" x14ac:dyDescent="0.25">
      <c r="H3400" s="59">
        <v>79758</v>
      </c>
      <c r="I3400" s="59" t="s">
        <v>69</v>
      </c>
      <c r="J3400" s="59">
        <v>11448725</v>
      </c>
      <c r="K3400" s="59" t="s">
        <v>3620</v>
      </c>
      <c r="L3400" s="61" t="s">
        <v>81</v>
      </c>
      <c r="M3400" s="61">
        <f>VLOOKUP(H3400,zdroj!C:F,4,0)</f>
        <v>0</v>
      </c>
      <c r="N3400" s="61" t="str">
        <f t="shared" si="106"/>
        <v>-</v>
      </c>
      <c r="P3400" s="73" t="str">
        <f t="shared" si="107"/>
        <v/>
      </c>
      <c r="Q3400" s="61" t="s">
        <v>86</v>
      </c>
    </row>
    <row r="3401" spans="8:17" x14ac:dyDescent="0.25">
      <c r="H3401" s="59">
        <v>79758</v>
      </c>
      <c r="I3401" s="59" t="s">
        <v>69</v>
      </c>
      <c r="J3401" s="59">
        <v>11448733</v>
      </c>
      <c r="K3401" s="59" t="s">
        <v>3621</v>
      </c>
      <c r="L3401" s="61" t="s">
        <v>81</v>
      </c>
      <c r="M3401" s="61">
        <f>VLOOKUP(H3401,zdroj!C:F,4,0)</f>
        <v>0</v>
      </c>
      <c r="N3401" s="61" t="str">
        <f t="shared" si="106"/>
        <v>-</v>
      </c>
      <c r="P3401" s="73" t="str">
        <f t="shared" si="107"/>
        <v/>
      </c>
      <c r="Q3401" s="61" t="s">
        <v>84</v>
      </c>
    </row>
    <row r="3402" spans="8:17" x14ac:dyDescent="0.25">
      <c r="H3402" s="59">
        <v>79758</v>
      </c>
      <c r="I3402" s="59" t="s">
        <v>69</v>
      </c>
      <c r="J3402" s="59">
        <v>11448741</v>
      </c>
      <c r="K3402" s="59" t="s">
        <v>3622</v>
      </c>
      <c r="L3402" s="61" t="s">
        <v>113</v>
      </c>
      <c r="M3402" s="61">
        <f>VLOOKUP(H3402,zdroj!C:F,4,0)</f>
        <v>0</v>
      </c>
      <c r="N3402" s="61" t="str">
        <f t="shared" si="106"/>
        <v>katB</v>
      </c>
      <c r="P3402" s="73" t="str">
        <f t="shared" si="107"/>
        <v/>
      </c>
      <c r="Q3402" s="61" t="s">
        <v>30</v>
      </c>
    </row>
    <row r="3403" spans="8:17" x14ac:dyDescent="0.25">
      <c r="H3403" s="59">
        <v>79758</v>
      </c>
      <c r="I3403" s="59" t="s">
        <v>69</v>
      </c>
      <c r="J3403" s="59">
        <v>11448750</v>
      </c>
      <c r="K3403" s="59" t="s">
        <v>3623</v>
      </c>
      <c r="L3403" s="61" t="s">
        <v>81</v>
      </c>
      <c r="M3403" s="61">
        <f>VLOOKUP(H3403,zdroj!C:F,4,0)</f>
        <v>0</v>
      </c>
      <c r="N3403" s="61" t="str">
        <f t="shared" si="106"/>
        <v>-</v>
      </c>
      <c r="P3403" s="73" t="str">
        <f t="shared" si="107"/>
        <v/>
      </c>
      <c r="Q3403" s="61" t="s">
        <v>84</v>
      </c>
    </row>
    <row r="3404" spans="8:17" x14ac:dyDescent="0.25">
      <c r="H3404" s="59">
        <v>79758</v>
      </c>
      <c r="I3404" s="59" t="s">
        <v>69</v>
      </c>
      <c r="J3404" s="59">
        <v>11448768</v>
      </c>
      <c r="K3404" s="59" t="s">
        <v>3624</v>
      </c>
      <c r="L3404" s="61" t="s">
        <v>81</v>
      </c>
      <c r="M3404" s="61">
        <f>VLOOKUP(H3404,zdroj!C:F,4,0)</f>
        <v>0</v>
      </c>
      <c r="N3404" s="61" t="str">
        <f t="shared" si="106"/>
        <v>-</v>
      </c>
      <c r="P3404" s="73" t="str">
        <f t="shared" si="107"/>
        <v/>
      </c>
      <c r="Q3404" s="61" t="s">
        <v>86</v>
      </c>
    </row>
    <row r="3405" spans="8:17" x14ac:dyDescent="0.25">
      <c r="H3405" s="59">
        <v>79758</v>
      </c>
      <c r="I3405" s="59" t="s">
        <v>69</v>
      </c>
      <c r="J3405" s="59">
        <v>11448776</v>
      </c>
      <c r="K3405" s="59" t="s">
        <v>3625</v>
      </c>
      <c r="L3405" s="61" t="s">
        <v>113</v>
      </c>
      <c r="M3405" s="61">
        <f>VLOOKUP(H3405,zdroj!C:F,4,0)</f>
        <v>0</v>
      </c>
      <c r="N3405" s="61" t="str">
        <f t="shared" si="106"/>
        <v>katB</v>
      </c>
      <c r="P3405" s="73" t="str">
        <f t="shared" si="107"/>
        <v/>
      </c>
      <c r="Q3405" s="61" t="s">
        <v>30</v>
      </c>
    </row>
    <row r="3406" spans="8:17" x14ac:dyDescent="0.25">
      <c r="H3406" s="59">
        <v>79758</v>
      </c>
      <c r="I3406" s="59" t="s">
        <v>69</v>
      </c>
      <c r="J3406" s="59">
        <v>11448784</v>
      </c>
      <c r="K3406" s="59" t="s">
        <v>3626</v>
      </c>
      <c r="L3406" s="61" t="s">
        <v>81</v>
      </c>
      <c r="M3406" s="61">
        <f>VLOOKUP(H3406,zdroj!C:F,4,0)</f>
        <v>0</v>
      </c>
      <c r="N3406" s="61" t="str">
        <f t="shared" si="106"/>
        <v>-</v>
      </c>
      <c r="P3406" s="73" t="str">
        <f t="shared" si="107"/>
        <v/>
      </c>
      <c r="Q3406" s="61" t="s">
        <v>84</v>
      </c>
    </row>
    <row r="3407" spans="8:17" x14ac:dyDescent="0.25">
      <c r="H3407" s="59">
        <v>79758</v>
      </c>
      <c r="I3407" s="59" t="s">
        <v>69</v>
      </c>
      <c r="J3407" s="59">
        <v>11448792</v>
      </c>
      <c r="K3407" s="59" t="s">
        <v>3627</v>
      </c>
      <c r="L3407" s="61" t="s">
        <v>113</v>
      </c>
      <c r="M3407" s="61">
        <f>VLOOKUP(H3407,zdroj!C:F,4,0)</f>
        <v>0</v>
      </c>
      <c r="N3407" s="61" t="str">
        <f t="shared" si="106"/>
        <v>katB</v>
      </c>
      <c r="P3407" s="73" t="str">
        <f t="shared" si="107"/>
        <v/>
      </c>
      <c r="Q3407" s="61" t="s">
        <v>30</v>
      </c>
    </row>
    <row r="3408" spans="8:17" x14ac:dyDescent="0.25">
      <c r="H3408" s="59">
        <v>79758</v>
      </c>
      <c r="I3408" s="59" t="s">
        <v>69</v>
      </c>
      <c r="J3408" s="59">
        <v>11448806</v>
      </c>
      <c r="K3408" s="59" t="s">
        <v>3628</v>
      </c>
      <c r="L3408" s="61" t="s">
        <v>113</v>
      </c>
      <c r="M3408" s="61">
        <f>VLOOKUP(H3408,zdroj!C:F,4,0)</f>
        <v>0</v>
      </c>
      <c r="N3408" s="61" t="str">
        <f t="shared" si="106"/>
        <v>katB</v>
      </c>
      <c r="P3408" s="73" t="str">
        <f t="shared" si="107"/>
        <v/>
      </c>
      <c r="Q3408" s="61" t="s">
        <v>30</v>
      </c>
    </row>
    <row r="3409" spans="8:17" x14ac:dyDescent="0.25">
      <c r="H3409" s="59">
        <v>79758</v>
      </c>
      <c r="I3409" s="59" t="s">
        <v>69</v>
      </c>
      <c r="J3409" s="59">
        <v>11448814</v>
      </c>
      <c r="K3409" s="59" t="s">
        <v>3629</v>
      </c>
      <c r="L3409" s="61" t="s">
        <v>113</v>
      </c>
      <c r="M3409" s="61">
        <f>VLOOKUP(H3409,zdroj!C:F,4,0)</f>
        <v>0</v>
      </c>
      <c r="N3409" s="61" t="str">
        <f t="shared" si="106"/>
        <v>katB</v>
      </c>
      <c r="P3409" s="73" t="str">
        <f t="shared" si="107"/>
        <v/>
      </c>
      <c r="Q3409" s="61" t="s">
        <v>30</v>
      </c>
    </row>
    <row r="3410" spans="8:17" x14ac:dyDescent="0.25">
      <c r="H3410" s="59">
        <v>79758</v>
      </c>
      <c r="I3410" s="59" t="s">
        <v>69</v>
      </c>
      <c r="J3410" s="59">
        <v>11448822</v>
      </c>
      <c r="K3410" s="59" t="s">
        <v>3630</v>
      </c>
      <c r="L3410" s="61" t="s">
        <v>113</v>
      </c>
      <c r="M3410" s="61">
        <f>VLOOKUP(H3410,zdroj!C:F,4,0)</f>
        <v>0</v>
      </c>
      <c r="N3410" s="61" t="str">
        <f t="shared" si="106"/>
        <v>katB</v>
      </c>
      <c r="P3410" s="73" t="str">
        <f t="shared" si="107"/>
        <v/>
      </c>
      <c r="Q3410" s="61" t="s">
        <v>30</v>
      </c>
    </row>
    <row r="3411" spans="8:17" x14ac:dyDescent="0.25">
      <c r="H3411" s="59">
        <v>79758</v>
      </c>
      <c r="I3411" s="59" t="s">
        <v>69</v>
      </c>
      <c r="J3411" s="59">
        <v>11448831</v>
      </c>
      <c r="K3411" s="59" t="s">
        <v>3631</v>
      </c>
      <c r="L3411" s="61" t="s">
        <v>113</v>
      </c>
      <c r="M3411" s="61">
        <f>VLOOKUP(H3411,zdroj!C:F,4,0)</f>
        <v>0</v>
      </c>
      <c r="N3411" s="61" t="str">
        <f t="shared" si="106"/>
        <v>katB</v>
      </c>
      <c r="P3411" s="73" t="str">
        <f t="shared" si="107"/>
        <v/>
      </c>
      <c r="Q3411" s="61" t="s">
        <v>30</v>
      </c>
    </row>
    <row r="3412" spans="8:17" x14ac:dyDescent="0.25">
      <c r="H3412" s="59">
        <v>79758</v>
      </c>
      <c r="I3412" s="59" t="s">
        <v>69</v>
      </c>
      <c r="J3412" s="59">
        <v>11448849</v>
      </c>
      <c r="K3412" s="59" t="s">
        <v>3632</v>
      </c>
      <c r="L3412" s="61" t="s">
        <v>113</v>
      </c>
      <c r="M3412" s="61">
        <f>VLOOKUP(H3412,zdroj!C:F,4,0)</f>
        <v>0</v>
      </c>
      <c r="N3412" s="61" t="str">
        <f t="shared" si="106"/>
        <v>katB</v>
      </c>
      <c r="P3412" s="73" t="str">
        <f t="shared" si="107"/>
        <v/>
      </c>
      <c r="Q3412" s="61" t="s">
        <v>30</v>
      </c>
    </row>
    <row r="3413" spans="8:17" x14ac:dyDescent="0.25">
      <c r="H3413" s="59">
        <v>79758</v>
      </c>
      <c r="I3413" s="59" t="s">
        <v>69</v>
      </c>
      <c r="J3413" s="59">
        <v>11448857</v>
      </c>
      <c r="K3413" s="59" t="s">
        <v>3633</v>
      </c>
      <c r="L3413" s="61" t="s">
        <v>113</v>
      </c>
      <c r="M3413" s="61">
        <f>VLOOKUP(H3413,zdroj!C:F,4,0)</f>
        <v>0</v>
      </c>
      <c r="N3413" s="61" t="str">
        <f t="shared" si="106"/>
        <v>katB</v>
      </c>
      <c r="P3413" s="73" t="str">
        <f t="shared" si="107"/>
        <v/>
      </c>
      <c r="Q3413" s="61" t="s">
        <v>30</v>
      </c>
    </row>
    <row r="3414" spans="8:17" x14ac:dyDescent="0.25">
      <c r="H3414" s="59">
        <v>79758</v>
      </c>
      <c r="I3414" s="59" t="s">
        <v>69</v>
      </c>
      <c r="J3414" s="59">
        <v>11448865</v>
      </c>
      <c r="K3414" s="59" t="s">
        <v>3634</v>
      </c>
      <c r="L3414" s="61" t="s">
        <v>81</v>
      </c>
      <c r="M3414" s="61">
        <f>VLOOKUP(H3414,zdroj!C:F,4,0)</f>
        <v>0</v>
      </c>
      <c r="N3414" s="61" t="str">
        <f t="shared" si="106"/>
        <v>-</v>
      </c>
      <c r="P3414" s="73" t="str">
        <f t="shared" si="107"/>
        <v/>
      </c>
      <c r="Q3414" s="61" t="s">
        <v>86</v>
      </c>
    </row>
    <row r="3415" spans="8:17" x14ac:dyDescent="0.25">
      <c r="H3415" s="59">
        <v>79758</v>
      </c>
      <c r="I3415" s="59" t="s">
        <v>69</v>
      </c>
      <c r="J3415" s="59">
        <v>11448873</v>
      </c>
      <c r="K3415" s="59" t="s">
        <v>3635</v>
      </c>
      <c r="L3415" s="61" t="s">
        <v>81</v>
      </c>
      <c r="M3415" s="61">
        <f>VLOOKUP(H3415,zdroj!C:F,4,0)</f>
        <v>0</v>
      </c>
      <c r="N3415" s="61" t="str">
        <f t="shared" si="106"/>
        <v>-</v>
      </c>
      <c r="P3415" s="73" t="str">
        <f t="shared" si="107"/>
        <v/>
      </c>
      <c r="Q3415" s="61" t="s">
        <v>84</v>
      </c>
    </row>
    <row r="3416" spans="8:17" x14ac:dyDescent="0.25">
      <c r="H3416" s="59">
        <v>79758</v>
      </c>
      <c r="I3416" s="59" t="s">
        <v>69</v>
      </c>
      <c r="J3416" s="59">
        <v>11448881</v>
      </c>
      <c r="K3416" s="59" t="s">
        <v>3636</v>
      </c>
      <c r="L3416" s="61" t="s">
        <v>113</v>
      </c>
      <c r="M3416" s="61">
        <f>VLOOKUP(H3416,zdroj!C:F,4,0)</f>
        <v>0</v>
      </c>
      <c r="N3416" s="61" t="str">
        <f t="shared" si="106"/>
        <v>katB</v>
      </c>
      <c r="P3416" s="73" t="str">
        <f t="shared" si="107"/>
        <v/>
      </c>
      <c r="Q3416" s="61" t="s">
        <v>30</v>
      </c>
    </row>
    <row r="3417" spans="8:17" x14ac:dyDescent="0.25">
      <c r="H3417" s="59">
        <v>79758</v>
      </c>
      <c r="I3417" s="59" t="s">
        <v>69</v>
      </c>
      <c r="J3417" s="59">
        <v>11448890</v>
      </c>
      <c r="K3417" s="59" t="s">
        <v>3637</v>
      </c>
      <c r="L3417" s="61" t="s">
        <v>81</v>
      </c>
      <c r="M3417" s="61">
        <f>VLOOKUP(H3417,zdroj!C:F,4,0)</f>
        <v>0</v>
      </c>
      <c r="N3417" s="61" t="str">
        <f t="shared" si="106"/>
        <v>-</v>
      </c>
      <c r="P3417" s="73" t="str">
        <f t="shared" si="107"/>
        <v/>
      </c>
      <c r="Q3417" s="61" t="s">
        <v>86</v>
      </c>
    </row>
    <row r="3418" spans="8:17" x14ac:dyDescent="0.25">
      <c r="H3418" s="59">
        <v>79758</v>
      </c>
      <c r="I3418" s="59" t="s">
        <v>69</v>
      </c>
      <c r="J3418" s="59">
        <v>11448903</v>
      </c>
      <c r="K3418" s="59" t="s">
        <v>3638</v>
      </c>
      <c r="L3418" s="61" t="s">
        <v>113</v>
      </c>
      <c r="M3418" s="61">
        <f>VLOOKUP(H3418,zdroj!C:F,4,0)</f>
        <v>0</v>
      </c>
      <c r="N3418" s="61" t="str">
        <f t="shared" si="106"/>
        <v>katB</v>
      </c>
      <c r="P3418" s="73" t="str">
        <f t="shared" si="107"/>
        <v/>
      </c>
      <c r="Q3418" s="61" t="s">
        <v>30</v>
      </c>
    </row>
    <row r="3419" spans="8:17" x14ac:dyDescent="0.25">
      <c r="H3419" s="59">
        <v>79758</v>
      </c>
      <c r="I3419" s="59" t="s">
        <v>69</v>
      </c>
      <c r="J3419" s="59">
        <v>11448911</v>
      </c>
      <c r="K3419" s="59" t="s">
        <v>3639</v>
      </c>
      <c r="L3419" s="61" t="s">
        <v>81</v>
      </c>
      <c r="M3419" s="61">
        <f>VLOOKUP(H3419,zdroj!C:F,4,0)</f>
        <v>0</v>
      </c>
      <c r="N3419" s="61" t="str">
        <f t="shared" si="106"/>
        <v>-</v>
      </c>
      <c r="P3419" s="73" t="str">
        <f t="shared" si="107"/>
        <v/>
      </c>
      <c r="Q3419" s="61" t="s">
        <v>84</v>
      </c>
    </row>
    <row r="3420" spans="8:17" x14ac:dyDescent="0.25">
      <c r="H3420" s="59">
        <v>79758</v>
      </c>
      <c r="I3420" s="59" t="s">
        <v>69</v>
      </c>
      <c r="J3420" s="59">
        <v>11448920</v>
      </c>
      <c r="K3420" s="59" t="s">
        <v>3640</v>
      </c>
      <c r="L3420" s="61" t="s">
        <v>113</v>
      </c>
      <c r="M3420" s="61">
        <f>VLOOKUP(H3420,zdroj!C:F,4,0)</f>
        <v>0</v>
      </c>
      <c r="N3420" s="61" t="str">
        <f t="shared" si="106"/>
        <v>katB</v>
      </c>
      <c r="P3420" s="73" t="str">
        <f t="shared" si="107"/>
        <v/>
      </c>
      <c r="Q3420" s="61" t="s">
        <v>30</v>
      </c>
    </row>
    <row r="3421" spans="8:17" x14ac:dyDescent="0.25">
      <c r="H3421" s="59">
        <v>79758</v>
      </c>
      <c r="I3421" s="59" t="s">
        <v>69</v>
      </c>
      <c r="J3421" s="59">
        <v>11448938</v>
      </c>
      <c r="K3421" s="59" t="s">
        <v>3641</v>
      </c>
      <c r="L3421" s="61" t="s">
        <v>113</v>
      </c>
      <c r="M3421" s="61">
        <f>VLOOKUP(H3421,zdroj!C:F,4,0)</f>
        <v>0</v>
      </c>
      <c r="N3421" s="61" t="str">
        <f t="shared" si="106"/>
        <v>katB</v>
      </c>
      <c r="P3421" s="73" t="str">
        <f t="shared" si="107"/>
        <v/>
      </c>
      <c r="Q3421" s="61" t="s">
        <v>30</v>
      </c>
    </row>
    <row r="3422" spans="8:17" x14ac:dyDescent="0.25">
      <c r="H3422" s="59">
        <v>79758</v>
      </c>
      <c r="I3422" s="59" t="s">
        <v>69</v>
      </c>
      <c r="J3422" s="59">
        <v>11448946</v>
      </c>
      <c r="K3422" s="59" t="s">
        <v>3642</v>
      </c>
      <c r="L3422" s="61" t="s">
        <v>81</v>
      </c>
      <c r="M3422" s="61">
        <f>VLOOKUP(H3422,zdroj!C:F,4,0)</f>
        <v>0</v>
      </c>
      <c r="N3422" s="61" t="str">
        <f t="shared" si="106"/>
        <v>-</v>
      </c>
      <c r="P3422" s="73" t="str">
        <f t="shared" si="107"/>
        <v/>
      </c>
      <c r="Q3422" s="61" t="s">
        <v>84</v>
      </c>
    </row>
    <row r="3423" spans="8:17" x14ac:dyDescent="0.25">
      <c r="H3423" s="59">
        <v>79758</v>
      </c>
      <c r="I3423" s="59" t="s">
        <v>69</v>
      </c>
      <c r="J3423" s="59">
        <v>11448954</v>
      </c>
      <c r="K3423" s="59" t="s">
        <v>3643</v>
      </c>
      <c r="L3423" s="61" t="s">
        <v>113</v>
      </c>
      <c r="M3423" s="61">
        <f>VLOOKUP(H3423,zdroj!C:F,4,0)</f>
        <v>0</v>
      </c>
      <c r="N3423" s="61" t="str">
        <f t="shared" si="106"/>
        <v>katB</v>
      </c>
      <c r="P3423" s="73" t="str">
        <f t="shared" si="107"/>
        <v/>
      </c>
      <c r="Q3423" s="61" t="s">
        <v>30</v>
      </c>
    </row>
    <row r="3424" spans="8:17" x14ac:dyDescent="0.25">
      <c r="H3424" s="59">
        <v>79758</v>
      </c>
      <c r="I3424" s="59" t="s">
        <v>69</v>
      </c>
      <c r="J3424" s="59">
        <v>11448962</v>
      </c>
      <c r="K3424" s="59" t="s">
        <v>3644</v>
      </c>
      <c r="L3424" s="61" t="s">
        <v>113</v>
      </c>
      <c r="M3424" s="61">
        <f>VLOOKUP(H3424,zdroj!C:F,4,0)</f>
        <v>0</v>
      </c>
      <c r="N3424" s="61" t="str">
        <f t="shared" si="106"/>
        <v>katB</v>
      </c>
      <c r="P3424" s="73" t="str">
        <f t="shared" si="107"/>
        <v/>
      </c>
      <c r="Q3424" s="61" t="s">
        <v>30</v>
      </c>
    </row>
    <row r="3425" spans="8:17" x14ac:dyDescent="0.25">
      <c r="H3425" s="59">
        <v>79758</v>
      </c>
      <c r="I3425" s="59" t="s">
        <v>69</v>
      </c>
      <c r="J3425" s="59">
        <v>11448971</v>
      </c>
      <c r="K3425" s="59" t="s">
        <v>3645</v>
      </c>
      <c r="L3425" s="61" t="s">
        <v>81</v>
      </c>
      <c r="M3425" s="61">
        <f>VLOOKUP(H3425,zdroj!C:F,4,0)</f>
        <v>0</v>
      </c>
      <c r="N3425" s="61" t="str">
        <f t="shared" si="106"/>
        <v>-</v>
      </c>
      <c r="P3425" s="73" t="str">
        <f t="shared" si="107"/>
        <v/>
      </c>
      <c r="Q3425" s="61" t="s">
        <v>86</v>
      </c>
    </row>
    <row r="3426" spans="8:17" x14ac:dyDescent="0.25">
      <c r="H3426" s="59">
        <v>79758</v>
      </c>
      <c r="I3426" s="59" t="s">
        <v>69</v>
      </c>
      <c r="J3426" s="59">
        <v>11448989</v>
      </c>
      <c r="K3426" s="59" t="s">
        <v>3646</v>
      </c>
      <c r="L3426" s="61" t="s">
        <v>113</v>
      </c>
      <c r="M3426" s="61">
        <f>VLOOKUP(H3426,zdroj!C:F,4,0)</f>
        <v>0</v>
      </c>
      <c r="N3426" s="61" t="str">
        <f t="shared" si="106"/>
        <v>katB</v>
      </c>
      <c r="P3426" s="73" t="str">
        <f t="shared" si="107"/>
        <v/>
      </c>
      <c r="Q3426" s="61" t="s">
        <v>30</v>
      </c>
    </row>
    <row r="3427" spans="8:17" x14ac:dyDescent="0.25">
      <c r="H3427" s="59">
        <v>79758</v>
      </c>
      <c r="I3427" s="59" t="s">
        <v>69</v>
      </c>
      <c r="J3427" s="59">
        <v>11448997</v>
      </c>
      <c r="K3427" s="59" t="s">
        <v>3647</v>
      </c>
      <c r="L3427" s="61" t="s">
        <v>81</v>
      </c>
      <c r="M3427" s="61">
        <f>VLOOKUP(H3427,zdroj!C:F,4,0)</f>
        <v>0</v>
      </c>
      <c r="N3427" s="61" t="str">
        <f t="shared" si="106"/>
        <v>-</v>
      </c>
      <c r="P3427" s="73" t="str">
        <f t="shared" si="107"/>
        <v/>
      </c>
      <c r="Q3427" s="61" t="s">
        <v>88</v>
      </c>
    </row>
    <row r="3428" spans="8:17" x14ac:dyDescent="0.25">
      <c r="H3428" s="59">
        <v>79758</v>
      </c>
      <c r="I3428" s="59" t="s">
        <v>69</v>
      </c>
      <c r="J3428" s="59">
        <v>11449004</v>
      </c>
      <c r="K3428" s="59" t="s">
        <v>3648</v>
      </c>
      <c r="L3428" s="61" t="s">
        <v>113</v>
      </c>
      <c r="M3428" s="61">
        <f>VLOOKUP(H3428,zdroj!C:F,4,0)</f>
        <v>0</v>
      </c>
      <c r="N3428" s="61" t="str">
        <f t="shared" si="106"/>
        <v>katB</v>
      </c>
      <c r="P3428" s="73" t="str">
        <f t="shared" si="107"/>
        <v/>
      </c>
      <c r="Q3428" s="61" t="s">
        <v>30</v>
      </c>
    </row>
    <row r="3429" spans="8:17" x14ac:dyDescent="0.25">
      <c r="H3429" s="59">
        <v>79758</v>
      </c>
      <c r="I3429" s="59" t="s">
        <v>69</v>
      </c>
      <c r="J3429" s="59">
        <v>11449012</v>
      </c>
      <c r="K3429" s="59" t="s">
        <v>3649</v>
      </c>
      <c r="L3429" s="61" t="s">
        <v>81</v>
      </c>
      <c r="M3429" s="61">
        <f>VLOOKUP(H3429,zdroj!C:F,4,0)</f>
        <v>0</v>
      </c>
      <c r="N3429" s="61" t="str">
        <f t="shared" si="106"/>
        <v>-</v>
      </c>
      <c r="P3429" s="73" t="str">
        <f t="shared" si="107"/>
        <v/>
      </c>
      <c r="Q3429" s="61" t="s">
        <v>84</v>
      </c>
    </row>
    <row r="3430" spans="8:17" x14ac:dyDescent="0.25">
      <c r="H3430" s="59">
        <v>79758</v>
      </c>
      <c r="I3430" s="59" t="s">
        <v>69</v>
      </c>
      <c r="J3430" s="59">
        <v>11449021</v>
      </c>
      <c r="K3430" s="59" t="s">
        <v>3650</v>
      </c>
      <c r="L3430" s="61" t="s">
        <v>113</v>
      </c>
      <c r="M3430" s="61">
        <f>VLOOKUP(H3430,zdroj!C:F,4,0)</f>
        <v>0</v>
      </c>
      <c r="N3430" s="61" t="str">
        <f t="shared" si="106"/>
        <v>katB</v>
      </c>
      <c r="P3430" s="73" t="str">
        <f t="shared" si="107"/>
        <v/>
      </c>
      <c r="Q3430" s="61" t="s">
        <v>30</v>
      </c>
    </row>
    <row r="3431" spans="8:17" x14ac:dyDescent="0.25">
      <c r="H3431" s="59">
        <v>79758</v>
      </c>
      <c r="I3431" s="59" t="s">
        <v>69</v>
      </c>
      <c r="J3431" s="59">
        <v>11449039</v>
      </c>
      <c r="K3431" s="59" t="s">
        <v>3651</v>
      </c>
      <c r="L3431" s="61" t="s">
        <v>81</v>
      </c>
      <c r="M3431" s="61">
        <f>VLOOKUP(H3431,zdroj!C:F,4,0)</f>
        <v>0</v>
      </c>
      <c r="N3431" s="61" t="str">
        <f t="shared" si="106"/>
        <v>-</v>
      </c>
      <c r="P3431" s="73" t="str">
        <f t="shared" si="107"/>
        <v/>
      </c>
      <c r="Q3431" s="61" t="s">
        <v>88</v>
      </c>
    </row>
    <row r="3432" spans="8:17" x14ac:dyDescent="0.25">
      <c r="H3432" s="59">
        <v>79758</v>
      </c>
      <c r="I3432" s="59" t="s">
        <v>69</v>
      </c>
      <c r="J3432" s="59">
        <v>11449047</v>
      </c>
      <c r="K3432" s="59" t="s">
        <v>3652</v>
      </c>
      <c r="L3432" s="61" t="s">
        <v>113</v>
      </c>
      <c r="M3432" s="61">
        <f>VLOOKUP(H3432,zdroj!C:F,4,0)</f>
        <v>0</v>
      </c>
      <c r="N3432" s="61" t="str">
        <f t="shared" si="106"/>
        <v>katB</v>
      </c>
      <c r="P3432" s="73" t="str">
        <f t="shared" si="107"/>
        <v/>
      </c>
      <c r="Q3432" s="61" t="s">
        <v>30</v>
      </c>
    </row>
    <row r="3433" spans="8:17" x14ac:dyDescent="0.25">
      <c r="H3433" s="59">
        <v>79758</v>
      </c>
      <c r="I3433" s="59" t="s">
        <v>69</v>
      </c>
      <c r="J3433" s="59">
        <v>11449055</v>
      </c>
      <c r="K3433" s="59" t="s">
        <v>3653</v>
      </c>
      <c r="L3433" s="61" t="s">
        <v>113</v>
      </c>
      <c r="M3433" s="61">
        <f>VLOOKUP(H3433,zdroj!C:F,4,0)</f>
        <v>0</v>
      </c>
      <c r="N3433" s="61" t="str">
        <f t="shared" si="106"/>
        <v>katB</v>
      </c>
      <c r="P3433" s="73" t="str">
        <f t="shared" si="107"/>
        <v/>
      </c>
      <c r="Q3433" s="61" t="s">
        <v>30</v>
      </c>
    </row>
    <row r="3434" spans="8:17" x14ac:dyDescent="0.25">
      <c r="H3434" s="59">
        <v>79758</v>
      </c>
      <c r="I3434" s="59" t="s">
        <v>69</v>
      </c>
      <c r="J3434" s="59">
        <v>11449063</v>
      </c>
      <c r="K3434" s="59" t="s">
        <v>3654</v>
      </c>
      <c r="L3434" s="61" t="s">
        <v>81</v>
      </c>
      <c r="M3434" s="61">
        <f>VLOOKUP(H3434,zdroj!C:F,4,0)</f>
        <v>0</v>
      </c>
      <c r="N3434" s="61" t="str">
        <f t="shared" si="106"/>
        <v>-</v>
      </c>
      <c r="P3434" s="73" t="str">
        <f t="shared" si="107"/>
        <v/>
      </c>
      <c r="Q3434" s="61" t="s">
        <v>86</v>
      </c>
    </row>
    <row r="3435" spans="8:17" x14ac:dyDescent="0.25">
      <c r="H3435" s="59">
        <v>79758</v>
      </c>
      <c r="I3435" s="59" t="s">
        <v>69</v>
      </c>
      <c r="J3435" s="59">
        <v>11449071</v>
      </c>
      <c r="K3435" s="59" t="s">
        <v>3655</v>
      </c>
      <c r="L3435" s="61" t="s">
        <v>113</v>
      </c>
      <c r="M3435" s="61">
        <f>VLOOKUP(H3435,zdroj!C:F,4,0)</f>
        <v>0</v>
      </c>
      <c r="N3435" s="61" t="str">
        <f t="shared" si="106"/>
        <v>katB</v>
      </c>
      <c r="P3435" s="73" t="str">
        <f t="shared" si="107"/>
        <v/>
      </c>
      <c r="Q3435" s="61" t="s">
        <v>30</v>
      </c>
    </row>
    <row r="3436" spans="8:17" x14ac:dyDescent="0.25">
      <c r="H3436" s="59">
        <v>79758</v>
      </c>
      <c r="I3436" s="59" t="s">
        <v>69</v>
      </c>
      <c r="J3436" s="59">
        <v>11449080</v>
      </c>
      <c r="K3436" s="59" t="s">
        <v>3656</v>
      </c>
      <c r="L3436" s="61" t="s">
        <v>81</v>
      </c>
      <c r="M3436" s="61">
        <f>VLOOKUP(H3436,zdroj!C:F,4,0)</f>
        <v>0</v>
      </c>
      <c r="N3436" s="61" t="str">
        <f t="shared" si="106"/>
        <v>-</v>
      </c>
      <c r="P3436" s="73" t="str">
        <f t="shared" si="107"/>
        <v/>
      </c>
      <c r="Q3436" s="61" t="s">
        <v>84</v>
      </c>
    </row>
    <row r="3437" spans="8:17" x14ac:dyDescent="0.25">
      <c r="H3437" s="59">
        <v>79758</v>
      </c>
      <c r="I3437" s="59" t="s">
        <v>69</v>
      </c>
      <c r="J3437" s="59">
        <v>11449098</v>
      </c>
      <c r="K3437" s="59" t="s">
        <v>3657</v>
      </c>
      <c r="L3437" s="61" t="s">
        <v>113</v>
      </c>
      <c r="M3437" s="61">
        <f>VLOOKUP(H3437,zdroj!C:F,4,0)</f>
        <v>0</v>
      </c>
      <c r="N3437" s="61" t="str">
        <f t="shared" si="106"/>
        <v>katB</v>
      </c>
      <c r="P3437" s="73" t="str">
        <f t="shared" si="107"/>
        <v/>
      </c>
      <c r="Q3437" s="61" t="s">
        <v>30</v>
      </c>
    </row>
    <row r="3438" spans="8:17" x14ac:dyDescent="0.25">
      <c r="H3438" s="59">
        <v>79758</v>
      </c>
      <c r="I3438" s="59" t="s">
        <v>69</v>
      </c>
      <c r="J3438" s="59">
        <v>11449101</v>
      </c>
      <c r="K3438" s="59" t="s">
        <v>3658</v>
      </c>
      <c r="L3438" s="61" t="s">
        <v>81</v>
      </c>
      <c r="M3438" s="61">
        <f>VLOOKUP(H3438,zdroj!C:F,4,0)</f>
        <v>0</v>
      </c>
      <c r="N3438" s="61" t="str">
        <f t="shared" si="106"/>
        <v>-</v>
      </c>
      <c r="P3438" s="73" t="str">
        <f t="shared" si="107"/>
        <v/>
      </c>
      <c r="Q3438" s="61" t="s">
        <v>84</v>
      </c>
    </row>
    <row r="3439" spans="8:17" x14ac:dyDescent="0.25">
      <c r="H3439" s="59">
        <v>79758</v>
      </c>
      <c r="I3439" s="59" t="s">
        <v>69</v>
      </c>
      <c r="J3439" s="59">
        <v>11449110</v>
      </c>
      <c r="K3439" s="59" t="s">
        <v>3659</v>
      </c>
      <c r="L3439" s="61" t="s">
        <v>81</v>
      </c>
      <c r="M3439" s="61">
        <f>VLOOKUP(H3439,zdroj!C:F,4,0)</f>
        <v>0</v>
      </c>
      <c r="N3439" s="61" t="str">
        <f t="shared" si="106"/>
        <v>-</v>
      </c>
      <c r="P3439" s="73" t="str">
        <f t="shared" si="107"/>
        <v/>
      </c>
      <c r="Q3439" s="61" t="s">
        <v>84</v>
      </c>
    </row>
    <row r="3440" spans="8:17" x14ac:dyDescent="0.25">
      <c r="H3440" s="59">
        <v>79758</v>
      </c>
      <c r="I3440" s="59" t="s">
        <v>69</v>
      </c>
      <c r="J3440" s="59">
        <v>11449136</v>
      </c>
      <c r="K3440" s="59" t="s">
        <v>3660</v>
      </c>
      <c r="L3440" s="61" t="s">
        <v>81</v>
      </c>
      <c r="M3440" s="61">
        <f>VLOOKUP(H3440,zdroj!C:F,4,0)</f>
        <v>0</v>
      </c>
      <c r="N3440" s="61" t="str">
        <f t="shared" si="106"/>
        <v>-</v>
      </c>
      <c r="P3440" s="73" t="str">
        <f t="shared" si="107"/>
        <v/>
      </c>
      <c r="Q3440" s="61" t="s">
        <v>88</v>
      </c>
    </row>
    <row r="3441" spans="8:17" x14ac:dyDescent="0.25">
      <c r="H3441" s="59">
        <v>79758</v>
      </c>
      <c r="I3441" s="59" t="s">
        <v>69</v>
      </c>
      <c r="J3441" s="59">
        <v>11449144</v>
      </c>
      <c r="K3441" s="59" t="s">
        <v>3661</v>
      </c>
      <c r="L3441" s="61" t="s">
        <v>81</v>
      </c>
      <c r="M3441" s="61">
        <f>VLOOKUP(H3441,zdroj!C:F,4,0)</f>
        <v>0</v>
      </c>
      <c r="N3441" s="61" t="str">
        <f t="shared" si="106"/>
        <v>-</v>
      </c>
      <c r="P3441" s="73" t="str">
        <f t="shared" si="107"/>
        <v/>
      </c>
      <c r="Q3441" s="61" t="s">
        <v>88</v>
      </c>
    </row>
    <row r="3442" spans="8:17" x14ac:dyDescent="0.25">
      <c r="H3442" s="59">
        <v>79758</v>
      </c>
      <c r="I3442" s="59" t="s">
        <v>69</v>
      </c>
      <c r="J3442" s="59">
        <v>11449152</v>
      </c>
      <c r="K3442" s="59" t="s">
        <v>3662</v>
      </c>
      <c r="L3442" s="61" t="s">
        <v>81</v>
      </c>
      <c r="M3442" s="61">
        <f>VLOOKUP(H3442,zdroj!C:F,4,0)</f>
        <v>0</v>
      </c>
      <c r="N3442" s="61" t="str">
        <f t="shared" si="106"/>
        <v>-</v>
      </c>
      <c r="P3442" s="73" t="str">
        <f t="shared" si="107"/>
        <v/>
      </c>
      <c r="Q3442" s="61" t="s">
        <v>88</v>
      </c>
    </row>
    <row r="3443" spans="8:17" x14ac:dyDescent="0.25">
      <c r="H3443" s="59">
        <v>79758</v>
      </c>
      <c r="I3443" s="59" t="s">
        <v>69</v>
      </c>
      <c r="J3443" s="59">
        <v>11449225</v>
      </c>
      <c r="K3443" s="59" t="s">
        <v>3663</v>
      </c>
      <c r="L3443" s="61" t="s">
        <v>81</v>
      </c>
      <c r="M3443" s="61">
        <f>VLOOKUP(H3443,zdroj!C:F,4,0)</f>
        <v>0</v>
      </c>
      <c r="N3443" s="61" t="str">
        <f t="shared" si="106"/>
        <v>-</v>
      </c>
      <c r="P3443" s="73" t="str">
        <f t="shared" si="107"/>
        <v/>
      </c>
      <c r="Q3443" s="61" t="s">
        <v>88</v>
      </c>
    </row>
    <row r="3444" spans="8:17" x14ac:dyDescent="0.25">
      <c r="H3444" s="59">
        <v>79758</v>
      </c>
      <c r="I3444" s="59" t="s">
        <v>69</v>
      </c>
      <c r="J3444" s="59">
        <v>11449241</v>
      </c>
      <c r="K3444" s="59" t="s">
        <v>3664</v>
      </c>
      <c r="L3444" s="61" t="s">
        <v>81</v>
      </c>
      <c r="M3444" s="61">
        <f>VLOOKUP(H3444,zdroj!C:F,4,0)</f>
        <v>0</v>
      </c>
      <c r="N3444" s="61" t="str">
        <f t="shared" si="106"/>
        <v>-</v>
      </c>
      <c r="P3444" s="73" t="str">
        <f t="shared" si="107"/>
        <v/>
      </c>
      <c r="Q3444" s="61" t="s">
        <v>88</v>
      </c>
    </row>
    <row r="3445" spans="8:17" x14ac:dyDescent="0.25">
      <c r="H3445" s="59">
        <v>79758</v>
      </c>
      <c r="I3445" s="59" t="s">
        <v>69</v>
      </c>
      <c r="J3445" s="59">
        <v>11449381</v>
      </c>
      <c r="K3445" s="59" t="s">
        <v>3665</v>
      </c>
      <c r="L3445" s="61" t="s">
        <v>81</v>
      </c>
      <c r="M3445" s="61">
        <f>VLOOKUP(H3445,zdroj!C:F,4,0)</f>
        <v>0</v>
      </c>
      <c r="N3445" s="61" t="str">
        <f t="shared" si="106"/>
        <v>-</v>
      </c>
      <c r="P3445" s="73" t="str">
        <f t="shared" si="107"/>
        <v/>
      </c>
      <c r="Q3445" s="61" t="s">
        <v>88</v>
      </c>
    </row>
    <row r="3446" spans="8:17" x14ac:dyDescent="0.25">
      <c r="H3446" s="59">
        <v>79758</v>
      </c>
      <c r="I3446" s="59" t="s">
        <v>69</v>
      </c>
      <c r="J3446" s="59">
        <v>11449403</v>
      </c>
      <c r="K3446" s="59" t="s">
        <v>3666</v>
      </c>
      <c r="L3446" s="61" t="s">
        <v>81</v>
      </c>
      <c r="M3446" s="61">
        <f>VLOOKUP(H3446,zdroj!C:F,4,0)</f>
        <v>0</v>
      </c>
      <c r="N3446" s="61" t="str">
        <f t="shared" si="106"/>
        <v>-</v>
      </c>
      <c r="P3446" s="73" t="str">
        <f t="shared" si="107"/>
        <v/>
      </c>
      <c r="Q3446" s="61" t="s">
        <v>88</v>
      </c>
    </row>
    <row r="3447" spans="8:17" x14ac:dyDescent="0.25">
      <c r="H3447" s="59">
        <v>79758</v>
      </c>
      <c r="I3447" s="59" t="s">
        <v>69</v>
      </c>
      <c r="J3447" s="59">
        <v>11449489</v>
      </c>
      <c r="K3447" s="59" t="s">
        <v>3667</v>
      </c>
      <c r="L3447" s="61" t="s">
        <v>81</v>
      </c>
      <c r="M3447" s="61">
        <f>VLOOKUP(H3447,zdroj!C:F,4,0)</f>
        <v>0</v>
      </c>
      <c r="N3447" s="61" t="str">
        <f t="shared" si="106"/>
        <v>-</v>
      </c>
      <c r="P3447" s="73" t="str">
        <f t="shared" si="107"/>
        <v/>
      </c>
      <c r="Q3447" s="61" t="s">
        <v>88</v>
      </c>
    </row>
    <row r="3448" spans="8:17" x14ac:dyDescent="0.25">
      <c r="H3448" s="59">
        <v>79758</v>
      </c>
      <c r="I3448" s="59" t="s">
        <v>69</v>
      </c>
      <c r="J3448" s="59">
        <v>11449497</v>
      </c>
      <c r="K3448" s="59" t="s">
        <v>3668</v>
      </c>
      <c r="L3448" s="61" t="s">
        <v>81</v>
      </c>
      <c r="M3448" s="61">
        <f>VLOOKUP(H3448,zdroj!C:F,4,0)</f>
        <v>0</v>
      </c>
      <c r="N3448" s="61" t="str">
        <f t="shared" si="106"/>
        <v>-</v>
      </c>
      <c r="P3448" s="73" t="str">
        <f t="shared" si="107"/>
        <v/>
      </c>
      <c r="Q3448" s="61" t="s">
        <v>88</v>
      </c>
    </row>
    <row r="3449" spans="8:17" x14ac:dyDescent="0.25">
      <c r="H3449" s="59">
        <v>79758</v>
      </c>
      <c r="I3449" s="59" t="s">
        <v>69</v>
      </c>
      <c r="J3449" s="59">
        <v>11449551</v>
      </c>
      <c r="K3449" s="59" t="s">
        <v>3669</v>
      </c>
      <c r="L3449" s="61" t="s">
        <v>81</v>
      </c>
      <c r="M3449" s="61">
        <f>VLOOKUP(H3449,zdroj!C:F,4,0)</f>
        <v>0</v>
      </c>
      <c r="N3449" s="61" t="str">
        <f t="shared" si="106"/>
        <v>-</v>
      </c>
      <c r="P3449" s="73" t="str">
        <f t="shared" si="107"/>
        <v/>
      </c>
      <c r="Q3449" s="61" t="s">
        <v>88</v>
      </c>
    </row>
    <row r="3450" spans="8:17" x14ac:dyDescent="0.25">
      <c r="H3450" s="59">
        <v>79758</v>
      </c>
      <c r="I3450" s="59" t="s">
        <v>69</v>
      </c>
      <c r="J3450" s="59">
        <v>11449802</v>
      </c>
      <c r="K3450" s="59" t="s">
        <v>3670</v>
      </c>
      <c r="L3450" s="61" t="s">
        <v>81</v>
      </c>
      <c r="M3450" s="61">
        <f>VLOOKUP(H3450,zdroj!C:F,4,0)</f>
        <v>0</v>
      </c>
      <c r="N3450" s="61" t="str">
        <f t="shared" si="106"/>
        <v>-</v>
      </c>
      <c r="P3450" s="73" t="str">
        <f t="shared" si="107"/>
        <v/>
      </c>
      <c r="Q3450" s="61" t="s">
        <v>88</v>
      </c>
    </row>
    <row r="3451" spans="8:17" x14ac:dyDescent="0.25">
      <c r="H3451" s="59">
        <v>79758</v>
      </c>
      <c r="I3451" s="59" t="s">
        <v>69</v>
      </c>
      <c r="J3451" s="59">
        <v>11449811</v>
      </c>
      <c r="K3451" s="59" t="s">
        <v>3671</v>
      </c>
      <c r="L3451" s="61" t="s">
        <v>81</v>
      </c>
      <c r="M3451" s="61">
        <f>VLOOKUP(H3451,zdroj!C:F,4,0)</f>
        <v>0</v>
      </c>
      <c r="N3451" s="61" t="str">
        <f t="shared" si="106"/>
        <v>-</v>
      </c>
      <c r="P3451" s="73" t="str">
        <f t="shared" si="107"/>
        <v/>
      </c>
      <c r="Q3451" s="61" t="s">
        <v>88</v>
      </c>
    </row>
    <row r="3452" spans="8:17" x14ac:dyDescent="0.25">
      <c r="H3452" s="59">
        <v>79758</v>
      </c>
      <c r="I3452" s="59" t="s">
        <v>69</v>
      </c>
      <c r="J3452" s="59">
        <v>11449853</v>
      </c>
      <c r="K3452" s="59" t="s">
        <v>3672</v>
      </c>
      <c r="L3452" s="61" t="s">
        <v>81</v>
      </c>
      <c r="M3452" s="61">
        <f>VLOOKUP(H3452,zdroj!C:F,4,0)</f>
        <v>0</v>
      </c>
      <c r="N3452" s="61" t="str">
        <f t="shared" si="106"/>
        <v>-</v>
      </c>
      <c r="P3452" s="73" t="str">
        <f t="shared" si="107"/>
        <v/>
      </c>
      <c r="Q3452" s="61" t="s">
        <v>88</v>
      </c>
    </row>
    <row r="3453" spans="8:17" x14ac:dyDescent="0.25">
      <c r="H3453" s="59">
        <v>79758</v>
      </c>
      <c r="I3453" s="59" t="s">
        <v>69</v>
      </c>
      <c r="J3453" s="59">
        <v>11450061</v>
      </c>
      <c r="K3453" s="59" t="s">
        <v>3673</v>
      </c>
      <c r="L3453" s="61" t="s">
        <v>81</v>
      </c>
      <c r="M3453" s="61">
        <f>VLOOKUP(H3453,zdroj!C:F,4,0)</f>
        <v>0</v>
      </c>
      <c r="N3453" s="61" t="str">
        <f t="shared" si="106"/>
        <v>-</v>
      </c>
      <c r="P3453" s="73" t="str">
        <f t="shared" si="107"/>
        <v/>
      </c>
      <c r="Q3453" s="61" t="s">
        <v>88</v>
      </c>
    </row>
    <row r="3454" spans="8:17" x14ac:dyDescent="0.25">
      <c r="H3454" s="59">
        <v>79758</v>
      </c>
      <c r="I3454" s="59" t="s">
        <v>69</v>
      </c>
      <c r="J3454" s="59">
        <v>11450126</v>
      </c>
      <c r="K3454" s="59" t="s">
        <v>3674</v>
      </c>
      <c r="L3454" s="61" t="s">
        <v>81</v>
      </c>
      <c r="M3454" s="61">
        <f>VLOOKUP(H3454,zdroj!C:F,4,0)</f>
        <v>0</v>
      </c>
      <c r="N3454" s="61" t="str">
        <f t="shared" si="106"/>
        <v>-</v>
      </c>
      <c r="P3454" s="73" t="str">
        <f t="shared" si="107"/>
        <v/>
      </c>
      <c r="Q3454" s="61" t="s">
        <v>88</v>
      </c>
    </row>
    <row r="3455" spans="8:17" x14ac:dyDescent="0.25">
      <c r="H3455" s="59">
        <v>79758</v>
      </c>
      <c r="I3455" s="59" t="s">
        <v>69</v>
      </c>
      <c r="J3455" s="59">
        <v>11450142</v>
      </c>
      <c r="K3455" s="59" t="s">
        <v>3675</v>
      </c>
      <c r="L3455" s="61" t="s">
        <v>81</v>
      </c>
      <c r="M3455" s="61">
        <f>VLOOKUP(H3455,zdroj!C:F,4,0)</f>
        <v>0</v>
      </c>
      <c r="N3455" s="61" t="str">
        <f t="shared" si="106"/>
        <v>-</v>
      </c>
      <c r="P3455" s="73" t="str">
        <f t="shared" si="107"/>
        <v/>
      </c>
      <c r="Q3455" s="61" t="s">
        <v>88</v>
      </c>
    </row>
    <row r="3456" spans="8:17" x14ac:dyDescent="0.25">
      <c r="H3456" s="59">
        <v>79758</v>
      </c>
      <c r="I3456" s="59" t="s">
        <v>69</v>
      </c>
      <c r="J3456" s="59">
        <v>11450151</v>
      </c>
      <c r="K3456" s="59" t="s">
        <v>3676</v>
      </c>
      <c r="L3456" s="61" t="s">
        <v>81</v>
      </c>
      <c r="M3456" s="61">
        <f>VLOOKUP(H3456,zdroj!C:F,4,0)</f>
        <v>0</v>
      </c>
      <c r="N3456" s="61" t="str">
        <f t="shared" si="106"/>
        <v>-</v>
      </c>
      <c r="P3456" s="73" t="str">
        <f t="shared" si="107"/>
        <v/>
      </c>
      <c r="Q3456" s="61" t="s">
        <v>88</v>
      </c>
    </row>
    <row r="3457" spans="8:17" x14ac:dyDescent="0.25">
      <c r="H3457" s="59">
        <v>79758</v>
      </c>
      <c r="I3457" s="59" t="s">
        <v>69</v>
      </c>
      <c r="J3457" s="59">
        <v>11450193</v>
      </c>
      <c r="K3457" s="59" t="s">
        <v>3677</v>
      </c>
      <c r="L3457" s="61" t="s">
        <v>81</v>
      </c>
      <c r="M3457" s="61">
        <f>VLOOKUP(H3457,zdroj!C:F,4,0)</f>
        <v>0</v>
      </c>
      <c r="N3457" s="61" t="str">
        <f t="shared" si="106"/>
        <v>-</v>
      </c>
      <c r="P3457" s="73" t="str">
        <f t="shared" si="107"/>
        <v/>
      </c>
      <c r="Q3457" s="61" t="s">
        <v>88</v>
      </c>
    </row>
    <row r="3458" spans="8:17" x14ac:dyDescent="0.25">
      <c r="H3458" s="59">
        <v>79758</v>
      </c>
      <c r="I3458" s="59" t="s">
        <v>69</v>
      </c>
      <c r="J3458" s="59">
        <v>11450223</v>
      </c>
      <c r="K3458" s="59" t="s">
        <v>3678</v>
      </c>
      <c r="L3458" s="61" t="s">
        <v>81</v>
      </c>
      <c r="M3458" s="61">
        <f>VLOOKUP(H3458,zdroj!C:F,4,0)</f>
        <v>0</v>
      </c>
      <c r="N3458" s="61" t="str">
        <f t="shared" si="106"/>
        <v>-</v>
      </c>
      <c r="P3458" s="73" t="str">
        <f t="shared" si="107"/>
        <v/>
      </c>
      <c r="Q3458" s="61" t="s">
        <v>88</v>
      </c>
    </row>
    <row r="3459" spans="8:17" x14ac:dyDescent="0.25">
      <c r="H3459" s="59">
        <v>79758</v>
      </c>
      <c r="I3459" s="59" t="s">
        <v>69</v>
      </c>
      <c r="J3459" s="59">
        <v>11450231</v>
      </c>
      <c r="K3459" s="59" t="s">
        <v>3679</v>
      </c>
      <c r="L3459" s="61" t="s">
        <v>81</v>
      </c>
      <c r="M3459" s="61">
        <f>VLOOKUP(H3459,zdroj!C:F,4,0)</f>
        <v>0</v>
      </c>
      <c r="N3459" s="61" t="str">
        <f t="shared" si="106"/>
        <v>-</v>
      </c>
      <c r="P3459" s="73" t="str">
        <f t="shared" si="107"/>
        <v/>
      </c>
      <c r="Q3459" s="61" t="s">
        <v>88</v>
      </c>
    </row>
    <row r="3460" spans="8:17" x14ac:dyDescent="0.25">
      <c r="H3460" s="59">
        <v>79758</v>
      </c>
      <c r="I3460" s="59" t="s">
        <v>69</v>
      </c>
      <c r="J3460" s="59">
        <v>11450240</v>
      </c>
      <c r="K3460" s="59" t="s">
        <v>3680</v>
      </c>
      <c r="L3460" s="61" t="s">
        <v>81</v>
      </c>
      <c r="M3460" s="61">
        <f>VLOOKUP(H3460,zdroj!C:F,4,0)</f>
        <v>0</v>
      </c>
      <c r="N3460" s="61" t="str">
        <f t="shared" si="106"/>
        <v>-</v>
      </c>
      <c r="P3460" s="73" t="str">
        <f t="shared" si="107"/>
        <v/>
      </c>
      <c r="Q3460" s="61" t="s">
        <v>88</v>
      </c>
    </row>
    <row r="3461" spans="8:17" x14ac:dyDescent="0.25">
      <c r="H3461" s="59">
        <v>79758</v>
      </c>
      <c r="I3461" s="59" t="s">
        <v>69</v>
      </c>
      <c r="J3461" s="59">
        <v>11450282</v>
      </c>
      <c r="K3461" s="59" t="s">
        <v>3681</v>
      </c>
      <c r="L3461" s="61" t="s">
        <v>81</v>
      </c>
      <c r="M3461" s="61">
        <f>VLOOKUP(H3461,zdroj!C:F,4,0)</f>
        <v>0</v>
      </c>
      <c r="N3461" s="61" t="str">
        <f t="shared" si="106"/>
        <v>-</v>
      </c>
      <c r="P3461" s="73" t="str">
        <f t="shared" si="107"/>
        <v/>
      </c>
      <c r="Q3461" s="61" t="s">
        <v>88</v>
      </c>
    </row>
    <row r="3462" spans="8:17" x14ac:dyDescent="0.25">
      <c r="H3462" s="59">
        <v>79758</v>
      </c>
      <c r="I3462" s="59" t="s">
        <v>69</v>
      </c>
      <c r="J3462" s="59">
        <v>11450312</v>
      </c>
      <c r="K3462" s="59" t="s">
        <v>3682</v>
      </c>
      <c r="L3462" s="61" t="s">
        <v>81</v>
      </c>
      <c r="M3462" s="61">
        <f>VLOOKUP(H3462,zdroj!C:F,4,0)</f>
        <v>0</v>
      </c>
      <c r="N3462" s="61" t="str">
        <f t="shared" si="106"/>
        <v>-</v>
      </c>
      <c r="P3462" s="73" t="str">
        <f t="shared" si="107"/>
        <v/>
      </c>
      <c r="Q3462" s="61" t="s">
        <v>88</v>
      </c>
    </row>
    <row r="3463" spans="8:17" x14ac:dyDescent="0.25">
      <c r="H3463" s="59">
        <v>79758</v>
      </c>
      <c r="I3463" s="59" t="s">
        <v>69</v>
      </c>
      <c r="J3463" s="59">
        <v>11450321</v>
      </c>
      <c r="K3463" s="59" t="s">
        <v>3683</v>
      </c>
      <c r="L3463" s="61" t="s">
        <v>81</v>
      </c>
      <c r="M3463" s="61">
        <f>VLOOKUP(H3463,zdroj!C:F,4,0)</f>
        <v>0</v>
      </c>
      <c r="N3463" s="61" t="str">
        <f t="shared" ref="N3463:N3526" si="108">IF(M3463="A",IF(L3463="katA","katB",L3463),L3463)</f>
        <v>-</v>
      </c>
      <c r="P3463" s="73" t="str">
        <f t="shared" ref="P3463:P3526" si="109">IF(O3463="A",1,"")</f>
        <v/>
      </c>
      <c r="Q3463" s="61" t="s">
        <v>88</v>
      </c>
    </row>
    <row r="3464" spans="8:17" x14ac:dyDescent="0.25">
      <c r="H3464" s="59">
        <v>79758</v>
      </c>
      <c r="I3464" s="59" t="s">
        <v>69</v>
      </c>
      <c r="J3464" s="59">
        <v>11450347</v>
      </c>
      <c r="K3464" s="59" t="s">
        <v>3684</v>
      </c>
      <c r="L3464" s="61" t="s">
        <v>81</v>
      </c>
      <c r="M3464" s="61">
        <f>VLOOKUP(H3464,zdroj!C:F,4,0)</f>
        <v>0</v>
      </c>
      <c r="N3464" s="61" t="str">
        <f t="shared" si="108"/>
        <v>-</v>
      </c>
      <c r="P3464" s="73" t="str">
        <f t="shared" si="109"/>
        <v/>
      </c>
      <c r="Q3464" s="61" t="s">
        <v>88</v>
      </c>
    </row>
    <row r="3465" spans="8:17" x14ac:dyDescent="0.25">
      <c r="H3465" s="59">
        <v>79758</v>
      </c>
      <c r="I3465" s="59" t="s">
        <v>69</v>
      </c>
      <c r="J3465" s="59">
        <v>11450355</v>
      </c>
      <c r="K3465" s="59" t="s">
        <v>3685</v>
      </c>
      <c r="L3465" s="61" t="s">
        <v>81</v>
      </c>
      <c r="M3465" s="61">
        <f>VLOOKUP(H3465,zdroj!C:F,4,0)</f>
        <v>0</v>
      </c>
      <c r="N3465" s="61" t="str">
        <f t="shared" si="108"/>
        <v>-</v>
      </c>
      <c r="P3465" s="73" t="str">
        <f t="shared" si="109"/>
        <v/>
      </c>
      <c r="Q3465" s="61" t="s">
        <v>88</v>
      </c>
    </row>
    <row r="3466" spans="8:17" x14ac:dyDescent="0.25">
      <c r="H3466" s="59">
        <v>79758</v>
      </c>
      <c r="I3466" s="59" t="s">
        <v>69</v>
      </c>
      <c r="J3466" s="59">
        <v>11450371</v>
      </c>
      <c r="K3466" s="59" t="s">
        <v>3686</v>
      </c>
      <c r="L3466" s="61" t="s">
        <v>81</v>
      </c>
      <c r="M3466" s="61">
        <f>VLOOKUP(H3466,zdroj!C:F,4,0)</f>
        <v>0</v>
      </c>
      <c r="N3466" s="61" t="str">
        <f t="shared" si="108"/>
        <v>-</v>
      </c>
      <c r="P3466" s="73" t="str">
        <f t="shared" si="109"/>
        <v/>
      </c>
      <c r="Q3466" s="61" t="s">
        <v>88</v>
      </c>
    </row>
    <row r="3467" spans="8:17" x14ac:dyDescent="0.25">
      <c r="H3467" s="59">
        <v>79758</v>
      </c>
      <c r="I3467" s="59" t="s">
        <v>69</v>
      </c>
      <c r="J3467" s="59">
        <v>11450380</v>
      </c>
      <c r="K3467" s="59" t="s">
        <v>3687</v>
      </c>
      <c r="L3467" s="61" t="s">
        <v>81</v>
      </c>
      <c r="M3467" s="61">
        <f>VLOOKUP(H3467,zdroj!C:F,4,0)</f>
        <v>0</v>
      </c>
      <c r="N3467" s="61" t="str">
        <f t="shared" si="108"/>
        <v>-</v>
      </c>
      <c r="P3467" s="73" t="str">
        <f t="shared" si="109"/>
        <v/>
      </c>
      <c r="Q3467" s="61" t="s">
        <v>88</v>
      </c>
    </row>
    <row r="3468" spans="8:17" x14ac:dyDescent="0.25">
      <c r="H3468" s="59">
        <v>79758</v>
      </c>
      <c r="I3468" s="59" t="s">
        <v>69</v>
      </c>
      <c r="J3468" s="59">
        <v>11450398</v>
      </c>
      <c r="K3468" s="59" t="s">
        <v>3688</v>
      </c>
      <c r="L3468" s="61" t="s">
        <v>81</v>
      </c>
      <c r="M3468" s="61">
        <f>VLOOKUP(H3468,zdroj!C:F,4,0)</f>
        <v>0</v>
      </c>
      <c r="N3468" s="61" t="str">
        <f t="shared" si="108"/>
        <v>-</v>
      </c>
      <c r="P3468" s="73" t="str">
        <f t="shared" si="109"/>
        <v/>
      </c>
      <c r="Q3468" s="61" t="s">
        <v>88</v>
      </c>
    </row>
    <row r="3469" spans="8:17" x14ac:dyDescent="0.25">
      <c r="H3469" s="59">
        <v>79758</v>
      </c>
      <c r="I3469" s="59" t="s">
        <v>69</v>
      </c>
      <c r="J3469" s="59">
        <v>11450410</v>
      </c>
      <c r="K3469" s="59" t="s">
        <v>3689</v>
      </c>
      <c r="L3469" s="61" t="s">
        <v>81</v>
      </c>
      <c r="M3469" s="61">
        <f>VLOOKUP(H3469,zdroj!C:F,4,0)</f>
        <v>0</v>
      </c>
      <c r="N3469" s="61" t="str">
        <f t="shared" si="108"/>
        <v>-</v>
      </c>
      <c r="P3469" s="73" t="str">
        <f t="shared" si="109"/>
        <v/>
      </c>
      <c r="Q3469" s="61" t="s">
        <v>88</v>
      </c>
    </row>
    <row r="3470" spans="8:17" x14ac:dyDescent="0.25">
      <c r="H3470" s="59">
        <v>79758</v>
      </c>
      <c r="I3470" s="59" t="s">
        <v>69</v>
      </c>
      <c r="J3470" s="59">
        <v>11450428</v>
      </c>
      <c r="K3470" s="59" t="s">
        <v>3690</v>
      </c>
      <c r="L3470" s="61" t="s">
        <v>81</v>
      </c>
      <c r="M3470" s="61">
        <f>VLOOKUP(H3470,zdroj!C:F,4,0)</f>
        <v>0</v>
      </c>
      <c r="N3470" s="61" t="str">
        <f t="shared" si="108"/>
        <v>-</v>
      </c>
      <c r="P3470" s="73" t="str">
        <f t="shared" si="109"/>
        <v/>
      </c>
      <c r="Q3470" s="61" t="s">
        <v>88</v>
      </c>
    </row>
    <row r="3471" spans="8:17" x14ac:dyDescent="0.25">
      <c r="H3471" s="59">
        <v>79758</v>
      </c>
      <c r="I3471" s="59" t="s">
        <v>69</v>
      </c>
      <c r="J3471" s="59">
        <v>11450461</v>
      </c>
      <c r="K3471" s="59" t="s">
        <v>3691</v>
      </c>
      <c r="L3471" s="61" t="s">
        <v>81</v>
      </c>
      <c r="M3471" s="61">
        <f>VLOOKUP(H3471,zdroj!C:F,4,0)</f>
        <v>0</v>
      </c>
      <c r="N3471" s="61" t="str">
        <f t="shared" si="108"/>
        <v>-</v>
      </c>
      <c r="P3471" s="73" t="str">
        <f t="shared" si="109"/>
        <v/>
      </c>
      <c r="Q3471" s="61" t="s">
        <v>88</v>
      </c>
    </row>
    <row r="3472" spans="8:17" x14ac:dyDescent="0.25">
      <c r="H3472" s="59">
        <v>79758</v>
      </c>
      <c r="I3472" s="59" t="s">
        <v>69</v>
      </c>
      <c r="J3472" s="59">
        <v>11450479</v>
      </c>
      <c r="K3472" s="59" t="s">
        <v>3692</v>
      </c>
      <c r="L3472" s="61" t="s">
        <v>81</v>
      </c>
      <c r="M3472" s="61">
        <f>VLOOKUP(H3472,zdroj!C:F,4,0)</f>
        <v>0</v>
      </c>
      <c r="N3472" s="61" t="str">
        <f t="shared" si="108"/>
        <v>-</v>
      </c>
      <c r="P3472" s="73" t="str">
        <f t="shared" si="109"/>
        <v/>
      </c>
      <c r="Q3472" s="61" t="s">
        <v>88</v>
      </c>
    </row>
    <row r="3473" spans="8:17" x14ac:dyDescent="0.25">
      <c r="H3473" s="59">
        <v>79758</v>
      </c>
      <c r="I3473" s="59" t="s">
        <v>69</v>
      </c>
      <c r="J3473" s="59">
        <v>11450487</v>
      </c>
      <c r="K3473" s="59" t="s">
        <v>3693</v>
      </c>
      <c r="L3473" s="61" t="s">
        <v>81</v>
      </c>
      <c r="M3473" s="61">
        <f>VLOOKUP(H3473,zdroj!C:F,4,0)</f>
        <v>0</v>
      </c>
      <c r="N3473" s="61" t="str">
        <f t="shared" si="108"/>
        <v>-</v>
      </c>
      <c r="P3473" s="73" t="str">
        <f t="shared" si="109"/>
        <v/>
      </c>
      <c r="Q3473" s="61" t="s">
        <v>88</v>
      </c>
    </row>
    <row r="3474" spans="8:17" x14ac:dyDescent="0.25">
      <c r="H3474" s="59">
        <v>79758</v>
      </c>
      <c r="I3474" s="59" t="s">
        <v>69</v>
      </c>
      <c r="J3474" s="59">
        <v>11450517</v>
      </c>
      <c r="K3474" s="59" t="s">
        <v>3694</v>
      </c>
      <c r="L3474" s="61" t="s">
        <v>81</v>
      </c>
      <c r="M3474" s="61">
        <f>VLOOKUP(H3474,zdroj!C:F,4,0)</f>
        <v>0</v>
      </c>
      <c r="N3474" s="61" t="str">
        <f t="shared" si="108"/>
        <v>-</v>
      </c>
      <c r="P3474" s="73" t="str">
        <f t="shared" si="109"/>
        <v/>
      </c>
      <c r="Q3474" s="61" t="s">
        <v>88</v>
      </c>
    </row>
    <row r="3475" spans="8:17" x14ac:dyDescent="0.25">
      <c r="H3475" s="59">
        <v>79758</v>
      </c>
      <c r="I3475" s="59" t="s">
        <v>69</v>
      </c>
      <c r="J3475" s="59">
        <v>11450525</v>
      </c>
      <c r="K3475" s="59" t="s">
        <v>3695</v>
      </c>
      <c r="L3475" s="61" t="s">
        <v>81</v>
      </c>
      <c r="M3475" s="61">
        <f>VLOOKUP(H3475,zdroj!C:F,4,0)</f>
        <v>0</v>
      </c>
      <c r="N3475" s="61" t="str">
        <f t="shared" si="108"/>
        <v>-</v>
      </c>
      <c r="P3475" s="73" t="str">
        <f t="shared" si="109"/>
        <v/>
      </c>
      <c r="Q3475" s="61" t="s">
        <v>88</v>
      </c>
    </row>
    <row r="3476" spans="8:17" x14ac:dyDescent="0.25">
      <c r="H3476" s="59">
        <v>79758</v>
      </c>
      <c r="I3476" s="59" t="s">
        <v>69</v>
      </c>
      <c r="J3476" s="59">
        <v>11450541</v>
      </c>
      <c r="K3476" s="59" t="s">
        <v>3696</v>
      </c>
      <c r="L3476" s="61" t="s">
        <v>81</v>
      </c>
      <c r="M3476" s="61">
        <f>VLOOKUP(H3476,zdroj!C:F,4,0)</f>
        <v>0</v>
      </c>
      <c r="N3476" s="61" t="str">
        <f t="shared" si="108"/>
        <v>-</v>
      </c>
      <c r="P3476" s="73" t="str">
        <f t="shared" si="109"/>
        <v/>
      </c>
      <c r="Q3476" s="61" t="s">
        <v>88</v>
      </c>
    </row>
    <row r="3477" spans="8:17" x14ac:dyDescent="0.25">
      <c r="H3477" s="59">
        <v>79758</v>
      </c>
      <c r="I3477" s="59" t="s">
        <v>69</v>
      </c>
      <c r="J3477" s="59">
        <v>11450550</v>
      </c>
      <c r="K3477" s="59" t="s">
        <v>3697</v>
      </c>
      <c r="L3477" s="61" t="s">
        <v>81</v>
      </c>
      <c r="M3477" s="61">
        <f>VLOOKUP(H3477,zdroj!C:F,4,0)</f>
        <v>0</v>
      </c>
      <c r="N3477" s="61" t="str">
        <f t="shared" si="108"/>
        <v>-</v>
      </c>
      <c r="P3477" s="73" t="str">
        <f t="shared" si="109"/>
        <v/>
      </c>
      <c r="Q3477" s="61" t="s">
        <v>88</v>
      </c>
    </row>
    <row r="3478" spans="8:17" x14ac:dyDescent="0.25">
      <c r="H3478" s="59">
        <v>79758</v>
      </c>
      <c r="I3478" s="59" t="s">
        <v>69</v>
      </c>
      <c r="J3478" s="59">
        <v>11450568</v>
      </c>
      <c r="K3478" s="59" t="s">
        <v>3698</v>
      </c>
      <c r="L3478" s="61" t="s">
        <v>81</v>
      </c>
      <c r="M3478" s="61">
        <f>VLOOKUP(H3478,zdroj!C:F,4,0)</f>
        <v>0</v>
      </c>
      <c r="N3478" s="61" t="str">
        <f t="shared" si="108"/>
        <v>-</v>
      </c>
      <c r="P3478" s="73" t="str">
        <f t="shared" si="109"/>
        <v/>
      </c>
      <c r="Q3478" s="61" t="s">
        <v>86</v>
      </c>
    </row>
    <row r="3479" spans="8:17" x14ac:dyDescent="0.25">
      <c r="H3479" s="59">
        <v>79758</v>
      </c>
      <c r="I3479" s="59" t="s">
        <v>69</v>
      </c>
      <c r="J3479" s="59">
        <v>11450657</v>
      </c>
      <c r="K3479" s="59" t="s">
        <v>3699</v>
      </c>
      <c r="L3479" s="61" t="s">
        <v>81</v>
      </c>
      <c r="M3479" s="61">
        <f>VLOOKUP(H3479,zdroj!C:F,4,0)</f>
        <v>0</v>
      </c>
      <c r="N3479" s="61" t="str">
        <f t="shared" si="108"/>
        <v>-</v>
      </c>
      <c r="P3479" s="73" t="str">
        <f t="shared" si="109"/>
        <v/>
      </c>
      <c r="Q3479" s="61" t="s">
        <v>88</v>
      </c>
    </row>
    <row r="3480" spans="8:17" x14ac:dyDescent="0.25">
      <c r="H3480" s="59">
        <v>79758</v>
      </c>
      <c r="I3480" s="59" t="s">
        <v>69</v>
      </c>
      <c r="J3480" s="59">
        <v>11450665</v>
      </c>
      <c r="K3480" s="59" t="s">
        <v>3700</v>
      </c>
      <c r="L3480" s="61" t="s">
        <v>81</v>
      </c>
      <c r="M3480" s="61">
        <f>VLOOKUP(H3480,zdroj!C:F,4,0)</f>
        <v>0</v>
      </c>
      <c r="N3480" s="61" t="str">
        <f t="shared" si="108"/>
        <v>-</v>
      </c>
      <c r="P3480" s="73" t="str">
        <f t="shared" si="109"/>
        <v/>
      </c>
      <c r="Q3480" s="61" t="s">
        <v>88</v>
      </c>
    </row>
    <row r="3481" spans="8:17" x14ac:dyDescent="0.25">
      <c r="H3481" s="59">
        <v>79758</v>
      </c>
      <c r="I3481" s="59" t="s">
        <v>69</v>
      </c>
      <c r="J3481" s="59">
        <v>11450681</v>
      </c>
      <c r="K3481" s="59" t="s">
        <v>3701</v>
      </c>
      <c r="L3481" s="61" t="s">
        <v>81</v>
      </c>
      <c r="M3481" s="61">
        <f>VLOOKUP(H3481,zdroj!C:F,4,0)</f>
        <v>0</v>
      </c>
      <c r="N3481" s="61" t="str">
        <f t="shared" si="108"/>
        <v>-</v>
      </c>
      <c r="P3481" s="73" t="str">
        <f t="shared" si="109"/>
        <v/>
      </c>
      <c r="Q3481" s="61" t="s">
        <v>88</v>
      </c>
    </row>
    <row r="3482" spans="8:17" x14ac:dyDescent="0.25">
      <c r="H3482" s="59">
        <v>79758</v>
      </c>
      <c r="I3482" s="59" t="s">
        <v>69</v>
      </c>
      <c r="J3482" s="59">
        <v>11450738</v>
      </c>
      <c r="K3482" s="59" t="s">
        <v>3702</v>
      </c>
      <c r="L3482" s="61" t="s">
        <v>81</v>
      </c>
      <c r="M3482" s="61">
        <f>VLOOKUP(H3482,zdroj!C:F,4,0)</f>
        <v>0</v>
      </c>
      <c r="N3482" s="61" t="str">
        <f t="shared" si="108"/>
        <v>-</v>
      </c>
      <c r="P3482" s="73" t="str">
        <f t="shared" si="109"/>
        <v/>
      </c>
      <c r="Q3482" s="61" t="s">
        <v>88</v>
      </c>
    </row>
    <row r="3483" spans="8:17" x14ac:dyDescent="0.25">
      <c r="H3483" s="59">
        <v>79758</v>
      </c>
      <c r="I3483" s="59" t="s">
        <v>69</v>
      </c>
      <c r="J3483" s="59">
        <v>11450819</v>
      </c>
      <c r="K3483" s="59" t="s">
        <v>3703</v>
      </c>
      <c r="L3483" s="61" t="s">
        <v>81</v>
      </c>
      <c r="M3483" s="61">
        <f>VLOOKUP(H3483,zdroj!C:F,4,0)</f>
        <v>0</v>
      </c>
      <c r="N3483" s="61" t="str">
        <f t="shared" si="108"/>
        <v>-</v>
      </c>
      <c r="P3483" s="73" t="str">
        <f t="shared" si="109"/>
        <v/>
      </c>
      <c r="Q3483" s="61" t="s">
        <v>88</v>
      </c>
    </row>
    <row r="3484" spans="8:17" x14ac:dyDescent="0.25">
      <c r="H3484" s="59">
        <v>79758</v>
      </c>
      <c r="I3484" s="59" t="s">
        <v>69</v>
      </c>
      <c r="J3484" s="59">
        <v>11450835</v>
      </c>
      <c r="K3484" s="59" t="s">
        <v>3704</v>
      </c>
      <c r="L3484" s="61" t="s">
        <v>81</v>
      </c>
      <c r="M3484" s="61">
        <f>VLOOKUP(H3484,zdroj!C:F,4,0)</f>
        <v>0</v>
      </c>
      <c r="N3484" s="61" t="str">
        <f t="shared" si="108"/>
        <v>-</v>
      </c>
      <c r="P3484" s="73" t="str">
        <f t="shared" si="109"/>
        <v/>
      </c>
      <c r="Q3484" s="61" t="s">
        <v>88</v>
      </c>
    </row>
    <row r="3485" spans="8:17" x14ac:dyDescent="0.25">
      <c r="H3485" s="59">
        <v>79758</v>
      </c>
      <c r="I3485" s="59" t="s">
        <v>69</v>
      </c>
      <c r="J3485" s="59">
        <v>11450916</v>
      </c>
      <c r="K3485" s="59" t="s">
        <v>3705</v>
      </c>
      <c r="L3485" s="61" t="s">
        <v>81</v>
      </c>
      <c r="M3485" s="61">
        <f>VLOOKUP(H3485,zdroj!C:F,4,0)</f>
        <v>0</v>
      </c>
      <c r="N3485" s="61" t="str">
        <f t="shared" si="108"/>
        <v>-</v>
      </c>
      <c r="P3485" s="73" t="str">
        <f t="shared" si="109"/>
        <v/>
      </c>
      <c r="Q3485" s="61" t="s">
        <v>88</v>
      </c>
    </row>
    <row r="3486" spans="8:17" x14ac:dyDescent="0.25">
      <c r="H3486" s="59">
        <v>79758</v>
      </c>
      <c r="I3486" s="59" t="s">
        <v>69</v>
      </c>
      <c r="J3486" s="59">
        <v>11450924</v>
      </c>
      <c r="K3486" s="59" t="s">
        <v>3706</v>
      </c>
      <c r="L3486" s="61" t="s">
        <v>81</v>
      </c>
      <c r="M3486" s="61">
        <f>VLOOKUP(H3486,zdroj!C:F,4,0)</f>
        <v>0</v>
      </c>
      <c r="N3486" s="61" t="str">
        <f t="shared" si="108"/>
        <v>-</v>
      </c>
      <c r="P3486" s="73" t="str">
        <f t="shared" si="109"/>
        <v/>
      </c>
      <c r="Q3486" s="61" t="s">
        <v>88</v>
      </c>
    </row>
    <row r="3487" spans="8:17" x14ac:dyDescent="0.25">
      <c r="H3487" s="59">
        <v>79758</v>
      </c>
      <c r="I3487" s="59" t="s">
        <v>69</v>
      </c>
      <c r="J3487" s="59">
        <v>11451033</v>
      </c>
      <c r="K3487" s="59" t="s">
        <v>3707</v>
      </c>
      <c r="L3487" s="61" t="s">
        <v>81</v>
      </c>
      <c r="M3487" s="61">
        <f>VLOOKUP(H3487,zdroj!C:F,4,0)</f>
        <v>0</v>
      </c>
      <c r="N3487" s="61" t="str">
        <f t="shared" si="108"/>
        <v>-</v>
      </c>
      <c r="P3487" s="73" t="str">
        <f t="shared" si="109"/>
        <v/>
      </c>
      <c r="Q3487" s="61" t="s">
        <v>88</v>
      </c>
    </row>
    <row r="3488" spans="8:17" x14ac:dyDescent="0.25">
      <c r="H3488" s="59">
        <v>79758</v>
      </c>
      <c r="I3488" s="59" t="s">
        <v>69</v>
      </c>
      <c r="J3488" s="59">
        <v>11451041</v>
      </c>
      <c r="K3488" s="59" t="s">
        <v>3708</v>
      </c>
      <c r="L3488" s="61" t="s">
        <v>81</v>
      </c>
      <c r="M3488" s="61">
        <f>VLOOKUP(H3488,zdroj!C:F,4,0)</f>
        <v>0</v>
      </c>
      <c r="N3488" s="61" t="str">
        <f t="shared" si="108"/>
        <v>-</v>
      </c>
      <c r="P3488" s="73" t="str">
        <f t="shared" si="109"/>
        <v/>
      </c>
      <c r="Q3488" s="61" t="s">
        <v>88</v>
      </c>
    </row>
    <row r="3489" spans="8:17" x14ac:dyDescent="0.25">
      <c r="H3489" s="59">
        <v>79758</v>
      </c>
      <c r="I3489" s="59" t="s">
        <v>69</v>
      </c>
      <c r="J3489" s="59">
        <v>11451050</v>
      </c>
      <c r="K3489" s="59" t="s">
        <v>3709</v>
      </c>
      <c r="L3489" s="61" t="s">
        <v>81</v>
      </c>
      <c r="M3489" s="61">
        <f>VLOOKUP(H3489,zdroj!C:F,4,0)</f>
        <v>0</v>
      </c>
      <c r="N3489" s="61" t="str">
        <f t="shared" si="108"/>
        <v>-</v>
      </c>
      <c r="P3489" s="73" t="str">
        <f t="shared" si="109"/>
        <v/>
      </c>
      <c r="Q3489" s="61" t="s">
        <v>88</v>
      </c>
    </row>
    <row r="3490" spans="8:17" x14ac:dyDescent="0.25">
      <c r="H3490" s="59">
        <v>79758</v>
      </c>
      <c r="I3490" s="59" t="s">
        <v>69</v>
      </c>
      <c r="J3490" s="59">
        <v>11451068</v>
      </c>
      <c r="K3490" s="59" t="s">
        <v>3710</v>
      </c>
      <c r="L3490" s="61" t="s">
        <v>81</v>
      </c>
      <c r="M3490" s="61">
        <f>VLOOKUP(H3490,zdroj!C:F,4,0)</f>
        <v>0</v>
      </c>
      <c r="N3490" s="61" t="str">
        <f t="shared" si="108"/>
        <v>-</v>
      </c>
      <c r="P3490" s="73" t="str">
        <f t="shared" si="109"/>
        <v/>
      </c>
      <c r="Q3490" s="61" t="s">
        <v>88</v>
      </c>
    </row>
    <row r="3491" spans="8:17" x14ac:dyDescent="0.25">
      <c r="H3491" s="59">
        <v>79758</v>
      </c>
      <c r="I3491" s="59" t="s">
        <v>69</v>
      </c>
      <c r="J3491" s="59">
        <v>11451076</v>
      </c>
      <c r="K3491" s="59" t="s">
        <v>3711</v>
      </c>
      <c r="L3491" s="61" t="s">
        <v>81</v>
      </c>
      <c r="M3491" s="61">
        <f>VLOOKUP(H3491,zdroj!C:F,4,0)</f>
        <v>0</v>
      </c>
      <c r="N3491" s="61" t="str">
        <f t="shared" si="108"/>
        <v>-</v>
      </c>
      <c r="P3491" s="73" t="str">
        <f t="shared" si="109"/>
        <v/>
      </c>
      <c r="Q3491" s="61" t="s">
        <v>88</v>
      </c>
    </row>
    <row r="3492" spans="8:17" x14ac:dyDescent="0.25">
      <c r="H3492" s="59">
        <v>79758</v>
      </c>
      <c r="I3492" s="59" t="s">
        <v>69</v>
      </c>
      <c r="J3492" s="59">
        <v>11451084</v>
      </c>
      <c r="K3492" s="59" t="s">
        <v>3712</v>
      </c>
      <c r="L3492" s="61" t="s">
        <v>81</v>
      </c>
      <c r="M3492" s="61">
        <f>VLOOKUP(H3492,zdroj!C:F,4,0)</f>
        <v>0</v>
      </c>
      <c r="N3492" s="61" t="str">
        <f t="shared" si="108"/>
        <v>-</v>
      </c>
      <c r="P3492" s="73" t="str">
        <f t="shared" si="109"/>
        <v/>
      </c>
      <c r="Q3492" s="61" t="s">
        <v>88</v>
      </c>
    </row>
    <row r="3493" spans="8:17" x14ac:dyDescent="0.25">
      <c r="H3493" s="59">
        <v>79758</v>
      </c>
      <c r="I3493" s="59" t="s">
        <v>69</v>
      </c>
      <c r="J3493" s="59">
        <v>11451122</v>
      </c>
      <c r="K3493" s="59" t="s">
        <v>3713</v>
      </c>
      <c r="L3493" s="61" t="s">
        <v>81</v>
      </c>
      <c r="M3493" s="61">
        <f>VLOOKUP(H3493,zdroj!C:F,4,0)</f>
        <v>0</v>
      </c>
      <c r="N3493" s="61" t="str">
        <f t="shared" si="108"/>
        <v>-</v>
      </c>
      <c r="P3493" s="73" t="str">
        <f t="shared" si="109"/>
        <v/>
      </c>
      <c r="Q3493" s="61" t="s">
        <v>88</v>
      </c>
    </row>
    <row r="3494" spans="8:17" x14ac:dyDescent="0.25">
      <c r="H3494" s="59">
        <v>79758</v>
      </c>
      <c r="I3494" s="59" t="s">
        <v>69</v>
      </c>
      <c r="J3494" s="59">
        <v>11452927</v>
      </c>
      <c r="K3494" s="59" t="s">
        <v>3714</v>
      </c>
      <c r="L3494" s="61" t="s">
        <v>81</v>
      </c>
      <c r="M3494" s="61">
        <f>VLOOKUP(H3494,zdroj!C:F,4,0)</f>
        <v>0</v>
      </c>
      <c r="N3494" s="61" t="str">
        <f t="shared" si="108"/>
        <v>-</v>
      </c>
      <c r="P3494" s="73" t="str">
        <f t="shared" si="109"/>
        <v/>
      </c>
      <c r="Q3494" s="61" t="s">
        <v>88</v>
      </c>
    </row>
    <row r="3495" spans="8:17" x14ac:dyDescent="0.25">
      <c r="H3495" s="59">
        <v>79758</v>
      </c>
      <c r="I3495" s="59" t="s">
        <v>69</v>
      </c>
      <c r="J3495" s="59">
        <v>25888714</v>
      </c>
      <c r="K3495" s="59" t="s">
        <v>3715</v>
      </c>
      <c r="L3495" s="61" t="s">
        <v>81</v>
      </c>
      <c r="M3495" s="61">
        <f>VLOOKUP(H3495,zdroj!C:F,4,0)</f>
        <v>0</v>
      </c>
      <c r="N3495" s="61" t="str">
        <f t="shared" si="108"/>
        <v>-</v>
      </c>
      <c r="P3495" s="73" t="str">
        <f t="shared" si="109"/>
        <v/>
      </c>
      <c r="Q3495" s="61" t="s">
        <v>88</v>
      </c>
    </row>
    <row r="3496" spans="8:17" x14ac:dyDescent="0.25">
      <c r="H3496" s="59">
        <v>79758</v>
      </c>
      <c r="I3496" s="59" t="s">
        <v>69</v>
      </c>
      <c r="J3496" s="59">
        <v>26379139</v>
      </c>
      <c r="K3496" s="59" t="s">
        <v>3716</v>
      </c>
      <c r="L3496" s="61" t="s">
        <v>81</v>
      </c>
      <c r="M3496" s="61">
        <f>VLOOKUP(H3496,zdroj!C:F,4,0)</f>
        <v>0</v>
      </c>
      <c r="N3496" s="61" t="str">
        <f t="shared" si="108"/>
        <v>-</v>
      </c>
      <c r="P3496" s="73" t="str">
        <f t="shared" si="109"/>
        <v/>
      </c>
      <c r="Q3496" s="61" t="s">
        <v>84</v>
      </c>
    </row>
    <row r="3497" spans="8:17" x14ac:dyDescent="0.25">
      <c r="H3497" s="59">
        <v>79758</v>
      </c>
      <c r="I3497" s="59" t="s">
        <v>69</v>
      </c>
      <c r="J3497" s="59">
        <v>27537081</v>
      </c>
      <c r="K3497" s="59" t="s">
        <v>3717</v>
      </c>
      <c r="L3497" s="61" t="s">
        <v>113</v>
      </c>
      <c r="M3497" s="61">
        <f>VLOOKUP(H3497,zdroj!C:F,4,0)</f>
        <v>0</v>
      </c>
      <c r="N3497" s="61" t="str">
        <f t="shared" si="108"/>
        <v>katB</v>
      </c>
      <c r="P3497" s="73" t="str">
        <f t="shared" si="109"/>
        <v/>
      </c>
      <c r="Q3497" s="61" t="s">
        <v>30</v>
      </c>
    </row>
    <row r="3498" spans="8:17" x14ac:dyDescent="0.25">
      <c r="H3498" s="59">
        <v>79758</v>
      </c>
      <c r="I3498" s="59" t="s">
        <v>69</v>
      </c>
      <c r="J3498" s="59">
        <v>27834981</v>
      </c>
      <c r="K3498" s="59" t="s">
        <v>3718</v>
      </c>
      <c r="L3498" s="61" t="s">
        <v>113</v>
      </c>
      <c r="M3498" s="61">
        <f>VLOOKUP(H3498,zdroj!C:F,4,0)</f>
        <v>0</v>
      </c>
      <c r="N3498" s="61" t="str">
        <f t="shared" si="108"/>
        <v>katB</v>
      </c>
      <c r="P3498" s="73" t="str">
        <f t="shared" si="109"/>
        <v/>
      </c>
      <c r="Q3498" s="61" t="s">
        <v>30</v>
      </c>
    </row>
    <row r="3499" spans="8:17" x14ac:dyDescent="0.25">
      <c r="H3499" s="59">
        <v>79758</v>
      </c>
      <c r="I3499" s="59" t="s">
        <v>69</v>
      </c>
      <c r="J3499" s="59">
        <v>28039564</v>
      </c>
      <c r="K3499" s="59" t="s">
        <v>3719</v>
      </c>
      <c r="L3499" s="61" t="s">
        <v>113</v>
      </c>
      <c r="M3499" s="61">
        <f>VLOOKUP(H3499,zdroj!C:F,4,0)</f>
        <v>0</v>
      </c>
      <c r="N3499" s="61" t="str">
        <f t="shared" si="108"/>
        <v>katB</v>
      </c>
      <c r="P3499" s="73" t="str">
        <f t="shared" si="109"/>
        <v/>
      </c>
      <c r="Q3499" s="61" t="s">
        <v>30</v>
      </c>
    </row>
    <row r="3500" spans="8:17" x14ac:dyDescent="0.25">
      <c r="H3500" s="59">
        <v>79758</v>
      </c>
      <c r="I3500" s="59" t="s">
        <v>69</v>
      </c>
      <c r="J3500" s="59">
        <v>28053621</v>
      </c>
      <c r="K3500" s="59" t="s">
        <v>3720</v>
      </c>
      <c r="L3500" s="61" t="s">
        <v>113</v>
      </c>
      <c r="M3500" s="61">
        <f>VLOOKUP(H3500,zdroj!C:F,4,0)</f>
        <v>0</v>
      </c>
      <c r="N3500" s="61" t="str">
        <f t="shared" si="108"/>
        <v>katB</v>
      </c>
      <c r="P3500" s="73" t="str">
        <f t="shared" si="109"/>
        <v/>
      </c>
      <c r="Q3500" s="61" t="s">
        <v>30</v>
      </c>
    </row>
    <row r="3501" spans="8:17" x14ac:dyDescent="0.25">
      <c r="H3501" s="59">
        <v>79758</v>
      </c>
      <c r="I3501" s="59" t="s">
        <v>69</v>
      </c>
      <c r="J3501" s="59">
        <v>28270924</v>
      </c>
      <c r="K3501" s="59" t="s">
        <v>3721</v>
      </c>
      <c r="L3501" s="61" t="s">
        <v>113</v>
      </c>
      <c r="M3501" s="61">
        <f>VLOOKUP(H3501,zdroj!C:F,4,0)</f>
        <v>0</v>
      </c>
      <c r="N3501" s="61" t="str">
        <f t="shared" si="108"/>
        <v>katB</v>
      </c>
      <c r="P3501" s="73" t="str">
        <f t="shared" si="109"/>
        <v/>
      </c>
      <c r="Q3501" s="61" t="s">
        <v>30</v>
      </c>
    </row>
    <row r="3502" spans="8:17" x14ac:dyDescent="0.25">
      <c r="H3502" s="59">
        <v>79758</v>
      </c>
      <c r="I3502" s="59" t="s">
        <v>69</v>
      </c>
      <c r="J3502" s="59">
        <v>30803331</v>
      </c>
      <c r="K3502" s="59" t="s">
        <v>3722</v>
      </c>
      <c r="L3502" s="61" t="s">
        <v>113</v>
      </c>
      <c r="M3502" s="61">
        <f>VLOOKUP(H3502,zdroj!C:F,4,0)</f>
        <v>0</v>
      </c>
      <c r="N3502" s="61" t="str">
        <f t="shared" si="108"/>
        <v>katB</v>
      </c>
      <c r="P3502" s="73" t="str">
        <f t="shared" si="109"/>
        <v/>
      </c>
      <c r="Q3502" s="61" t="s">
        <v>30</v>
      </c>
    </row>
    <row r="3503" spans="8:17" x14ac:dyDescent="0.25">
      <c r="H3503" s="59">
        <v>79758</v>
      </c>
      <c r="I3503" s="59" t="s">
        <v>69</v>
      </c>
      <c r="J3503" s="59">
        <v>30803349</v>
      </c>
      <c r="K3503" s="59" t="s">
        <v>3723</v>
      </c>
      <c r="L3503" s="61" t="s">
        <v>81</v>
      </c>
      <c r="M3503" s="61">
        <f>VLOOKUP(H3503,zdroj!C:F,4,0)</f>
        <v>0</v>
      </c>
      <c r="N3503" s="61" t="str">
        <f t="shared" si="108"/>
        <v>-</v>
      </c>
      <c r="P3503" s="73" t="str">
        <f t="shared" si="109"/>
        <v/>
      </c>
      <c r="Q3503" s="61" t="s">
        <v>84</v>
      </c>
    </row>
    <row r="3504" spans="8:17" x14ac:dyDescent="0.25">
      <c r="H3504" s="59">
        <v>79758</v>
      </c>
      <c r="I3504" s="59" t="s">
        <v>69</v>
      </c>
      <c r="J3504" s="59">
        <v>30803357</v>
      </c>
      <c r="K3504" s="59" t="s">
        <v>3724</v>
      </c>
      <c r="L3504" s="61" t="s">
        <v>113</v>
      </c>
      <c r="M3504" s="61">
        <f>VLOOKUP(H3504,zdroj!C:F,4,0)</f>
        <v>0</v>
      </c>
      <c r="N3504" s="61" t="str">
        <f t="shared" si="108"/>
        <v>katB</v>
      </c>
      <c r="P3504" s="73" t="str">
        <f t="shared" si="109"/>
        <v/>
      </c>
      <c r="Q3504" s="61" t="s">
        <v>30</v>
      </c>
    </row>
    <row r="3505" spans="8:17" x14ac:dyDescent="0.25">
      <c r="H3505" s="59">
        <v>79758</v>
      </c>
      <c r="I3505" s="59" t="s">
        <v>69</v>
      </c>
      <c r="J3505" s="59">
        <v>30803365</v>
      </c>
      <c r="K3505" s="59" t="s">
        <v>3725</v>
      </c>
      <c r="L3505" s="61" t="s">
        <v>81</v>
      </c>
      <c r="M3505" s="61">
        <f>VLOOKUP(H3505,zdroj!C:F,4,0)</f>
        <v>0</v>
      </c>
      <c r="N3505" s="61" t="str">
        <f t="shared" si="108"/>
        <v>-</v>
      </c>
      <c r="P3505" s="73" t="str">
        <f t="shared" si="109"/>
        <v/>
      </c>
      <c r="Q3505" s="61" t="s">
        <v>84</v>
      </c>
    </row>
    <row r="3506" spans="8:17" x14ac:dyDescent="0.25">
      <c r="H3506" s="59">
        <v>79758</v>
      </c>
      <c r="I3506" s="59" t="s">
        <v>69</v>
      </c>
      <c r="J3506" s="59">
        <v>30803373</v>
      </c>
      <c r="K3506" s="59" t="s">
        <v>3726</v>
      </c>
      <c r="L3506" s="61" t="s">
        <v>81</v>
      </c>
      <c r="M3506" s="61">
        <f>VLOOKUP(H3506,zdroj!C:F,4,0)</f>
        <v>0</v>
      </c>
      <c r="N3506" s="61" t="str">
        <f t="shared" si="108"/>
        <v>-</v>
      </c>
      <c r="P3506" s="73" t="str">
        <f t="shared" si="109"/>
        <v/>
      </c>
      <c r="Q3506" s="61" t="s">
        <v>86</v>
      </c>
    </row>
    <row r="3507" spans="8:17" x14ac:dyDescent="0.25">
      <c r="H3507" s="59">
        <v>79758</v>
      </c>
      <c r="I3507" s="59" t="s">
        <v>69</v>
      </c>
      <c r="J3507" s="59">
        <v>30803381</v>
      </c>
      <c r="K3507" s="59" t="s">
        <v>3727</v>
      </c>
      <c r="L3507" s="61" t="s">
        <v>113</v>
      </c>
      <c r="M3507" s="61">
        <f>VLOOKUP(H3507,zdroj!C:F,4,0)</f>
        <v>0</v>
      </c>
      <c r="N3507" s="61" t="str">
        <f t="shared" si="108"/>
        <v>katB</v>
      </c>
      <c r="P3507" s="73" t="str">
        <f t="shared" si="109"/>
        <v/>
      </c>
      <c r="Q3507" s="61" t="s">
        <v>30</v>
      </c>
    </row>
    <row r="3508" spans="8:17" x14ac:dyDescent="0.25">
      <c r="H3508" s="59">
        <v>79758</v>
      </c>
      <c r="I3508" s="59" t="s">
        <v>69</v>
      </c>
      <c r="J3508" s="59">
        <v>30803390</v>
      </c>
      <c r="K3508" s="59" t="s">
        <v>3728</v>
      </c>
      <c r="L3508" s="61" t="s">
        <v>81</v>
      </c>
      <c r="M3508" s="61">
        <f>VLOOKUP(H3508,zdroj!C:F,4,0)</f>
        <v>0</v>
      </c>
      <c r="N3508" s="61" t="str">
        <f t="shared" si="108"/>
        <v>-</v>
      </c>
      <c r="P3508" s="73" t="str">
        <f t="shared" si="109"/>
        <v/>
      </c>
      <c r="Q3508" s="61" t="s">
        <v>88</v>
      </c>
    </row>
    <row r="3509" spans="8:17" x14ac:dyDescent="0.25">
      <c r="H3509" s="59">
        <v>79758</v>
      </c>
      <c r="I3509" s="59" t="s">
        <v>69</v>
      </c>
      <c r="J3509" s="59">
        <v>30803403</v>
      </c>
      <c r="K3509" s="59" t="s">
        <v>3729</v>
      </c>
      <c r="L3509" s="61" t="s">
        <v>81</v>
      </c>
      <c r="M3509" s="61">
        <f>VLOOKUP(H3509,zdroj!C:F,4,0)</f>
        <v>0</v>
      </c>
      <c r="N3509" s="61" t="str">
        <f t="shared" si="108"/>
        <v>-</v>
      </c>
      <c r="P3509" s="73" t="str">
        <f t="shared" si="109"/>
        <v/>
      </c>
      <c r="Q3509" s="61" t="s">
        <v>88</v>
      </c>
    </row>
    <row r="3510" spans="8:17" x14ac:dyDescent="0.25">
      <c r="H3510" s="59">
        <v>79758</v>
      </c>
      <c r="I3510" s="59" t="s">
        <v>69</v>
      </c>
      <c r="J3510" s="59">
        <v>30803411</v>
      </c>
      <c r="K3510" s="59" t="s">
        <v>3730</v>
      </c>
      <c r="L3510" s="61" t="s">
        <v>81</v>
      </c>
      <c r="M3510" s="61">
        <f>VLOOKUP(H3510,zdroj!C:F,4,0)</f>
        <v>0</v>
      </c>
      <c r="N3510" s="61" t="str">
        <f t="shared" si="108"/>
        <v>-</v>
      </c>
      <c r="P3510" s="73" t="str">
        <f t="shared" si="109"/>
        <v/>
      </c>
      <c r="Q3510" s="61" t="s">
        <v>88</v>
      </c>
    </row>
    <row r="3511" spans="8:17" x14ac:dyDescent="0.25">
      <c r="H3511" s="59">
        <v>79758</v>
      </c>
      <c r="I3511" s="59" t="s">
        <v>69</v>
      </c>
      <c r="J3511" s="59">
        <v>30803420</v>
      </c>
      <c r="K3511" s="59" t="s">
        <v>3731</v>
      </c>
      <c r="L3511" s="61" t="s">
        <v>81</v>
      </c>
      <c r="M3511" s="61">
        <f>VLOOKUP(H3511,zdroj!C:F,4,0)</f>
        <v>0</v>
      </c>
      <c r="N3511" s="61" t="str">
        <f t="shared" si="108"/>
        <v>-</v>
      </c>
      <c r="P3511" s="73" t="str">
        <f t="shared" si="109"/>
        <v/>
      </c>
      <c r="Q3511" s="61" t="s">
        <v>88</v>
      </c>
    </row>
    <row r="3512" spans="8:17" x14ac:dyDescent="0.25">
      <c r="H3512" s="59">
        <v>79758</v>
      </c>
      <c r="I3512" s="59" t="s">
        <v>69</v>
      </c>
      <c r="J3512" s="59">
        <v>30803438</v>
      </c>
      <c r="K3512" s="59" t="s">
        <v>3732</v>
      </c>
      <c r="L3512" s="61" t="s">
        <v>81</v>
      </c>
      <c r="M3512" s="61">
        <f>VLOOKUP(H3512,zdroj!C:F,4,0)</f>
        <v>0</v>
      </c>
      <c r="N3512" s="61" t="str">
        <f t="shared" si="108"/>
        <v>-</v>
      </c>
      <c r="P3512" s="73" t="str">
        <f t="shared" si="109"/>
        <v/>
      </c>
      <c r="Q3512" s="61" t="s">
        <v>88</v>
      </c>
    </row>
    <row r="3513" spans="8:17" x14ac:dyDescent="0.25">
      <c r="H3513" s="59">
        <v>79758</v>
      </c>
      <c r="I3513" s="59" t="s">
        <v>69</v>
      </c>
      <c r="J3513" s="59">
        <v>30803446</v>
      </c>
      <c r="K3513" s="59" t="s">
        <v>3733</v>
      </c>
      <c r="L3513" s="61" t="s">
        <v>81</v>
      </c>
      <c r="M3513" s="61">
        <f>VLOOKUP(H3513,zdroj!C:F,4,0)</f>
        <v>0</v>
      </c>
      <c r="N3513" s="61" t="str">
        <f t="shared" si="108"/>
        <v>-</v>
      </c>
      <c r="P3513" s="73" t="str">
        <f t="shared" si="109"/>
        <v/>
      </c>
      <c r="Q3513" s="61" t="s">
        <v>88</v>
      </c>
    </row>
    <row r="3514" spans="8:17" x14ac:dyDescent="0.25">
      <c r="H3514" s="59">
        <v>79758</v>
      </c>
      <c r="I3514" s="59" t="s">
        <v>69</v>
      </c>
      <c r="J3514" s="59">
        <v>30803454</v>
      </c>
      <c r="K3514" s="59" t="s">
        <v>3734</v>
      </c>
      <c r="L3514" s="61" t="s">
        <v>81</v>
      </c>
      <c r="M3514" s="61">
        <f>VLOOKUP(H3514,zdroj!C:F,4,0)</f>
        <v>0</v>
      </c>
      <c r="N3514" s="61" t="str">
        <f t="shared" si="108"/>
        <v>-</v>
      </c>
      <c r="P3514" s="73" t="str">
        <f t="shared" si="109"/>
        <v/>
      </c>
      <c r="Q3514" s="61" t="s">
        <v>88</v>
      </c>
    </row>
    <row r="3515" spans="8:17" x14ac:dyDescent="0.25">
      <c r="H3515" s="59">
        <v>79758</v>
      </c>
      <c r="I3515" s="59" t="s">
        <v>69</v>
      </c>
      <c r="J3515" s="59">
        <v>30803462</v>
      </c>
      <c r="K3515" s="59" t="s">
        <v>3735</v>
      </c>
      <c r="L3515" s="61" t="s">
        <v>81</v>
      </c>
      <c r="M3515" s="61">
        <f>VLOOKUP(H3515,zdroj!C:F,4,0)</f>
        <v>0</v>
      </c>
      <c r="N3515" s="61" t="str">
        <f t="shared" si="108"/>
        <v>-</v>
      </c>
      <c r="P3515" s="73" t="str">
        <f t="shared" si="109"/>
        <v/>
      </c>
      <c r="Q3515" s="61" t="s">
        <v>88</v>
      </c>
    </row>
    <row r="3516" spans="8:17" x14ac:dyDescent="0.25">
      <c r="H3516" s="59">
        <v>79758</v>
      </c>
      <c r="I3516" s="59" t="s">
        <v>69</v>
      </c>
      <c r="J3516" s="59">
        <v>30803471</v>
      </c>
      <c r="K3516" s="59" t="s">
        <v>3736</v>
      </c>
      <c r="L3516" s="61" t="s">
        <v>81</v>
      </c>
      <c r="M3516" s="61">
        <f>VLOOKUP(H3516,zdroj!C:F,4,0)</f>
        <v>0</v>
      </c>
      <c r="N3516" s="61" t="str">
        <f t="shared" si="108"/>
        <v>-</v>
      </c>
      <c r="P3516" s="73" t="str">
        <f t="shared" si="109"/>
        <v/>
      </c>
      <c r="Q3516" s="61" t="s">
        <v>88</v>
      </c>
    </row>
    <row r="3517" spans="8:17" x14ac:dyDescent="0.25">
      <c r="H3517" s="59">
        <v>79758</v>
      </c>
      <c r="I3517" s="59" t="s">
        <v>69</v>
      </c>
      <c r="J3517" s="59">
        <v>30803489</v>
      </c>
      <c r="K3517" s="59" t="s">
        <v>3737</v>
      </c>
      <c r="L3517" s="61" t="s">
        <v>81</v>
      </c>
      <c r="M3517" s="61">
        <f>VLOOKUP(H3517,zdroj!C:F,4,0)</f>
        <v>0</v>
      </c>
      <c r="N3517" s="61" t="str">
        <f t="shared" si="108"/>
        <v>-</v>
      </c>
      <c r="P3517" s="73" t="str">
        <f t="shared" si="109"/>
        <v/>
      </c>
      <c r="Q3517" s="61" t="s">
        <v>88</v>
      </c>
    </row>
    <row r="3518" spans="8:17" x14ac:dyDescent="0.25">
      <c r="H3518" s="59">
        <v>79758</v>
      </c>
      <c r="I3518" s="59" t="s">
        <v>69</v>
      </c>
      <c r="J3518" s="59">
        <v>30803497</v>
      </c>
      <c r="K3518" s="59" t="s">
        <v>3738</v>
      </c>
      <c r="L3518" s="61" t="s">
        <v>81</v>
      </c>
      <c r="M3518" s="61">
        <f>VLOOKUP(H3518,zdroj!C:F,4,0)</f>
        <v>0</v>
      </c>
      <c r="N3518" s="61" t="str">
        <f t="shared" si="108"/>
        <v>-</v>
      </c>
      <c r="P3518" s="73" t="str">
        <f t="shared" si="109"/>
        <v/>
      </c>
      <c r="Q3518" s="61" t="s">
        <v>88</v>
      </c>
    </row>
    <row r="3519" spans="8:17" x14ac:dyDescent="0.25">
      <c r="H3519" s="59">
        <v>79758</v>
      </c>
      <c r="I3519" s="59" t="s">
        <v>69</v>
      </c>
      <c r="J3519" s="59">
        <v>30803501</v>
      </c>
      <c r="K3519" s="59" t="s">
        <v>3739</v>
      </c>
      <c r="L3519" s="61" t="s">
        <v>81</v>
      </c>
      <c r="M3519" s="61">
        <f>VLOOKUP(H3519,zdroj!C:F,4,0)</f>
        <v>0</v>
      </c>
      <c r="N3519" s="61" t="str">
        <f t="shared" si="108"/>
        <v>-</v>
      </c>
      <c r="P3519" s="73" t="str">
        <f t="shared" si="109"/>
        <v/>
      </c>
      <c r="Q3519" s="61" t="s">
        <v>88</v>
      </c>
    </row>
    <row r="3520" spans="8:17" x14ac:dyDescent="0.25">
      <c r="H3520" s="59">
        <v>79758</v>
      </c>
      <c r="I3520" s="59" t="s">
        <v>69</v>
      </c>
      <c r="J3520" s="59">
        <v>30803527</v>
      </c>
      <c r="K3520" s="59" t="s">
        <v>3740</v>
      </c>
      <c r="L3520" s="61" t="s">
        <v>81</v>
      </c>
      <c r="M3520" s="61">
        <f>VLOOKUP(H3520,zdroj!C:F,4,0)</f>
        <v>0</v>
      </c>
      <c r="N3520" s="61" t="str">
        <f t="shared" si="108"/>
        <v>-</v>
      </c>
      <c r="P3520" s="73" t="str">
        <f t="shared" si="109"/>
        <v/>
      </c>
      <c r="Q3520" s="61" t="s">
        <v>88</v>
      </c>
    </row>
    <row r="3521" spans="8:17" x14ac:dyDescent="0.25">
      <c r="H3521" s="59">
        <v>79758</v>
      </c>
      <c r="I3521" s="59" t="s">
        <v>69</v>
      </c>
      <c r="J3521" s="59">
        <v>30803535</v>
      </c>
      <c r="K3521" s="59" t="s">
        <v>3741</v>
      </c>
      <c r="L3521" s="61" t="s">
        <v>81</v>
      </c>
      <c r="M3521" s="61">
        <f>VLOOKUP(H3521,zdroj!C:F,4,0)</f>
        <v>0</v>
      </c>
      <c r="N3521" s="61" t="str">
        <f t="shared" si="108"/>
        <v>-</v>
      </c>
      <c r="P3521" s="73" t="str">
        <f t="shared" si="109"/>
        <v/>
      </c>
      <c r="Q3521" s="61" t="s">
        <v>88</v>
      </c>
    </row>
    <row r="3522" spans="8:17" x14ac:dyDescent="0.25">
      <c r="H3522" s="59">
        <v>79758</v>
      </c>
      <c r="I3522" s="59" t="s">
        <v>69</v>
      </c>
      <c r="J3522" s="59">
        <v>30803543</v>
      </c>
      <c r="K3522" s="59" t="s">
        <v>3742</v>
      </c>
      <c r="L3522" s="61" t="s">
        <v>81</v>
      </c>
      <c r="M3522" s="61">
        <f>VLOOKUP(H3522,zdroj!C:F,4,0)</f>
        <v>0</v>
      </c>
      <c r="N3522" s="61" t="str">
        <f t="shared" si="108"/>
        <v>-</v>
      </c>
      <c r="P3522" s="73" t="str">
        <f t="shared" si="109"/>
        <v/>
      </c>
      <c r="Q3522" s="61" t="s">
        <v>88</v>
      </c>
    </row>
    <row r="3523" spans="8:17" x14ac:dyDescent="0.25">
      <c r="H3523" s="59">
        <v>79758</v>
      </c>
      <c r="I3523" s="59" t="s">
        <v>69</v>
      </c>
      <c r="J3523" s="59">
        <v>30803551</v>
      </c>
      <c r="K3523" s="59" t="s">
        <v>3743</v>
      </c>
      <c r="L3523" s="61" t="s">
        <v>81</v>
      </c>
      <c r="M3523" s="61">
        <f>VLOOKUP(H3523,zdroj!C:F,4,0)</f>
        <v>0</v>
      </c>
      <c r="N3523" s="61" t="str">
        <f t="shared" si="108"/>
        <v>-</v>
      </c>
      <c r="P3523" s="73" t="str">
        <f t="shared" si="109"/>
        <v/>
      </c>
      <c r="Q3523" s="61" t="s">
        <v>86</v>
      </c>
    </row>
    <row r="3524" spans="8:17" x14ac:dyDescent="0.25">
      <c r="H3524" s="59">
        <v>79758</v>
      </c>
      <c r="I3524" s="59" t="s">
        <v>69</v>
      </c>
      <c r="J3524" s="59">
        <v>30803560</v>
      </c>
      <c r="K3524" s="59" t="s">
        <v>3744</v>
      </c>
      <c r="L3524" s="61" t="s">
        <v>81</v>
      </c>
      <c r="M3524" s="61">
        <f>VLOOKUP(H3524,zdroj!C:F,4,0)</f>
        <v>0</v>
      </c>
      <c r="N3524" s="61" t="str">
        <f t="shared" si="108"/>
        <v>-</v>
      </c>
      <c r="P3524" s="73" t="str">
        <f t="shared" si="109"/>
        <v/>
      </c>
      <c r="Q3524" s="61" t="s">
        <v>88</v>
      </c>
    </row>
    <row r="3525" spans="8:17" x14ac:dyDescent="0.25">
      <c r="H3525" s="59">
        <v>79758</v>
      </c>
      <c r="I3525" s="59" t="s">
        <v>69</v>
      </c>
      <c r="J3525" s="59">
        <v>30803578</v>
      </c>
      <c r="K3525" s="59" t="s">
        <v>3745</v>
      </c>
      <c r="L3525" s="61" t="s">
        <v>81</v>
      </c>
      <c r="M3525" s="61">
        <f>VLOOKUP(H3525,zdroj!C:F,4,0)</f>
        <v>0</v>
      </c>
      <c r="N3525" s="61" t="str">
        <f t="shared" si="108"/>
        <v>-</v>
      </c>
      <c r="P3525" s="73" t="str">
        <f t="shared" si="109"/>
        <v/>
      </c>
      <c r="Q3525" s="61" t="s">
        <v>88</v>
      </c>
    </row>
    <row r="3526" spans="8:17" x14ac:dyDescent="0.25">
      <c r="H3526" s="59">
        <v>79758</v>
      </c>
      <c r="I3526" s="59" t="s">
        <v>69</v>
      </c>
      <c r="J3526" s="59">
        <v>31253814</v>
      </c>
      <c r="K3526" s="59" t="s">
        <v>3746</v>
      </c>
      <c r="L3526" s="61" t="s">
        <v>113</v>
      </c>
      <c r="M3526" s="61">
        <f>VLOOKUP(H3526,zdroj!C:F,4,0)</f>
        <v>0</v>
      </c>
      <c r="N3526" s="61" t="str">
        <f t="shared" si="108"/>
        <v>katB</v>
      </c>
      <c r="P3526" s="73" t="str">
        <f t="shared" si="109"/>
        <v/>
      </c>
      <c r="Q3526" s="61" t="s">
        <v>30</v>
      </c>
    </row>
    <row r="3527" spans="8:17" x14ac:dyDescent="0.25">
      <c r="H3527" s="59">
        <v>79758</v>
      </c>
      <c r="I3527" s="59" t="s">
        <v>69</v>
      </c>
      <c r="J3527" s="59">
        <v>31253822</v>
      </c>
      <c r="K3527" s="59" t="s">
        <v>3747</v>
      </c>
      <c r="L3527" s="61" t="s">
        <v>81</v>
      </c>
      <c r="M3527" s="61">
        <f>VLOOKUP(H3527,zdroj!C:F,4,0)</f>
        <v>0</v>
      </c>
      <c r="N3527" s="61" t="str">
        <f t="shared" ref="N3527:N3590" si="110">IF(M3527="A",IF(L3527="katA","katB",L3527),L3527)</f>
        <v>-</v>
      </c>
      <c r="P3527" s="73" t="str">
        <f t="shared" ref="P3527:P3590" si="111">IF(O3527="A",1,"")</f>
        <v/>
      </c>
      <c r="Q3527" s="61" t="s">
        <v>88</v>
      </c>
    </row>
    <row r="3528" spans="8:17" x14ac:dyDescent="0.25">
      <c r="H3528" s="59">
        <v>79758</v>
      </c>
      <c r="I3528" s="59" t="s">
        <v>69</v>
      </c>
      <c r="J3528" s="59">
        <v>31253831</v>
      </c>
      <c r="K3528" s="59" t="s">
        <v>3748</v>
      </c>
      <c r="L3528" s="61" t="s">
        <v>81</v>
      </c>
      <c r="M3528" s="61">
        <f>VLOOKUP(H3528,zdroj!C:F,4,0)</f>
        <v>0</v>
      </c>
      <c r="N3528" s="61" t="str">
        <f t="shared" si="110"/>
        <v>-</v>
      </c>
      <c r="P3528" s="73" t="str">
        <f t="shared" si="111"/>
        <v/>
      </c>
      <c r="Q3528" s="61" t="s">
        <v>88</v>
      </c>
    </row>
    <row r="3529" spans="8:17" x14ac:dyDescent="0.25">
      <c r="H3529" s="59">
        <v>79758</v>
      </c>
      <c r="I3529" s="59" t="s">
        <v>69</v>
      </c>
      <c r="J3529" s="59">
        <v>40064069</v>
      </c>
      <c r="K3529" s="59" t="s">
        <v>3749</v>
      </c>
      <c r="L3529" s="61" t="s">
        <v>81</v>
      </c>
      <c r="M3529" s="61">
        <f>VLOOKUP(H3529,zdroj!C:F,4,0)</f>
        <v>0</v>
      </c>
      <c r="N3529" s="61" t="str">
        <f t="shared" si="110"/>
        <v>-</v>
      </c>
      <c r="P3529" s="73" t="str">
        <f t="shared" si="111"/>
        <v/>
      </c>
      <c r="Q3529" s="61" t="s">
        <v>88</v>
      </c>
    </row>
    <row r="3530" spans="8:17" x14ac:dyDescent="0.25">
      <c r="H3530" s="59">
        <v>79758</v>
      </c>
      <c r="I3530" s="59" t="s">
        <v>69</v>
      </c>
      <c r="J3530" s="59">
        <v>40064077</v>
      </c>
      <c r="K3530" s="59" t="s">
        <v>3750</v>
      </c>
      <c r="L3530" s="61" t="s">
        <v>81</v>
      </c>
      <c r="M3530" s="61">
        <f>VLOOKUP(H3530,zdroj!C:F,4,0)</f>
        <v>0</v>
      </c>
      <c r="N3530" s="61" t="str">
        <f t="shared" si="110"/>
        <v>-</v>
      </c>
      <c r="P3530" s="73" t="str">
        <f t="shared" si="111"/>
        <v/>
      </c>
      <c r="Q3530" s="61" t="s">
        <v>88</v>
      </c>
    </row>
    <row r="3531" spans="8:17" x14ac:dyDescent="0.25">
      <c r="H3531" s="59">
        <v>79758</v>
      </c>
      <c r="I3531" s="59" t="s">
        <v>69</v>
      </c>
      <c r="J3531" s="59">
        <v>40064085</v>
      </c>
      <c r="K3531" s="59" t="s">
        <v>3751</v>
      </c>
      <c r="L3531" s="61" t="s">
        <v>81</v>
      </c>
      <c r="M3531" s="61">
        <f>VLOOKUP(H3531,zdroj!C:F,4,0)</f>
        <v>0</v>
      </c>
      <c r="N3531" s="61" t="str">
        <f t="shared" si="110"/>
        <v>-</v>
      </c>
      <c r="P3531" s="73" t="str">
        <f t="shared" si="111"/>
        <v/>
      </c>
      <c r="Q3531" s="61" t="s">
        <v>88</v>
      </c>
    </row>
    <row r="3532" spans="8:17" x14ac:dyDescent="0.25">
      <c r="H3532" s="59">
        <v>79758</v>
      </c>
      <c r="I3532" s="59" t="s">
        <v>69</v>
      </c>
      <c r="J3532" s="59">
        <v>40064093</v>
      </c>
      <c r="K3532" s="59" t="s">
        <v>3752</v>
      </c>
      <c r="L3532" s="61" t="s">
        <v>81</v>
      </c>
      <c r="M3532" s="61">
        <f>VLOOKUP(H3532,zdroj!C:F,4,0)</f>
        <v>0</v>
      </c>
      <c r="N3532" s="61" t="str">
        <f t="shared" si="110"/>
        <v>-</v>
      </c>
      <c r="P3532" s="73" t="str">
        <f t="shared" si="111"/>
        <v/>
      </c>
      <c r="Q3532" s="61" t="s">
        <v>88</v>
      </c>
    </row>
    <row r="3533" spans="8:17" x14ac:dyDescent="0.25">
      <c r="H3533" s="59">
        <v>79758</v>
      </c>
      <c r="I3533" s="59" t="s">
        <v>69</v>
      </c>
      <c r="J3533" s="59">
        <v>40064107</v>
      </c>
      <c r="K3533" s="59" t="s">
        <v>3753</v>
      </c>
      <c r="L3533" s="61" t="s">
        <v>81</v>
      </c>
      <c r="M3533" s="61">
        <f>VLOOKUP(H3533,zdroj!C:F,4,0)</f>
        <v>0</v>
      </c>
      <c r="N3533" s="61" t="str">
        <f t="shared" si="110"/>
        <v>-</v>
      </c>
      <c r="P3533" s="73" t="str">
        <f t="shared" si="111"/>
        <v/>
      </c>
      <c r="Q3533" s="61" t="s">
        <v>88</v>
      </c>
    </row>
    <row r="3534" spans="8:17" x14ac:dyDescent="0.25">
      <c r="H3534" s="59">
        <v>79758</v>
      </c>
      <c r="I3534" s="59" t="s">
        <v>69</v>
      </c>
      <c r="J3534" s="59">
        <v>40064115</v>
      </c>
      <c r="K3534" s="59" t="s">
        <v>3754</v>
      </c>
      <c r="L3534" s="61" t="s">
        <v>81</v>
      </c>
      <c r="M3534" s="61">
        <f>VLOOKUP(H3534,zdroj!C:F,4,0)</f>
        <v>0</v>
      </c>
      <c r="N3534" s="61" t="str">
        <f t="shared" si="110"/>
        <v>-</v>
      </c>
      <c r="P3534" s="73" t="str">
        <f t="shared" si="111"/>
        <v/>
      </c>
      <c r="Q3534" s="61" t="s">
        <v>88</v>
      </c>
    </row>
    <row r="3535" spans="8:17" x14ac:dyDescent="0.25">
      <c r="H3535" s="59">
        <v>79758</v>
      </c>
      <c r="I3535" s="59" t="s">
        <v>69</v>
      </c>
      <c r="J3535" s="59">
        <v>40064123</v>
      </c>
      <c r="K3535" s="59" t="s">
        <v>3755</v>
      </c>
      <c r="L3535" s="61" t="s">
        <v>81</v>
      </c>
      <c r="M3535" s="61">
        <f>VLOOKUP(H3535,zdroj!C:F,4,0)</f>
        <v>0</v>
      </c>
      <c r="N3535" s="61" t="str">
        <f t="shared" si="110"/>
        <v>-</v>
      </c>
      <c r="P3535" s="73" t="str">
        <f t="shared" si="111"/>
        <v/>
      </c>
      <c r="Q3535" s="61" t="s">
        <v>88</v>
      </c>
    </row>
    <row r="3536" spans="8:17" x14ac:dyDescent="0.25">
      <c r="H3536" s="59">
        <v>79758</v>
      </c>
      <c r="I3536" s="59" t="s">
        <v>69</v>
      </c>
      <c r="J3536" s="59">
        <v>40064131</v>
      </c>
      <c r="K3536" s="59" t="s">
        <v>3756</v>
      </c>
      <c r="L3536" s="61" t="s">
        <v>81</v>
      </c>
      <c r="M3536" s="61">
        <f>VLOOKUP(H3536,zdroj!C:F,4,0)</f>
        <v>0</v>
      </c>
      <c r="N3536" s="61" t="str">
        <f t="shared" si="110"/>
        <v>-</v>
      </c>
      <c r="P3536" s="73" t="str">
        <f t="shared" si="111"/>
        <v/>
      </c>
      <c r="Q3536" s="61" t="s">
        <v>88</v>
      </c>
    </row>
    <row r="3537" spans="8:17" x14ac:dyDescent="0.25">
      <c r="H3537" s="59">
        <v>79758</v>
      </c>
      <c r="I3537" s="59" t="s">
        <v>69</v>
      </c>
      <c r="J3537" s="59">
        <v>40064140</v>
      </c>
      <c r="K3537" s="59" t="s">
        <v>3757</v>
      </c>
      <c r="L3537" s="61" t="s">
        <v>81</v>
      </c>
      <c r="M3537" s="61">
        <f>VLOOKUP(H3537,zdroj!C:F,4,0)</f>
        <v>0</v>
      </c>
      <c r="N3537" s="61" t="str">
        <f t="shared" si="110"/>
        <v>-</v>
      </c>
      <c r="P3537" s="73" t="str">
        <f t="shared" si="111"/>
        <v/>
      </c>
      <c r="Q3537" s="61" t="s">
        <v>88</v>
      </c>
    </row>
    <row r="3538" spans="8:17" x14ac:dyDescent="0.25">
      <c r="H3538" s="59">
        <v>79758</v>
      </c>
      <c r="I3538" s="59" t="s">
        <v>69</v>
      </c>
      <c r="J3538" s="59">
        <v>40064158</v>
      </c>
      <c r="K3538" s="59" t="s">
        <v>3758</v>
      </c>
      <c r="L3538" s="61" t="s">
        <v>81</v>
      </c>
      <c r="M3538" s="61">
        <f>VLOOKUP(H3538,zdroj!C:F,4,0)</f>
        <v>0</v>
      </c>
      <c r="N3538" s="61" t="str">
        <f t="shared" si="110"/>
        <v>-</v>
      </c>
      <c r="P3538" s="73" t="str">
        <f t="shared" si="111"/>
        <v/>
      </c>
      <c r="Q3538" s="61" t="s">
        <v>88</v>
      </c>
    </row>
    <row r="3539" spans="8:17" x14ac:dyDescent="0.25">
      <c r="H3539" s="59">
        <v>79758</v>
      </c>
      <c r="I3539" s="59" t="s">
        <v>69</v>
      </c>
      <c r="J3539" s="59">
        <v>40064166</v>
      </c>
      <c r="K3539" s="59" t="s">
        <v>3759</v>
      </c>
      <c r="L3539" s="61" t="s">
        <v>81</v>
      </c>
      <c r="M3539" s="61">
        <f>VLOOKUP(H3539,zdroj!C:F,4,0)</f>
        <v>0</v>
      </c>
      <c r="N3539" s="61" t="str">
        <f t="shared" si="110"/>
        <v>-</v>
      </c>
      <c r="P3539" s="73" t="str">
        <f t="shared" si="111"/>
        <v/>
      </c>
      <c r="Q3539" s="61" t="s">
        <v>88</v>
      </c>
    </row>
    <row r="3540" spans="8:17" x14ac:dyDescent="0.25">
      <c r="H3540" s="59">
        <v>79758</v>
      </c>
      <c r="I3540" s="59" t="s">
        <v>69</v>
      </c>
      <c r="J3540" s="59">
        <v>40064174</v>
      </c>
      <c r="K3540" s="59" t="s">
        <v>3760</v>
      </c>
      <c r="L3540" s="61" t="s">
        <v>81</v>
      </c>
      <c r="M3540" s="61">
        <f>VLOOKUP(H3540,zdroj!C:F,4,0)</f>
        <v>0</v>
      </c>
      <c r="N3540" s="61" t="str">
        <f t="shared" si="110"/>
        <v>-</v>
      </c>
      <c r="P3540" s="73" t="str">
        <f t="shared" si="111"/>
        <v/>
      </c>
      <c r="Q3540" s="61" t="s">
        <v>88</v>
      </c>
    </row>
    <row r="3541" spans="8:17" x14ac:dyDescent="0.25">
      <c r="H3541" s="59">
        <v>79758</v>
      </c>
      <c r="I3541" s="59" t="s">
        <v>69</v>
      </c>
      <c r="J3541" s="59">
        <v>40064182</v>
      </c>
      <c r="K3541" s="59" t="s">
        <v>3761</v>
      </c>
      <c r="L3541" s="61" t="s">
        <v>81</v>
      </c>
      <c r="M3541" s="61">
        <f>VLOOKUP(H3541,zdroj!C:F,4,0)</f>
        <v>0</v>
      </c>
      <c r="N3541" s="61" t="str">
        <f t="shared" si="110"/>
        <v>-</v>
      </c>
      <c r="P3541" s="73" t="str">
        <f t="shared" si="111"/>
        <v/>
      </c>
      <c r="Q3541" s="61" t="s">
        <v>88</v>
      </c>
    </row>
    <row r="3542" spans="8:17" x14ac:dyDescent="0.25">
      <c r="H3542" s="59">
        <v>79758</v>
      </c>
      <c r="I3542" s="59" t="s">
        <v>69</v>
      </c>
      <c r="J3542" s="59">
        <v>40064191</v>
      </c>
      <c r="K3542" s="59" t="s">
        <v>3762</v>
      </c>
      <c r="L3542" s="61" t="s">
        <v>81</v>
      </c>
      <c r="M3542" s="61">
        <f>VLOOKUP(H3542,zdroj!C:F,4,0)</f>
        <v>0</v>
      </c>
      <c r="N3542" s="61" t="str">
        <f t="shared" si="110"/>
        <v>-</v>
      </c>
      <c r="P3542" s="73" t="str">
        <f t="shared" si="111"/>
        <v/>
      </c>
      <c r="Q3542" s="61" t="s">
        <v>88</v>
      </c>
    </row>
    <row r="3543" spans="8:17" x14ac:dyDescent="0.25">
      <c r="H3543" s="59">
        <v>79758</v>
      </c>
      <c r="I3543" s="59" t="s">
        <v>69</v>
      </c>
      <c r="J3543" s="59">
        <v>40064204</v>
      </c>
      <c r="K3543" s="59" t="s">
        <v>3763</v>
      </c>
      <c r="L3543" s="61" t="s">
        <v>81</v>
      </c>
      <c r="M3543" s="61">
        <f>VLOOKUP(H3543,zdroj!C:F,4,0)</f>
        <v>0</v>
      </c>
      <c r="N3543" s="61" t="str">
        <f t="shared" si="110"/>
        <v>-</v>
      </c>
      <c r="P3543" s="73" t="str">
        <f t="shared" si="111"/>
        <v/>
      </c>
      <c r="Q3543" s="61" t="s">
        <v>88</v>
      </c>
    </row>
    <row r="3544" spans="8:17" x14ac:dyDescent="0.25">
      <c r="H3544" s="59">
        <v>79758</v>
      </c>
      <c r="I3544" s="59" t="s">
        <v>69</v>
      </c>
      <c r="J3544" s="59">
        <v>40064212</v>
      </c>
      <c r="K3544" s="59" t="s">
        <v>3764</v>
      </c>
      <c r="L3544" s="61" t="s">
        <v>81</v>
      </c>
      <c r="M3544" s="61">
        <f>VLOOKUP(H3544,zdroj!C:F,4,0)</f>
        <v>0</v>
      </c>
      <c r="N3544" s="61" t="str">
        <f t="shared" si="110"/>
        <v>-</v>
      </c>
      <c r="P3544" s="73" t="str">
        <f t="shared" si="111"/>
        <v/>
      </c>
      <c r="Q3544" s="61" t="s">
        <v>88</v>
      </c>
    </row>
    <row r="3545" spans="8:17" x14ac:dyDescent="0.25">
      <c r="H3545" s="59">
        <v>79758</v>
      </c>
      <c r="I3545" s="59" t="s">
        <v>69</v>
      </c>
      <c r="J3545" s="59">
        <v>40064221</v>
      </c>
      <c r="K3545" s="59" t="s">
        <v>3765</v>
      </c>
      <c r="L3545" s="61" t="s">
        <v>81</v>
      </c>
      <c r="M3545" s="61">
        <f>VLOOKUP(H3545,zdroj!C:F,4,0)</f>
        <v>0</v>
      </c>
      <c r="N3545" s="61" t="str">
        <f t="shared" si="110"/>
        <v>-</v>
      </c>
      <c r="P3545" s="73" t="str">
        <f t="shared" si="111"/>
        <v/>
      </c>
      <c r="Q3545" s="61" t="s">
        <v>88</v>
      </c>
    </row>
    <row r="3546" spans="8:17" x14ac:dyDescent="0.25">
      <c r="H3546" s="59">
        <v>79758</v>
      </c>
      <c r="I3546" s="59" t="s">
        <v>69</v>
      </c>
      <c r="J3546" s="59">
        <v>40064239</v>
      </c>
      <c r="K3546" s="59" t="s">
        <v>3766</v>
      </c>
      <c r="L3546" s="61" t="s">
        <v>81</v>
      </c>
      <c r="M3546" s="61">
        <f>VLOOKUP(H3546,zdroj!C:F,4,0)</f>
        <v>0</v>
      </c>
      <c r="N3546" s="61" t="str">
        <f t="shared" si="110"/>
        <v>-</v>
      </c>
      <c r="P3546" s="73" t="str">
        <f t="shared" si="111"/>
        <v/>
      </c>
      <c r="Q3546" s="61" t="s">
        <v>88</v>
      </c>
    </row>
    <row r="3547" spans="8:17" x14ac:dyDescent="0.25">
      <c r="H3547" s="59">
        <v>79758</v>
      </c>
      <c r="I3547" s="59" t="s">
        <v>69</v>
      </c>
      <c r="J3547" s="59">
        <v>40064247</v>
      </c>
      <c r="K3547" s="59" t="s">
        <v>3767</v>
      </c>
      <c r="L3547" s="61" t="s">
        <v>81</v>
      </c>
      <c r="M3547" s="61">
        <f>VLOOKUP(H3547,zdroj!C:F,4,0)</f>
        <v>0</v>
      </c>
      <c r="N3547" s="61" t="str">
        <f t="shared" si="110"/>
        <v>-</v>
      </c>
      <c r="P3547" s="73" t="str">
        <f t="shared" si="111"/>
        <v/>
      </c>
      <c r="Q3547" s="61" t="s">
        <v>88</v>
      </c>
    </row>
    <row r="3548" spans="8:17" x14ac:dyDescent="0.25">
      <c r="H3548" s="59">
        <v>79758</v>
      </c>
      <c r="I3548" s="59" t="s">
        <v>69</v>
      </c>
      <c r="J3548" s="59">
        <v>40064255</v>
      </c>
      <c r="K3548" s="59" t="s">
        <v>3768</v>
      </c>
      <c r="L3548" s="61" t="s">
        <v>81</v>
      </c>
      <c r="M3548" s="61">
        <f>VLOOKUP(H3548,zdroj!C:F,4,0)</f>
        <v>0</v>
      </c>
      <c r="N3548" s="61" t="str">
        <f t="shared" si="110"/>
        <v>-</v>
      </c>
      <c r="P3548" s="73" t="str">
        <f t="shared" si="111"/>
        <v/>
      </c>
      <c r="Q3548" s="61" t="s">
        <v>88</v>
      </c>
    </row>
    <row r="3549" spans="8:17" x14ac:dyDescent="0.25">
      <c r="H3549" s="59">
        <v>79758</v>
      </c>
      <c r="I3549" s="59" t="s">
        <v>69</v>
      </c>
      <c r="J3549" s="59">
        <v>40064263</v>
      </c>
      <c r="K3549" s="59" t="s">
        <v>3769</v>
      </c>
      <c r="L3549" s="61" t="s">
        <v>81</v>
      </c>
      <c r="M3549" s="61">
        <f>VLOOKUP(H3549,zdroj!C:F,4,0)</f>
        <v>0</v>
      </c>
      <c r="N3549" s="61" t="str">
        <f t="shared" si="110"/>
        <v>-</v>
      </c>
      <c r="P3549" s="73" t="str">
        <f t="shared" si="111"/>
        <v/>
      </c>
      <c r="Q3549" s="61" t="s">
        <v>88</v>
      </c>
    </row>
    <row r="3550" spans="8:17" x14ac:dyDescent="0.25">
      <c r="H3550" s="59">
        <v>79758</v>
      </c>
      <c r="I3550" s="59" t="s">
        <v>69</v>
      </c>
      <c r="J3550" s="59">
        <v>40064271</v>
      </c>
      <c r="K3550" s="59" t="s">
        <v>3770</v>
      </c>
      <c r="L3550" s="61" t="s">
        <v>81</v>
      </c>
      <c r="M3550" s="61">
        <f>VLOOKUP(H3550,zdroj!C:F,4,0)</f>
        <v>0</v>
      </c>
      <c r="N3550" s="61" t="str">
        <f t="shared" si="110"/>
        <v>-</v>
      </c>
      <c r="P3550" s="73" t="str">
        <f t="shared" si="111"/>
        <v/>
      </c>
      <c r="Q3550" s="61" t="s">
        <v>88</v>
      </c>
    </row>
    <row r="3551" spans="8:17" x14ac:dyDescent="0.25">
      <c r="H3551" s="59">
        <v>79758</v>
      </c>
      <c r="I3551" s="59" t="s">
        <v>69</v>
      </c>
      <c r="J3551" s="59">
        <v>40064280</v>
      </c>
      <c r="K3551" s="59" t="s">
        <v>3771</v>
      </c>
      <c r="L3551" s="61" t="s">
        <v>81</v>
      </c>
      <c r="M3551" s="61">
        <f>VLOOKUP(H3551,zdroj!C:F,4,0)</f>
        <v>0</v>
      </c>
      <c r="N3551" s="61" t="str">
        <f t="shared" si="110"/>
        <v>-</v>
      </c>
      <c r="P3551" s="73" t="str">
        <f t="shared" si="111"/>
        <v/>
      </c>
      <c r="Q3551" s="61" t="s">
        <v>88</v>
      </c>
    </row>
    <row r="3552" spans="8:17" x14ac:dyDescent="0.25">
      <c r="H3552" s="59">
        <v>79758</v>
      </c>
      <c r="I3552" s="59" t="s">
        <v>69</v>
      </c>
      <c r="J3552" s="59">
        <v>40064301</v>
      </c>
      <c r="K3552" s="59" t="s">
        <v>3772</v>
      </c>
      <c r="L3552" s="61" t="s">
        <v>81</v>
      </c>
      <c r="M3552" s="61">
        <f>VLOOKUP(H3552,zdroj!C:F,4,0)</f>
        <v>0</v>
      </c>
      <c r="N3552" s="61" t="str">
        <f t="shared" si="110"/>
        <v>-</v>
      </c>
      <c r="P3552" s="73" t="str">
        <f t="shared" si="111"/>
        <v/>
      </c>
      <c r="Q3552" s="61" t="s">
        <v>88</v>
      </c>
    </row>
    <row r="3553" spans="8:17" x14ac:dyDescent="0.25">
      <c r="H3553" s="59">
        <v>79758</v>
      </c>
      <c r="I3553" s="59" t="s">
        <v>69</v>
      </c>
      <c r="J3553" s="59">
        <v>40064310</v>
      </c>
      <c r="K3553" s="59" t="s">
        <v>3773</v>
      </c>
      <c r="L3553" s="61" t="s">
        <v>81</v>
      </c>
      <c r="M3553" s="61">
        <f>VLOOKUP(H3553,zdroj!C:F,4,0)</f>
        <v>0</v>
      </c>
      <c r="N3553" s="61" t="str">
        <f t="shared" si="110"/>
        <v>-</v>
      </c>
      <c r="P3553" s="73" t="str">
        <f t="shared" si="111"/>
        <v/>
      </c>
      <c r="Q3553" s="61" t="s">
        <v>88</v>
      </c>
    </row>
    <row r="3554" spans="8:17" x14ac:dyDescent="0.25">
      <c r="H3554" s="59">
        <v>79758</v>
      </c>
      <c r="I3554" s="59" t="s">
        <v>69</v>
      </c>
      <c r="J3554" s="59">
        <v>40064328</v>
      </c>
      <c r="K3554" s="59" t="s">
        <v>3774</v>
      </c>
      <c r="L3554" s="61" t="s">
        <v>81</v>
      </c>
      <c r="M3554" s="61">
        <f>VLOOKUP(H3554,zdroj!C:F,4,0)</f>
        <v>0</v>
      </c>
      <c r="N3554" s="61" t="str">
        <f t="shared" si="110"/>
        <v>-</v>
      </c>
      <c r="P3554" s="73" t="str">
        <f t="shared" si="111"/>
        <v/>
      </c>
      <c r="Q3554" s="61" t="s">
        <v>88</v>
      </c>
    </row>
    <row r="3555" spans="8:17" x14ac:dyDescent="0.25">
      <c r="H3555" s="59">
        <v>79758</v>
      </c>
      <c r="I3555" s="59" t="s">
        <v>69</v>
      </c>
      <c r="J3555" s="59">
        <v>40064336</v>
      </c>
      <c r="K3555" s="59" t="s">
        <v>3775</v>
      </c>
      <c r="L3555" s="61" t="s">
        <v>81</v>
      </c>
      <c r="M3555" s="61">
        <f>VLOOKUP(H3555,zdroj!C:F,4,0)</f>
        <v>0</v>
      </c>
      <c r="N3555" s="61" t="str">
        <f t="shared" si="110"/>
        <v>-</v>
      </c>
      <c r="P3555" s="73" t="str">
        <f t="shared" si="111"/>
        <v/>
      </c>
      <c r="Q3555" s="61" t="s">
        <v>88</v>
      </c>
    </row>
    <row r="3556" spans="8:17" x14ac:dyDescent="0.25">
      <c r="H3556" s="59">
        <v>79758</v>
      </c>
      <c r="I3556" s="59" t="s">
        <v>69</v>
      </c>
      <c r="J3556" s="59">
        <v>40064344</v>
      </c>
      <c r="K3556" s="59" t="s">
        <v>3776</v>
      </c>
      <c r="L3556" s="61" t="s">
        <v>81</v>
      </c>
      <c r="M3556" s="61">
        <f>VLOOKUP(H3556,zdroj!C:F,4,0)</f>
        <v>0</v>
      </c>
      <c r="N3556" s="61" t="str">
        <f t="shared" si="110"/>
        <v>-</v>
      </c>
      <c r="P3556" s="73" t="str">
        <f t="shared" si="111"/>
        <v/>
      </c>
      <c r="Q3556" s="61" t="s">
        <v>88</v>
      </c>
    </row>
    <row r="3557" spans="8:17" x14ac:dyDescent="0.25">
      <c r="H3557" s="59">
        <v>79758</v>
      </c>
      <c r="I3557" s="59" t="s">
        <v>69</v>
      </c>
      <c r="J3557" s="59">
        <v>40064352</v>
      </c>
      <c r="K3557" s="59" t="s">
        <v>3777</v>
      </c>
      <c r="L3557" s="61" t="s">
        <v>81</v>
      </c>
      <c r="M3557" s="61">
        <f>VLOOKUP(H3557,zdroj!C:F,4,0)</f>
        <v>0</v>
      </c>
      <c r="N3557" s="61" t="str">
        <f t="shared" si="110"/>
        <v>-</v>
      </c>
      <c r="P3557" s="73" t="str">
        <f t="shared" si="111"/>
        <v/>
      </c>
      <c r="Q3557" s="61" t="s">
        <v>88</v>
      </c>
    </row>
    <row r="3558" spans="8:17" x14ac:dyDescent="0.25">
      <c r="H3558" s="59">
        <v>79758</v>
      </c>
      <c r="I3558" s="59" t="s">
        <v>69</v>
      </c>
      <c r="J3558" s="59">
        <v>40064361</v>
      </c>
      <c r="K3558" s="59" t="s">
        <v>3778</v>
      </c>
      <c r="L3558" s="61" t="s">
        <v>81</v>
      </c>
      <c r="M3558" s="61">
        <f>VLOOKUP(H3558,zdroj!C:F,4,0)</f>
        <v>0</v>
      </c>
      <c r="N3558" s="61" t="str">
        <f t="shared" si="110"/>
        <v>-</v>
      </c>
      <c r="P3558" s="73" t="str">
        <f t="shared" si="111"/>
        <v/>
      </c>
      <c r="Q3558" s="61" t="s">
        <v>88</v>
      </c>
    </row>
    <row r="3559" spans="8:17" x14ac:dyDescent="0.25">
      <c r="H3559" s="59">
        <v>79758</v>
      </c>
      <c r="I3559" s="59" t="s">
        <v>69</v>
      </c>
      <c r="J3559" s="59">
        <v>40064379</v>
      </c>
      <c r="K3559" s="59" t="s">
        <v>3779</v>
      </c>
      <c r="L3559" s="61" t="s">
        <v>81</v>
      </c>
      <c r="M3559" s="61">
        <f>VLOOKUP(H3559,zdroj!C:F,4,0)</f>
        <v>0</v>
      </c>
      <c r="N3559" s="61" t="str">
        <f t="shared" si="110"/>
        <v>-</v>
      </c>
      <c r="P3559" s="73" t="str">
        <f t="shared" si="111"/>
        <v/>
      </c>
      <c r="Q3559" s="61" t="s">
        <v>88</v>
      </c>
    </row>
    <row r="3560" spans="8:17" x14ac:dyDescent="0.25">
      <c r="H3560" s="59">
        <v>79758</v>
      </c>
      <c r="I3560" s="59" t="s">
        <v>69</v>
      </c>
      <c r="J3560" s="59">
        <v>40064387</v>
      </c>
      <c r="K3560" s="59" t="s">
        <v>3780</v>
      </c>
      <c r="L3560" s="61" t="s">
        <v>81</v>
      </c>
      <c r="M3560" s="61">
        <f>VLOOKUP(H3560,zdroj!C:F,4,0)</f>
        <v>0</v>
      </c>
      <c r="N3560" s="61" t="str">
        <f t="shared" si="110"/>
        <v>-</v>
      </c>
      <c r="P3560" s="73" t="str">
        <f t="shared" si="111"/>
        <v/>
      </c>
      <c r="Q3560" s="61" t="s">
        <v>88</v>
      </c>
    </row>
    <row r="3561" spans="8:17" x14ac:dyDescent="0.25">
      <c r="H3561" s="59">
        <v>79758</v>
      </c>
      <c r="I3561" s="59" t="s">
        <v>69</v>
      </c>
      <c r="J3561" s="59">
        <v>40064395</v>
      </c>
      <c r="K3561" s="59" t="s">
        <v>3781</v>
      </c>
      <c r="L3561" s="61" t="s">
        <v>81</v>
      </c>
      <c r="M3561" s="61">
        <f>VLOOKUP(H3561,zdroj!C:F,4,0)</f>
        <v>0</v>
      </c>
      <c r="N3561" s="61" t="str">
        <f t="shared" si="110"/>
        <v>-</v>
      </c>
      <c r="P3561" s="73" t="str">
        <f t="shared" si="111"/>
        <v/>
      </c>
      <c r="Q3561" s="61" t="s">
        <v>88</v>
      </c>
    </row>
    <row r="3562" spans="8:17" x14ac:dyDescent="0.25">
      <c r="H3562" s="59">
        <v>79758</v>
      </c>
      <c r="I3562" s="59" t="s">
        <v>69</v>
      </c>
      <c r="J3562" s="59">
        <v>40064409</v>
      </c>
      <c r="K3562" s="59" t="s">
        <v>3782</v>
      </c>
      <c r="L3562" s="61" t="s">
        <v>81</v>
      </c>
      <c r="M3562" s="61">
        <f>VLOOKUP(H3562,zdroj!C:F,4,0)</f>
        <v>0</v>
      </c>
      <c r="N3562" s="61" t="str">
        <f t="shared" si="110"/>
        <v>-</v>
      </c>
      <c r="P3562" s="73" t="str">
        <f t="shared" si="111"/>
        <v/>
      </c>
      <c r="Q3562" s="61" t="s">
        <v>88</v>
      </c>
    </row>
    <row r="3563" spans="8:17" x14ac:dyDescent="0.25">
      <c r="H3563" s="59">
        <v>79758</v>
      </c>
      <c r="I3563" s="59" t="s">
        <v>69</v>
      </c>
      <c r="J3563" s="59">
        <v>40064417</v>
      </c>
      <c r="K3563" s="59" t="s">
        <v>3783</v>
      </c>
      <c r="L3563" s="61" t="s">
        <v>81</v>
      </c>
      <c r="M3563" s="61">
        <f>VLOOKUP(H3563,zdroj!C:F,4,0)</f>
        <v>0</v>
      </c>
      <c r="N3563" s="61" t="str">
        <f t="shared" si="110"/>
        <v>-</v>
      </c>
      <c r="P3563" s="73" t="str">
        <f t="shared" si="111"/>
        <v/>
      </c>
      <c r="Q3563" s="61" t="s">
        <v>88</v>
      </c>
    </row>
    <row r="3564" spans="8:17" x14ac:dyDescent="0.25">
      <c r="H3564" s="59">
        <v>79758</v>
      </c>
      <c r="I3564" s="59" t="s">
        <v>69</v>
      </c>
      <c r="J3564" s="59">
        <v>40064425</v>
      </c>
      <c r="K3564" s="59" t="s">
        <v>3784</v>
      </c>
      <c r="L3564" s="61" t="s">
        <v>81</v>
      </c>
      <c r="M3564" s="61">
        <f>VLOOKUP(H3564,zdroj!C:F,4,0)</f>
        <v>0</v>
      </c>
      <c r="N3564" s="61" t="str">
        <f t="shared" si="110"/>
        <v>-</v>
      </c>
      <c r="P3564" s="73" t="str">
        <f t="shared" si="111"/>
        <v/>
      </c>
      <c r="Q3564" s="61" t="s">
        <v>88</v>
      </c>
    </row>
    <row r="3565" spans="8:17" x14ac:dyDescent="0.25">
      <c r="H3565" s="59">
        <v>79758</v>
      </c>
      <c r="I3565" s="59" t="s">
        <v>69</v>
      </c>
      <c r="J3565" s="59">
        <v>40064433</v>
      </c>
      <c r="K3565" s="59" t="s">
        <v>3785</v>
      </c>
      <c r="L3565" s="61" t="s">
        <v>81</v>
      </c>
      <c r="M3565" s="61">
        <f>VLOOKUP(H3565,zdroj!C:F,4,0)</f>
        <v>0</v>
      </c>
      <c r="N3565" s="61" t="str">
        <f t="shared" si="110"/>
        <v>-</v>
      </c>
      <c r="P3565" s="73" t="str">
        <f t="shared" si="111"/>
        <v/>
      </c>
      <c r="Q3565" s="61" t="s">
        <v>88</v>
      </c>
    </row>
    <row r="3566" spans="8:17" x14ac:dyDescent="0.25">
      <c r="H3566" s="59">
        <v>79758</v>
      </c>
      <c r="I3566" s="59" t="s">
        <v>69</v>
      </c>
      <c r="J3566" s="59">
        <v>40064441</v>
      </c>
      <c r="K3566" s="59" t="s">
        <v>3786</v>
      </c>
      <c r="L3566" s="61" t="s">
        <v>81</v>
      </c>
      <c r="M3566" s="61">
        <f>VLOOKUP(H3566,zdroj!C:F,4,0)</f>
        <v>0</v>
      </c>
      <c r="N3566" s="61" t="str">
        <f t="shared" si="110"/>
        <v>-</v>
      </c>
      <c r="P3566" s="73" t="str">
        <f t="shared" si="111"/>
        <v/>
      </c>
      <c r="Q3566" s="61" t="s">
        <v>88</v>
      </c>
    </row>
    <row r="3567" spans="8:17" x14ac:dyDescent="0.25">
      <c r="H3567" s="59">
        <v>79758</v>
      </c>
      <c r="I3567" s="59" t="s">
        <v>69</v>
      </c>
      <c r="J3567" s="59">
        <v>40064450</v>
      </c>
      <c r="K3567" s="59" t="s">
        <v>3787</v>
      </c>
      <c r="L3567" s="61" t="s">
        <v>81</v>
      </c>
      <c r="M3567" s="61">
        <f>VLOOKUP(H3567,zdroj!C:F,4,0)</f>
        <v>0</v>
      </c>
      <c r="N3567" s="61" t="str">
        <f t="shared" si="110"/>
        <v>-</v>
      </c>
      <c r="P3567" s="73" t="str">
        <f t="shared" si="111"/>
        <v/>
      </c>
      <c r="Q3567" s="61" t="s">
        <v>88</v>
      </c>
    </row>
    <row r="3568" spans="8:17" x14ac:dyDescent="0.25">
      <c r="H3568" s="59">
        <v>79758</v>
      </c>
      <c r="I3568" s="59" t="s">
        <v>69</v>
      </c>
      <c r="J3568" s="59">
        <v>40064468</v>
      </c>
      <c r="K3568" s="59" t="s">
        <v>3788</v>
      </c>
      <c r="L3568" s="61" t="s">
        <v>81</v>
      </c>
      <c r="M3568" s="61">
        <f>VLOOKUP(H3568,zdroj!C:F,4,0)</f>
        <v>0</v>
      </c>
      <c r="N3568" s="61" t="str">
        <f t="shared" si="110"/>
        <v>-</v>
      </c>
      <c r="P3568" s="73" t="str">
        <f t="shared" si="111"/>
        <v/>
      </c>
      <c r="Q3568" s="61" t="s">
        <v>88</v>
      </c>
    </row>
    <row r="3569" spans="8:17" x14ac:dyDescent="0.25">
      <c r="H3569" s="59">
        <v>79758</v>
      </c>
      <c r="I3569" s="59" t="s">
        <v>69</v>
      </c>
      <c r="J3569" s="59">
        <v>40064476</v>
      </c>
      <c r="K3569" s="59" t="s">
        <v>3789</v>
      </c>
      <c r="L3569" s="61" t="s">
        <v>81</v>
      </c>
      <c r="M3569" s="61">
        <f>VLOOKUP(H3569,zdroj!C:F,4,0)</f>
        <v>0</v>
      </c>
      <c r="N3569" s="61" t="str">
        <f t="shared" si="110"/>
        <v>-</v>
      </c>
      <c r="P3569" s="73" t="str">
        <f t="shared" si="111"/>
        <v/>
      </c>
      <c r="Q3569" s="61" t="s">
        <v>88</v>
      </c>
    </row>
    <row r="3570" spans="8:17" x14ac:dyDescent="0.25">
      <c r="H3570" s="59">
        <v>79758</v>
      </c>
      <c r="I3570" s="59" t="s">
        <v>69</v>
      </c>
      <c r="J3570" s="59">
        <v>40064484</v>
      </c>
      <c r="K3570" s="59" t="s">
        <v>3790</v>
      </c>
      <c r="L3570" s="61" t="s">
        <v>81</v>
      </c>
      <c r="M3570" s="61">
        <f>VLOOKUP(H3570,zdroj!C:F,4,0)</f>
        <v>0</v>
      </c>
      <c r="N3570" s="61" t="str">
        <f t="shared" si="110"/>
        <v>-</v>
      </c>
      <c r="P3570" s="73" t="str">
        <f t="shared" si="111"/>
        <v/>
      </c>
      <c r="Q3570" s="61" t="s">
        <v>88</v>
      </c>
    </row>
    <row r="3571" spans="8:17" x14ac:dyDescent="0.25">
      <c r="H3571" s="59">
        <v>79758</v>
      </c>
      <c r="I3571" s="59" t="s">
        <v>69</v>
      </c>
      <c r="J3571" s="59">
        <v>40064492</v>
      </c>
      <c r="K3571" s="59" t="s">
        <v>3791</v>
      </c>
      <c r="L3571" s="61" t="s">
        <v>81</v>
      </c>
      <c r="M3571" s="61">
        <f>VLOOKUP(H3571,zdroj!C:F,4,0)</f>
        <v>0</v>
      </c>
      <c r="N3571" s="61" t="str">
        <f t="shared" si="110"/>
        <v>-</v>
      </c>
      <c r="P3571" s="73" t="str">
        <f t="shared" si="111"/>
        <v/>
      </c>
      <c r="Q3571" s="61" t="s">
        <v>88</v>
      </c>
    </row>
    <row r="3572" spans="8:17" x14ac:dyDescent="0.25">
      <c r="H3572" s="59">
        <v>79758</v>
      </c>
      <c r="I3572" s="59" t="s">
        <v>69</v>
      </c>
      <c r="J3572" s="59">
        <v>40064506</v>
      </c>
      <c r="K3572" s="59" t="s">
        <v>3792</v>
      </c>
      <c r="L3572" s="61" t="s">
        <v>81</v>
      </c>
      <c r="M3572" s="61">
        <f>VLOOKUP(H3572,zdroj!C:F,4,0)</f>
        <v>0</v>
      </c>
      <c r="N3572" s="61" t="str">
        <f t="shared" si="110"/>
        <v>-</v>
      </c>
      <c r="P3572" s="73" t="str">
        <f t="shared" si="111"/>
        <v/>
      </c>
      <c r="Q3572" s="61" t="s">
        <v>88</v>
      </c>
    </row>
    <row r="3573" spans="8:17" x14ac:dyDescent="0.25">
      <c r="H3573" s="59">
        <v>79758</v>
      </c>
      <c r="I3573" s="59" t="s">
        <v>69</v>
      </c>
      <c r="J3573" s="59">
        <v>40064514</v>
      </c>
      <c r="K3573" s="59" t="s">
        <v>3793</v>
      </c>
      <c r="L3573" s="61" t="s">
        <v>81</v>
      </c>
      <c r="M3573" s="61">
        <f>VLOOKUP(H3573,zdroj!C:F,4,0)</f>
        <v>0</v>
      </c>
      <c r="N3573" s="61" t="str">
        <f t="shared" si="110"/>
        <v>-</v>
      </c>
      <c r="P3573" s="73" t="str">
        <f t="shared" si="111"/>
        <v/>
      </c>
      <c r="Q3573" s="61" t="s">
        <v>88</v>
      </c>
    </row>
    <row r="3574" spans="8:17" x14ac:dyDescent="0.25">
      <c r="H3574" s="59">
        <v>79758</v>
      </c>
      <c r="I3574" s="59" t="s">
        <v>69</v>
      </c>
      <c r="J3574" s="59">
        <v>40064522</v>
      </c>
      <c r="K3574" s="59" t="s">
        <v>3794</v>
      </c>
      <c r="L3574" s="61" t="s">
        <v>81</v>
      </c>
      <c r="M3574" s="61">
        <f>VLOOKUP(H3574,zdroj!C:F,4,0)</f>
        <v>0</v>
      </c>
      <c r="N3574" s="61" t="str">
        <f t="shared" si="110"/>
        <v>-</v>
      </c>
      <c r="P3574" s="73" t="str">
        <f t="shared" si="111"/>
        <v/>
      </c>
      <c r="Q3574" s="61" t="s">
        <v>88</v>
      </c>
    </row>
    <row r="3575" spans="8:17" x14ac:dyDescent="0.25">
      <c r="H3575" s="59">
        <v>79758</v>
      </c>
      <c r="I3575" s="59" t="s">
        <v>69</v>
      </c>
      <c r="J3575" s="59">
        <v>40064531</v>
      </c>
      <c r="K3575" s="59" t="s">
        <v>3795</v>
      </c>
      <c r="L3575" s="61" t="s">
        <v>81</v>
      </c>
      <c r="M3575" s="61">
        <f>VLOOKUP(H3575,zdroj!C:F,4,0)</f>
        <v>0</v>
      </c>
      <c r="N3575" s="61" t="str">
        <f t="shared" si="110"/>
        <v>-</v>
      </c>
      <c r="P3575" s="73" t="str">
        <f t="shared" si="111"/>
        <v/>
      </c>
      <c r="Q3575" s="61" t="s">
        <v>86</v>
      </c>
    </row>
    <row r="3576" spans="8:17" x14ac:dyDescent="0.25">
      <c r="H3576" s="59">
        <v>79758</v>
      </c>
      <c r="I3576" s="59" t="s">
        <v>69</v>
      </c>
      <c r="J3576" s="59">
        <v>40064557</v>
      </c>
      <c r="K3576" s="59" t="s">
        <v>3796</v>
      </c>
      <c r="L3576" s="61" t="s">
        <v>81</v>
      </c>
      <c r="M3576" s="61">
        <f>VLOOKUP(H3576,zdroj!C:F,4,0)</f>
        <v>0</v>
      </c>
      <c r="N3576" s="61" t="str">
        <f t="shared" si="110"/>
        <v>-</v>
      </c>
      <c r="P3576" s="73" t="str">
        <f t="shared" si="111"/>
        <v/>
      </c>
      <c r="Q3576" s="61" t="s">
        <v>88</v>
      </c>
    </row>
    <row r="3577" spans="8:17" x14ac:dyDescent="0.25">
      <c r="H3577" s="59">
        <v>79758</v>
      </c>
      <c r="I3577" s="59" t="s">
        <v>69</v>
      </c>
      <c r="J3577" s="59">
        <v>40064565</v>
      </c>
      <c r="K3577" s="59" t="s">
        <v>3797</v>
      </c>
      <c r="L3577" s="61" t="s">
        <v>81</v>
      </c>
      <c r="M3577" s="61">
        <f>VLOOKUP(H3577,zdroj!C:F,4,0)</f>
        <v>0</v>
      </c>
      <c r="N3577" s="61" t="str">
        <f t="shared" si="110"/>
        <v>-</v>
      </c>
      <c r="P3577" s="73" t="str">
        <f t="shared" si="111"/>
        <v/>
      </c>
      <c r="Q3577" s="61" t="s">
        <v>88</v>
      </c>
    </row>
    <row r="3578" spans="8:17" x14ac:dyDescent="0.25">
      <c r="H3578" s="59">
        <v>79758</v>
      </c>
      <c r="I3578" s="59" t="s">
        <v>69</v>
      </c>
      <c r="J3578" s="59">
        <v>40064573</v>
      </c>
      <c r="K3578" s="59" t="s">
        <v>3798</v>
      </c>
      <c r="L3578" s="61" t="s">
        <v>81</v>
      </c>
      <c r="M3578" s="61">
        <f>VLOOKUP(H3578,zdroj!C:F,4,0)</f>
        <v>0</v>
      </c>
      <c r="N3578" s="61" t="str">
        <f t="shared" si="110"/>
        <v>-</v>
      </c>
      <c r="P3578" s="73" t="str">
        <f t="shared" si="111"/>
        <v/>
      </c>
      <c r="Q3578" s="61" t="s">
        <v>88</v>
      </c>
    </row>
    <row r="3579" spans="8:17" x14ac:dyDescent="0.25">
      <c r="H3579" s="59">
        <v>79758</v>
      </c>
      <c r="I3579" s="59" t="s">
        <v>69</v>
      </c>
      <c r="J3579" s="59">
        <v>40064581</v>
      </c>
      <c r="K3579" s="59" t="s">
        <v>3799</v>
      </c>
      <c r="L3579" s="61" t="s">
        <v>81</v>
      </c>
      <c r="M3579" s="61">
        <f>VLOOKUP(H3579,zdroj!C:F,4,0)</f>
        <v>0</v>
      </c>
      <c r="N3579" s="61" t="str">
        <f t="shared" si="110"/>
        <v>-</v>
      </c>
      <c r="P3579" s="73" t="str">
        <f t="shared" si="111"/>
        <v/>
      </c>
      <c r="Q3579" s="61" t="s">
        <v>88</v>
      </c>
    </row>
    <row r="3580" spans="8:17" x14ac:dyDescent="0.25">
      <c r="H3580" s="59">
        <v>79758</v>
      </c>
      <c r="I3580" s="59" t="s">
        <v>69</v>
      </c>
      <c r="J3580" s="59">
        <v>40064590</v>
      </c>
      <c r="K3580" s="59" t="s">
        <v>3800</v>
      </c>
      <c r="L3580" s="61" t="s">
        <v>81</v>
      </c>
      <c r="M3580" s="61">
        <f>VLOOKUP(H3580,zdroj!C:F,4,0)</f>
        <v>0</v>
      </c>
      <c r="N3580" s="61" t="str">
        <f t="shared" si="110"/>
        <v>-</v>
      </c>
      <c r="P3580" s="73" t="str">
        <f t="shared" si="111"/>
        <v/>
      </c>
      <c r="Q3580" s="61" t="s">
        <v>88</v>
      </c>
    </row>
    <row r="3581" spans="8:17" x14ac:dyDescent="0.25">
      <c r="H3581" s="59">
        <v>79758</v>
      </c>
      <c r="I3581" s="59" t="s">
        <v>69</v>
      </c>
      <c r="J3581" s="59">
        <v>40064603</v>
      </c>
      <c r="K3581" s="59" t="s">
        <v>3801</v>
      </c>
      <c r="L3581" s="61" t="s">
        <v>81</v>
      </c>
      <c r="M3581" s="61">
        <f>VLOOKUP(H3581,zdroj!C:F,4,0)</f>
        <v>0</v>
      </c>
      <c r="N3581" s="61" t="str">
        <f t="shared" si="110"/>
        <v>-</v>
      </c>
      <c r="P3581" s="73" t="str">
        <f t="shared" si="111"/>
        <v/>
      </c>
      <c r="Q3581" s="61" t="s">
        <v>88</v>
      </c>
    </row>
    <row r="3582" spans="8:17" x14ac:dyDescent="0.25">
      <c r="H3582" s="59">
        <v>79758</v>
      </c>
      <c r="I3582" s="59" t="s">
        <v>69</v>
      </c>
      <c r="J3582" s="59">
        <v>40064611</v>
      </c>
      <c r="K3582" s="59" t="s">
        <v>3802</v>
      </c>
      <c r="L3582" s="61" t="s">
        <v>81</v>
      </c>
      <c r="M3582" s="61">
        <f>VLOOKUP(H3582,zdroj!C:F,4,0)</f>
        <v>0</v>
      </c>
      <c r="N3582" s="61" t="str">
        <f t="shared" si="110"/>
        <v>-</v>
      </c>
      <c r="P3582" s="73" t="str">
        <f t="shared" si="111"/>
        <v/>
      </c>
      <c r="Q3582" s="61" t="s">
        <v>88</v>
      </c>
    </row>
    <row r="3583" spans="8:17" x14ac:dyDescent="0.25">
      <c r="H3583" s="59">
        <v>79758</v>
      </c>
      <c r="I3583" s="59" t="s">
        <v>69</v>
      </c>
      <c r="J3583" s="59">
        <v>40064620</v>
      </c>
      <c r="K3583" s="59" t="s">
        <v>3803</v>
      </c>
      <c r="L3583" s="61" t="s">
        <v>81</v>
      </c>
      <c r="M3583" s="61">
        <f>VLOOKUP(H3583,zdroj!C:F,4,0)</f>
        <v>0</v>
      </c>
      <c r="N3583" s="61" t="str">
        <f t="shared" si="110"/>
        <v>-</v>
      </c>
      <c r="P3583" s="73" t="str">
        <f t="shared" si="111"/>
        <v/>
      </c>
      <c r="Q3583" s="61" t="s">
        <v>88</v>
      </c>
    </row>
    <row r="3584" spans="8:17" x14ac:dyDescent="0.25">
      <c r="H3584" s="59">
        <v>79758</v>
      </c>
      <c r="I3584" s="59" t="s">
        <v>69</v>
      </c>
      <c r="J3584" s="59">
        <v>40064638</v>
      </c>
      <c r="K3584" s="59" t="s">
        <v>3804</v>
      </c>
      <c r="L3584" s="61" t="s">
        <v>81</v>
      </c>
      <c r="M3584" s="61">
        <f>VLOOKUP(H3584,zdroj!C:F,4,0)</f>
        <v>0</v>
      </c>
      <c r="N3584" s="61" t="str">
        <f t="shared" si="110"/>
        <v>-</v>
      </c>
      <c r="P3584" s="73" t="str">
        <f t="shared" si="111"/>
        <v/>
      </c>
      <c r="Q3584" s="61" t="s">
        <v>88</v>
      </c>
    </row>
    <row r="3585" spans="8:17" x14ac:dyDescent="0.25">
      <c r="H3585" s="59">
        <v>79758</v>
      </c>
      <c r="I3585" s="59" t="s">
        <v>69</v>
      </c>
      <c r="J3585" s="59">
        <v>40064646</v>
      </c>
      <c r="K3585" s="59" t="s">
        <v>3805</v>
      </c>
      <c r="L3585" s="61" t="s">
        <v>81</v>
      </c>
      <c r="M3585" s="61">
        <f>VLOOKUP(H3585,zdroj!C:F,4,0)</f>
        <v>0</v>
      </c>
      <c r="N3585" s="61" t="str">
        <f t="shared" si="110"/>
        <v>-</v>
      </c>
      <c r="P3585" s="73" t="str">
        <f t="shared" si="111"/>
        <v/>
      </c>
      <c r="Q3585" s="61" t="s">
        <v>88</v>
      </c>
    </row>
    <row r="3586" spans="8:17" x14ac:dyDescent="0.25">
      <c r="H3586" s="59">
        <v>79758</v>
      </c>
      <c r="I3586" s="59" t="s">
        <v>69</v>
      </c>
      <c r="J3586" s="59">
        <v>40064654</v>
      </c>
      <c r="K3586" s="59" t="s">
        <v>3806</v>
      </c>
      <c r="L3586" s="61" t="s">
        <v>81</v>
      </c>
      <c r="M3586" s="61">
        <f>VLOOKUP(H3586,zdroj!C:F,4,0)</f>
        <v>0</v>
      </c>
      <c r="N3586" s="61" t="str">
        <f t="shared" si="110"/>
        <v>-</v>
      </c>
      <c r="P3586" s="73" t="str">
        <f t="shared" si="111"/>
        <v/>
      </c>
      <c r="Q3586" s="61" t="s">
        <v>88</v>
      </c>
    </row>
    <row r="3587" spans="8:17" x14ac:dyDescent="0.25">
      <c r="H3587" s="59">
        <v>79758</v>
      </c>
      <c r="I3587" s="59" t="s">
        <v>69</v>
      </c>
      <c r="J3587" s="59">
        <v>40064662</v>
      </c>
      <c r="K3587" s="59" t="s">
        <v>3807</v>
      </c>
      <c r="L3587" s="61" t="s">
        <v>81</v>
      </c>
      <c r="M3587" s="61">
        <f>VLOOKUP(H3587,zdroj!C:F,4,0)</f>
        <v>0</v>
      </c>
      <c r="N3587" s="61" t="str">
        <f t="shared" si="110"/>
        <v>-</v>
      </c>
      <c r="P3587" s="73" t="str">
        <f t="shared" si="111"/>
        <v/>
      </c>
      <c r="Q3587" s="61" t="s">
        <v>88</v>
      </c>
    </row>
    <row r="3588" spans="8:17" x14ac:dyDescent="0.25">
      <c r="H3588" s="59">
        <v>79758</v>
      </c>
      <c r="I3588" s="59" t="s">
        <v>69</v>
      </c>
      <c r="J3588" s="59">
        <v>40064671</v>
      </c>
      <c r="K3588" s="59" t="s">
        <v>3808</v>
      </c>
      <c r="L3588" s="61" t="s">
        <v>81</v>
      </c>
      <c r="M3588" s="61">
        <f>VLOOKUP(H3588,zdroj!C:F,4,0)</f>
        <v>0</v>
      </c>
      <c r="N3588" s="61" t="str">
        <f t="shared" si="110"/>
        <v>-</v>
      </c>
      <c r="P3588" s="73" t="str">
        <f t="shared" si="111"/>
        <v/>
      </c>
      <c r="Q3588" s="61" t="s">
        <v>86</v>
      </c>
    </row>
    <row r="3589" spans="8:17" x14ac:dyDescent="0.25">
      <c r="H3589" s="59">
        <v>79758</v>
      </c>
      <c r="I3589" s="59" t="s">
        <v>69</v>
      </c>
      <c r="J3589" s="59">
        <v>40064689</v>
      </c>
      <c r="K3589" s="59" t="s">
        <v>3809</v>
      </c>
      <c r="L3589" s="61" t="s">
        <v>81</v>
      </c>
      <c r="M3589" s="61">
        <f>VLOOKUP(H3589,zdroj!C:F,4,0)</f>
        <v>0</v>
      </c>
      <c r="N3589" s="61" t="str">
        <f t="shared" si="110"/>
        <v>-</v>
      </c>
      <c r="P3589" s="73" t="str">
        <f t="shared" si="111"/>
        <v/>
      </c>
      <c r="Q3589" s="61" t="s">
        <v>88</v>
      </c>
    </row>
    <row r="3590" spans="8:17" x14ac:dyDescent="0.25">
      <c r="H3590" s="59">
        <v>79758</v>
      </c>
      <c r="I3590" s="59" t="s">
        <v>69</v>
      </c>
      <c r="J3590" s="59">
        <v>40064697</v>
      </c>
      <c r="K3590" s="59" t="s">
        <v>3810</v>
      </c>
      <c r="L3590" s="61" t="s">
        <v>81</v>
      </c>
      <c r="M3590" s="61">
        <f>VLOOKUP(H3590,zdroj!C:F,4,0)</f>
        <v>0</v>
      </c>
      <c r="N3590" s="61" t="str">
        <f t="shared" si="110"/>
        <v>-</v>
      </c>
      <c r="P3590" s="73" t="str">
        <f t="shared" si="111"/>
        <v/>
      </c>
      <c r="Q3590" s="61" t="s">
        <v>88</v>
      </c>
    </row>
    <row r="3591" spans="8:17" x14ac:dyDescent="0.25">
      <c r="H3591" s="59">
        <v>79758</v>
      </c>
      <c r="I3591" s="59" t="s">
        <v>69</v>
      </c>
      <c r="J3591" s="59">
        <v>40064701</v>
      </c>
      <c r="K3591" s="59" t="s">
        <v>3811</v>
      </c>
      <c r="L3591" s="61" t="s">
        <v>81</v>
      </c>
      <c r="M3591" s="61">
        <f>VLOOKUP(H3591,zdroj!C:F,4,0)</f>
        <v>0</v>
      </c>
      <c r="N3591" s="61" t="str">
        <f t="shared" ref="N3591:N3654" si="112">IF(M3591="A",IF(L3591="katA","katB",L3591),L3591)</f>
        <v>-</v>
      </c>
      <c r="P3591" s="73" t="str">
        <f t="shared" ref="P3591:P3654" si="113">IF(O3591="A",1,"")</f>
        <v/>
      </c>
      <c r="Q3591" s="61" t="s">
        <v>88</v>
      </c>
    </row>
    <row r="3592" spans="8:17" x14ac:dyDescent="0.25">
      <c r="H3592" s="59">
        <v>79758</v>
      </c>
      <c r="I3592" s="59" t="s">
        <v>69</v>
      </c>
      <c r="J3592" s="59">
        <v>40064719</v>
      </c>
      <c r="K3592" s="59" t="s">
        <v>3812</v>
      </c>
      <c r="L3592" s="61" t="s">
        <v>81</v>
      </c>
      <c r="M3592" s="61">
        <f>VLOOKUP(H3592,zdroj!C:F,4,0)</f>
        <v>0</v>
      </c>
      <c r="N3592" s="61" t="str">
        <f t="shared" si="112"/>
        <v>-</v>
      </c>
      <c r="P3592" s="73" t="str">
        <f t="shared" si="113"/>
        <v/>
      </c>
      <c r="Q3592" s="61" t="s">
        <v>88</v>
      </c>
    </row>
    <row r="3593" spans="8:17" x14ac:dyDescent="0.25">
      <c r="H3593" s="59">
        <v>79758</v>
      </c>
      <c r="I3593" s="59" t="s">
        <v>69</v>
      </c>
      <c r="J3593" s="59">
        <v>40064727</v>
      </c>
      <c r="K3593" s="59" t="s">
        <v>3813</v>
      </c>
      <c r="L3593" s="61" t="s">
        <v>81</v>
      </c>
      <c r="M3593" s="61">
        <f>VLOOKUP(H3593,zdroj!C:F,4,0)</f>
        <v>0</v>
      </c>
      <c r="N3593" s="61" t="str">
        <f t="shared" si="112"/>
        <v>-</v>
      </c>
      <c r="P3593" s="73" t="str">
        <f t="shared" si="113"/>
        <v/>
      </c>
      <c r="Q3593" s="61" t="s">
        <v>88</v>
      </c>
    </row>
    <row r="3594" spans="8:17" x14ac:dyDescent="0.25">
      <c r="H3594" s="59">
        <v>79758</v>
      </c>
      <c r="I3594" s="59" t="s">
        <v>69</v>
      </c>
      <c r="J3594" s="59">
        <v>40064735</v>
      </c>
      <c r="K3594" s="59" t="s">
        <v>3814</v>
      </c>
      <c r="L3594" s="61" t="s">
        <v>81</v>
      </c>
      <c r="M3594" s="61">
        <f>VLOOKUP(H3594,zdroj!C:F,4,0)</f>
        <v>0</v>
      </c>
      <c r="N3594" s="61" t="str">
        <f t="shared" si="112"/>
        <v>-</v>
      </c>
      <c r="P3594" s="73" t="str">
        <f t="shared" si="113"/>
        <v/>
      </c>
      <c r="Q3594" s="61" t="s">
        <v>88</v>
      </c>
    </row>
    <row r="3595" spans="8:17" x14ac:dyDescent="0.25">
      <c r="H3595" s="59">
        <v>79758</v>
      </c>
      <c r="I3595" s="59" t="s">
        <v>69</v>
      </c>
      <c r="J3595" s="59">
        <v>40064743</v>
      </c>
      <c r="K3595" s="59" t="s">
        <v>3815</v>
      </c>
      <c r="L3595" s="61" t="s">
        <v>81</v>
      </c>
      <c r="M3595" s="61">
        <f>VLOOKUP(H3595,zdroj!C:F,4,0)</f>
        <v>0</v>
      </c>
      <c r="N3595" s="61" t="str">
        <f t="shared" si="112"/>
        <v>-</v>
      </c>
      <c r="P3595" s="73" t="str">
        <f t="shared" si="113"/>
        <v/>
      </c>
      <c r="Q3595" s="61" t="s">
        <v>88</v>
      </c>
    </row>
    <row r="3596" spans="8:17" x14ac:dyDescent="0.25">
      <c r="H3596" s="59">
        <v>79758</v>
      </c>
      <c r="I3596" s="59" t="s">
        <v>69</v>
      </c>
      <c r="J3596" s="59">
        <v>40064751</v>
      </c>
      <c r="K3596" s="59" t="s">
        <v>3816</v>
      </c>
      <c r="L3596" s="61" t="s">
        <v>81</v>
      </c>
      <c r="M3596" s="61">
        <f>VLOOKUP(H3596,zdroj!C:F,4,0)</f>
        <v>0</v>
      </c>
      <c r="N3596" s="61" t="str">
        <f t="shared" si="112"/>
        <v>-</v>
      </c>
      <c r="P3596" s="73" t="str">
        <f t="shared" si="113"/>
        <v/>
      </c>
      <c r="Q3596" s="61" t="s">
        <v>88</v>
      </c>
    </row>
    <row r="3597" spans="8:17" x14ac:dyDescent="0.25">
      <c r="H3597" s="59">
        <v>79758</v>
      </c>
      <c r="I3597" s="59" t="s">
        <v>69</v>
      </c>
      <c r="J3597" s="59">
        <v>40064760</v>
      </c>
      <c r="K3597" s="59" t="s">
        <v>3817</v>
      </c>
      <c r="L3597" s="61" t="s">
        <v>81</v>
      </c>
      <c r="M3597" s="61">
        <f>VLOOKUP(H3597,zdroj!C:F,4,0)</f>
        <v>0</v>
      </c>
      <c r="N3597" s="61" t="str">
        <f t="shared" si="112"/>
        <v>-</v>
      </c>
      <c r="P3597" s="73" t="str">
        <f t="shared" si="113"/>
        <v/>
      </c>
      <c r="Q3597" s="61" t="s">
        <v>88</v>
      </c>
    </row>
    <row r="3598" spans="8:17" x14ac:dyDescent="0.25">
      <c r="H3598" s="59">
        <v>79758</v>
      </c>
      <c r="I3598" s="59" t="s">
        <v>69</v>
      </c>
      <c r="J3598" s="59">
        <v>40064778</v>
      </c>
      <c r="K3598" s="59" t="s">
        <v>3818</v>
      </c>
      <c r="L3598" s="61" t="s">
        <v>81</v>
      </c>
      <c r="M3598" s="61">
        <f>VLOOKUP(H3598,zdroj!C:F,4,0)</f>
        <v>0</v>
      </c>
      <c r="N3598" s="61" t="str">
        <f t="shared" si="112"/>
        <v>-</v>
      </c>
      <c r="P3598" s="73" t="str">
        <f t="shared" si="113"/>
        <v/>
      </c>
      <c r="Q3598" s="61" t="s">
        <v>88</v>
      </c>
    </row>
    <row r="3599" spans="8:17" x14ac:dyDescent="0.25">
      <c r="H3599" s="59">
        <v>79758</v>
      </c>
      <c r="I3599" s="59" t="s">
        <v>69</v>
      </c>
      <c r="J3599" s="59">
        <v>40064786</v>
      </c>
      <c r="K3599" s="59" t="s">
        <v>3819</v>
      </c>
      <c r="L3599" s="61" t="s">
        <v>81</v>
      </c>
      <c r="M3599" s="61">
        <f>VLOOKUP(H3599,zdroj!C:F,4,0)</f>
        <v>0</v>
      </c>
      <c r="N3599" s="61" t="str">
        <f t="shared" si="112"/>
        <v>-</v>
      </c>
      <c r="P3599" s="73" t="str">
        <f t="shared" si="113"/>
        <v/>
      </c>
      <c r="Q3599" s="61" t="s">
        <v>88</v>
      </c>
    </row>
    <row r="3600" spans="8:17" x14ac:dyDescent="0.25">
      <c r="H3600" s="59">
        <v>79758</v>
      </c>
      <c r="I3600" s="59" t="s">
        <v>69</v>
      </c>
      <c r="J3600" s="59">
        <v>40064794</v>
      </c>
      <c r="K3600" s="59" t="s">
        <v>3820</v>
      </c>
      <c r="L3600" s="61" t="s">
        <v>81</v>
      </c>
      <c r="M3600" s="61">
        <f>VLOOKUP(H3600,zdroj!C:F,4,0)</f>
        <v>0</v>
      </c>
      <c r="N3600" s="61" t="str">
        <f t="shared" si="112"/>
        <v>-</v>
      </c>
      <c r="P3600" s="73" t="str">
        <f t="shared" si="113"/>
        <v/>
      </c>
      <c r="Q3600" s="61" t="s">
        <v>88</v>
      </c>
    </row>
    <row r="3601" spans="8:17" x14ac:dyDescent="0.25">
      <c r="H3601" s="59">
        <v>79758</v>
      </c>
      <c r="I3601" s="59" t="s">
        <v>69</v>
      </c>
      <c r="J3601" s="59">
        <v>40064808</v>
      </c>
      <c r="K3601" s="59" t="s">
        <v>3821</v>
      </c>
      <c r="L3601" s="61" t="s">
        <v>81</v>
      </c>
      <c r="M3601" s="61">
        <f>VLOOKUP(H3601,zdroj!C:F,4,0)</f>
        <v>0</v>
      </c>
      <c r="N3601" s="61" t="str">
        <f t="shared" si="112"/>
        <v>-</v>
      </c>
      <c r="P3601" s="73" t="str">
        <f t="shared" si="113"/>
        <v/>
      </c>
      <c r="Q3601" s="61" t="s">
        <v>86</v>
      </c>
    </row>
    <row r="3602" spans="8:17" x14ac:dyDescent="0.25">
      <c r="H3602" s="59">
        <v>79758</v>
      </c>
      <c r="I3602" s="59" t="s">
        <v>69</v>
      </c>
      <c r="J3602" s="59">
        <v>40064816</v>
      </c>
      <c r="K3602" s="59" t="s">
        <v>3822</v>
      </c>
      <c r="L3602" s="61" t="s">
        <v>81</v>
      </c>
      <c r="M3602" s="61">
        <f>VLOOKUP(H3602,zdroj!C:F,4,0)</f>
        <v>0</v>
      </c>
      <c r="N3602" s="61" t="str">
        <f t="shared" si="112"/>
        <v>-</v>
      </c>
      <c r="P3602" s="73" t="str">
        <f t="shared" si="113"/>
        <v/>
      </c>
      <c r="Q3602" s="61" t="s">
        <v>86</v>
      </c>
    </row>
    <row r="3603" spans="8:17" x14ac:dyDescent="0.25">
      <c r="H3603" s="59">
        <v>79758</v>
      </c>
      <c r="I3603" s="59" t="s">
        <v>69</v>
      </c>
      <c r="J3603" s="59">
        <v>40064824</v>
      </c>
      <c r="K3603" s="59" t="s">
        <v>3823</v>
      </c>
      <c r="L3603" s="61" t="s">
        <v>81</v>
      </c>
      <c r="M3603" s="61">
        <f>VLOOKUP(H3603,zdroj!C:F,4,0)</f>
        <v>0</v>
      </c>
      <c r="N3603" s="61" t="str">
        <f t="shared" si="112"/>
        <v>-</v>
      </c>
      <c r="P3603" s="73" t="str">
        <f t="shared" si="113"/>
        <v/>
      </c>
      <c r="Q3603" s="61" t="s">
        <v>88</v>
      </c>
    </row>
    <row r="3604" spans="8:17" x14ac:dyDescent="0.25">
      <c r="H3604" s="59">
        <v>79758</v>
      </c>
      <c r="I3604" s="59" t="s">
        <v>69</v>
      </c>
      <c r="J3604" s="59">
        <v>40064832</v>
      </c>
      <c r="K3604" s="59" t="s">
        <v>3824</v>
      </c>
      <c r="L3604" s="61" t="s">
        <v>81</v>
      </c>
      <c r="M3604" s="61">
        <f>VLOOKUP(H3604,zdroj!C:F,4,0)</f>
        <v>0</v>
      </c>
      <c r="N3604" s="61" t="str">
        <f t="shared" si="112"/>
        <v>-</v>
      </c>
      <c r="P3604" s="73" t="str">
        <f t="shared" si="113"/>
        <v/>
      </c>
      <c r="Q3604" s="61" t="s">
        <v>88</v>
      </c>
    </row>
    <row r="3605" spans="8:17" x14ac:dyDescent="0.25">
      <c r="H3605" s="59">
        <v>79758</v>
      </c>
      <c r="I3605" s="59" t="s">
        <v>69</v>
      </c>
      <c r="J3605" s="59">
        <v>40064841</v>
      </c>
      <c r="K3605" s="59" t="s">
        <v>3825</v>
      </c>
      <c r="L3605" s="61" t="s">
        <v>81</v>
      </c>
      <c r="M3605" s="61">
        <f>VLOOKUP(H3605,zdroj!C:F,4,0)</f>
        <v>0</v>
      </c>
      <c r="N3605" s="61" t="str">
        <f t="shared" si="112"/>
        <v>-</v>
      </c>
      <c r="P3605" s="73" t="str">
        <f t="shared" si="113"/>
        <v/>
      </c>
      <c r="Q3605" s="61" t="s">
        <v>88</v>
      </c>
    </row>
    <row r="3606" spans="8:17" x14ac:dyDescent="0.25">
      <c r="H3606" s="59">
        <v>79758</v>
      </c>
      <c r="I3606" s="59" t="s">
        <v>69</v>
      </c>
      <c r="J3606" s="59">
        <v>40064859</v>
      </c>
      <c r="K3606" s="59" t="s">
        <v>3826</v>
      </c>
      <c r="L3606" s="61" t="s">
        <v>81</v>
      </c>
      <c r="M3606" s="61">
        <f>VLOOKUP(H3606,zdroj!C:F,4,0)</f>
        <v>0</v>
      </c>
      <c r="N3606" s="61" t="str">
        <f t="shared" si="112"/>
        <v>-</v>
      </c>
      <c r="P3606" s="73" t="str">
        <f t="shared" si="113"/>
        <v/>
      </c>
      <c r="Q3606" s="61" t="s">
        <v>88</v>
      </c>
    </row>
    <row r="3607" spans="8:17" x14ac:dyDescent="0.25">
      <c r="H3607" s="59">
        <v>79758</v>
      </c>
      <c r="I3607" s="59" t="s">
        <v>69</v>
      </c>
      <c r="J3607" s="59">
        <v>40064867</v>
      </c>
      <c r="K3607" s="59" t="s">
        <v>3827</v>
      </c>
      <c r="L3607" s="61" t="s">
        <v>81</v>
      </c>
      <c r="M3607" s="61">
        <f>VLOOKUP(H3607,zdroj!C:F,4,0)</f>
        <v>0</v>
      </c>
      <c r="N3607" s="61" t="str">
        <f t="shared" si="112"/>
        <v>-</v>
      </c>
      <c r="P3607" s="73" t="str">
        <f t="shared" si="113"/>
        <v/>
      </c>
      <c r="Q3607" s="61" t="s">
        <v>88</v>
      </c>
    </row>
    <row r="3608" spans="8:17" x14ac:dyDescent="0.25">
      <c r="H3608" s="59">
        <v>79758</v>
      </c>
      <c r="I3608" s="59" t="s">
        <v>69</v>
      </c>
      <c r="J3608" s="59">
        <v>40064875</v>
      </c>
      <c r="K3608" s="59" t="s">
        <v>3828</v>
      </c>
      <c r="L3608" s="61" t="s">
        <v>81</v>
      </c>
      <c r="M3608" s="61">
        <f>VLOOKUP(H3608,zdroj!C:F,4,0)</f>
        <v>0</v>
      </c>
      <c r="N3608" s="61" t="str">
        <f t="shared" si="112"/>
        <v>-</v>
      </c>
      <c r="P3608" s="73" t="str">
        <f t="shared" si="113"/>
        <v/>
      </c>
      <c r="Q3608" s="61" t="s">
        <v>88</v>
      </c>
    </row>
    <row r="3609" spans="8:17" x14ac:dyDescent="0.25">
      <c r="H3609" s="59">
        <v>79758</v>
      </c>
      <c r="I3609" s="59" t="s">
        <v>69</v>
      </c>
      <c r="J3609" s="59">
        <v>40064883</v>
      </c>
      <c r="K3609" s="59" t="s">
        <v>3829</v>
      </c>
      <c r="L3609" s="61" t="s">
        <v>81</v>
      </c>
      <c r="M3609" s="61">
        <f>VLOOKUP(H3609,zdroj!C:F,4,0)</f>
        <v>0</v>
      </c>
      <c r="N3609" s="61" t="str">
        <f t="shared" si="112"/>
        <v>-</v>
      </c>
      <c r="P3609" s="73" t="str">
        <f t="shared" si="113"/>
        <v/>
      </c>
      <c r="Q3609" s="61" t="s">
        <v>88</v>
      </c>
    </row>
    <row r="3610" spans="8:17" x14ac:dyDescent="0.25">
      <c r="H3610" s="59">
        <v>79758</v>
      </c>
      <c r="I3610" s="59" t="s">
        <v>69</v>
      </c>
      <c r="J3610" s="59">
        <v>40064891</v>
      </c>
      <c r="K3610" s="59" t="s">
        <v>3830</v>
      </c>
      <c r="L3610" s="61" t="s">
        <v>81</v>
      </c>
      <c r="M3610" s="61">
        <f>VLOOKUP(H3610,zdroj!C:F,4,0)</f>
        <v>0</v>
      </c>
      <c r="N3610" s="61" t="str">
        <f t="shared" si="112"/>
        <v>-</v>
      </c>
      <c r="P3610" s="73" t="str">
        <f t="shared" si="113"/>
        <v/>
      </c>
      <c r="Q3610" s="61" t="s">
        <v>88</v>
      </c>
    </row>
    <row r="3611" spans="8:17" x14ac:dyDescent="0.25">
      <c r="H3611" s="59">
        <v>79758</v>
      </c>
      <c r="I3611" s="59" t="s">
        <v>69</v>
      </c>
      <c r="J3611" s="59">
        <v>40064905</v>
      </c>
      <c r="K3611" s="59" t="s">
        <v>3831</v>
      </c>
      <c r="L3611" s="61" t="s">
        <v>81</v>
      </c>
      <c r="M3611" s="61">
        <f>VLOOKUP(H3611,zdroj!C:F,4,0)</f>
        <v>0</v>
      </c>
      <c r="N3611" s="61" t="str">
        <f t="shared" si="112"/>
        <v>-</v>
      </c>
      <c r="P3611" s="73" t="str">
        <f t="shared" si="113"/>
        <v/>
      </c>
      <c r="Q3611" s="61" t="s">
        <v>88</v>
      </c>
    </row>
    <row r="3612" spans="8:17" x14ac:dyDescent="0.25">
      <c r="H3612" s="59">
        <v>79758</v>
      </c>
      <c r="I3612" s="59" t="s">
        <v>69</v>
      </c>
      <c r="J3612" s="59">
        <v>40064913</v>
      </c>
      <c r="K3612" s="59" t="s">
        <v>3832</v>
      </c>
      <c r="L3612" s="61" t="s">
        <v>81</v>
      </c>
      <c r="M3612" s="61">
        <f>VLOOKUP(H3612,zdroj!C:F,4,0)</f>
        <v>0</v>
      </c>
      <c r="N3612" s="61" t="str">
        <f t="shared" si="112"/>
        <v>-</v>
      </c>
      <c r="P3612" s="73" t="str">
        <f t="shared" si="113"/>
        <v/>
      </c>
      <c r="Q3612" s="61" t="s">
        <v>88</v>
      </c>
    </row>
    <row r="3613" spans="8:17" x14ac:dyDescent="0.25">
      <c r="H3613" s="59">
        <v>79758</v>
      </c>
      <c r="I3613" s="59" t="s">
        <v>69</v>
      </c>
      <c r="J3613" s="59">
        <v>40064921</v>
      </c>
      <c r="K3613" s="59" t="s">
        <v>3833</v>
      </c>
      <c r="L3613" s="61" t="s">
        <v>81</v>
      </c>
      <c r="M3613" s="61">
        <f>VLOOKUP(H3613,zdroj!C:F,4,0)</f>
        <v>0</v>
      </c>
      <c r="N3613" s="61" t="str">
        <f t="shared" si="112"/>
        <v>-</v>
      </c>
      <c r="P3613" s="73" t="str">
        <f t="shared" si="113"/>
        <v/>
      </c>
      <c r="Q3613" s="61" t="s">
        <v>88</v>
      </c>
    </row>
    <row r="3614" spans="8:17" x14ac:dyDescent="0.25">
      <c r="H3614" s="59">
        <v>79758</v>
      </c>
      <c r="I3614" s="59" t="s">
        <v>69</v>
      </c>
      <c r="J3614" s="59">
        <v>40064930</v>
      </c>
      <c r="K3614" s="59" t="s">
        <v>3834</v>
      </c>
      <c r="L3614" s="61" t="s">
        <v>81</v>
      </c>
      <c r="M3614" s="61">
        <f>VLOOKUP(H3614,zdroj!C:F,4,0)</f>
        <v>0</v>
      </c>
      <c r="N3614" s="61" t="str">
        <f t="shared" si="112"/>
        <v>-</v>
      </c>
      <c r="P3614" s="73" t="str">
        <f t="shared" si="113"/>
        <v/>
      </c>
      <c r="Q3614" s="61" t="s">
        <v>88</v>
      </c>
    </row>
    <row r="3615" spans="8:17" x14ac:dyDescent="0.25">
      <c r="H3615" s="59">
        <v>79758</v>
      </c>
      <c r="I3615" s="59" t="s">
        <v>69</v>
      </c>
      <c r="J3615" s="59">
        <v>40064948</v>
      </c>
      <c r="K3615" s="59" t="s">
        <v>3835</v>
      </c>
      <c r="L3615" s="61" t="s">
        <v>81</v>
      </c>
      <c r="M3615" s="61">
        <f>VLOOKUP(H3615,zdroj!C:F,4,0)</f>
        <v>0</v>
      </c>
      <c r="N3615" s="61" t="str">
        <f t="shared" si="112"/>
        <v>-</v>
      </c>
      <c r="P3615" s="73" t="str">
        <f t="shared" si="113"/>
        <v/>
      </c>
      <c r="Q3615" s="61" t="s">
        <v>88</v>
      </c>
    </row>
    <row r="3616" spans="8:17" x14ac:dyDescent="0.25">
      <c r="H3616" s="59">
        <v>79758</v>
      </c>
      <c r="I3616" s="59" t="s">
        <v>69</v>
      </c>
      <c r="J3616" s="59">
        <v>40064956</v>
      </c>
      <c r="K3616" s="59" t="s">
        <v>3836</v>
      </c>
      <c r="L3616" s="61" t="s">
        <v>81</v>
      </c>
      <c r="M3616" s="61">
        <f>VLOOKUP(H3616,zdroj!C:F,4,0)</f>
        <v>0</v>
      </c>
      <c r="N3616" s="61" t="str">
        <f t="shared" si="112"/>
        <v>-</v>
      </c>
      <c r="P3616" s="73" t="str">
        <f t="shared" si="113"/>
        <v/>
      </c>
      <c r="Q3616" s="61" t="s">
        <v>88</v>
      </c>
    </row>
    <row r="3617" spans="8:17" x14ac:dyDescent="0.25">
      <c r="H3617" s="59">
        <v>79758</v>
      </c>
      <c r="I3617" s="59" t="s">
        <v>69</v>
      </c>
      <c r="J3617" s="59">
        <v>40064964</v>
      </c>
      <c r="K3617" s="59" t="s">
        <v>3837</v>
      </c>
      <c r="L3617" s="61" t="s">
        <v>81</v>
      </c>
      <c r="M3617" s="61">
        <f>VLOOKUP(H3617,zdroj!C:F,4,0)</f>
        <v>0</v>
      </c>
      <c r="N3617" s="61" t="str">
        <f t="shared" si="112"/>
        <v>-</v>
      </c>
      <c r="P3617" s="73" t="str">
        <f t="shared" si="113"/>
        <v/>
      </c>
      <c r="Q3617" s="61" t="s">
        <v>88</v>
      </c>
    </row>
    <row r="3618" spans="8:17" x14ac:dyDescent="0.25">
      <c r="H3618" s="59">
        <v>79758</v>
      </c>
      <c r="I3618" s="59" t="s">
        <v>69</v>
      </c>
      <c r="J3618" s="59">
        <v>40064972</v>
      </c>
      <c r="K3618" s="59" t="s">
        <v>3838</v>
      </c>
      <c r="L3618" s="61" t="s">
        <v>81</v>
      </c>
      <c r="M3618" s="61">
        <f>VLOOKUP(H3618,zdroj!C:F,4,0)</f>
        <v>0</v>
      </c>
      <c r="N3618" s="61" t="str">
        <f t="shared" si="112"/>
        <v>-</v>
      </c>
      <c r="P3618" s="73" t="str">
        <f t="shared" si="113"/>
        <v/>
      </c>
      <c r="Q3618" s="61" t="s">
        <v>88</v>
      </c>
    </row>
    <row r="3619" spans="8:17" x14ac:dyDescent="0.25">
      <c r="H3619" s="59">
        <v>79758</v>
      </c>
      <c r="I3619" s="59" t="s">
        <v>69</v>
      </c>
      <c r="J3619" s="59">
        <v>40064981</v>
      </c>
      <c r="K3619" s="59" t="s">
        <v>3839</v>
      </c>
      <c r="L3619" s="61" t="s">
        <v>81</v>
      </c>
      <c r="M3619" s="61">
        <f>VLOOKUP(H3619,zdroj!C:F,4,0)</f>
        <v>0</v>
      </c>
      <c r="N3619" s="61" t="str">
        <f t="shared" si="112"/>
        <v>-</v>
      </c>
      <c r="P3619" s="73" t="str">
        <f t="shared" si="113"/>
        <v/>
      </c>
      <c r="Q3619" s="61" t="s">
        <v>88</v>
      </c>
    </row>
    <row r="3620" spans="8:17" x14ac:dyDescent="0.25">
      <c r="H3620" s="59">
        <v>79758</v>
      </c>
      <c r="I3620" s="59" t="s">
        <v>69</v>
      </c>
      <c r="J3620" s="59">
        <v>40064999</v>
      </c>
      <c r="K3620" s="59" t="s">
        <v>3840</v>
      </c>
      <c r="L3620" s="61" t="s">
        <v>81</v>
      </c>
      <c r="M3620" s="61">
        <f>VLOOKUP(H3620,zdroj!C:F,4,0)</f>
        <v>0</v>
      </c>
      <c r="N3620" s="61" t="str">
        <f t="shared" si="112"/>
        <v>-</v>
      </c>
      <c r="P3620" s="73" t="str">
        <f t="shared" si="113"/>
        <v/>
      </c>
      <c r="Q3620" s="61" t="s">
        <v>88</v>
      </c>
    </row>
    <row r="3621" spans="8:17" x14ac:dyDescent="0.25">
      <c r="H3621" s="59">
        <v>79758</v>
      </c>
      <c r="I3621" s="59" t="s">
        <v>69</v>
      </c>
      <c r="J3621" s="59">
        <v>40065006</v>
      </c>
      <c r="K3621" s="59" t="s">
        <v>3841</v>
      </c>
      <c r="L3621" s="61" t="s">
        <v>81</v>
      </c>
      <c r="M3621" s="61">
        <f>VLOOKUP(H3621,zdroj!C:F,4,0)</f>
        <v>0</v>
      </c>
      <c r="N3621" s="61" t="str">
        <f t="shared" si="112"/>
        <v>-</v>
      </c>
      <c r="P3621" s="73" t="str">
        <f t="shared" si="113"/>
        <v/>
      </c>
      <c r="Q3621" s="61" t="s">
        <v>88</v>
      </c>
    </row>
    <row r="3622" spans="8:17" x14ac:dyDescent="0.25">
      <c r="H3622" s="59">
        <v>79758</v>
      </c>
      <c r="I3622" s="59" t="s">
        <v>69</v>
      </c>
      <c r="J3622" s="59">
        <v>40065014</v>
      </c>
      <c r="K3622" s="59" t="s">
        <v>3842</v>
      </c>
      <c r="L3622" s="61" t="s">
        <v>81</v>
      </c>
      <c r="M3622" s="61">
        <f>VLOOKUP(H3622,zdroj!C:F,4,0)</f>
        <v>0</v>
      </c>
      <c r="N3622" s="61" t="str">
        <f t="shared" si="112"/>
        <v>-</v>
      </c>
      <c r="P3622" s="73" t="str">
        <f t="shared" si="113"/>
        <v/>
      </c>
      <c r="Q3622" s="61" t="s">
        <v>88</v>
      </c>
    </row>
    <row r="3623" spans="8:17" x14ac:dyDescent="0.25">
      <c r="H3623" s="59">
        <v>79758</v>
      </c>
      <c r="I3623" s="59" t="s">
        <v>69</v>
      </c>
      <c r="J3623" s="59">
        <v>40065022</v>
      </c>
      <c r="K3623" s="59" t="s">
        <v>3843</v>
      </c>
      <c r="L3623" s="61" t="s">
        <v>81</v>
      </c>
      <c r="M3623" s="61">
        <f>VLOOKUP(H3623,zdroj!C:F,4,0)</f>
        <v>0</v>
      </c>
      <c r="N3623" s="61" t="str">
        <f t="shared" si="112"/>
        <v>-</v>
      </c>
      <c r="P3623" s="73" t="str">
        <f t="shared" si="113"/>
        <v/>
      </c>
      <c r="Q3623" s="61" t="s">
        <v>88</v>
      </c>
    </row>
    <row r="3624" spans="8:17" x14ac:dyDescent="0.25">
      <c r="H3624" s="59">
        <v>79758</v>
      </c>
      <c r="I3624" s="59" t="s">
        <v>69</v>
      </c>
      <c r="J3624" s="59">
        <v>40065049</v>
      </c>
      <c r="K3624" s="59" t="s">
        <v>3844</v>
      </c>
      <c r="L3624" s="61" t="s">
        <v>81</v>
      </c>
      <c r="M3624" s="61">
        <f>VLOOKUP(H3624,zdroj!C:F,4,0)</f>
        <v>0</v>
      </c>
      <c r="N3624" s="61" t="str">
        <f t="shared" si="112"/>
        <v>-</v>
      </c>
      <c r="P3624" s="73" t="str">
        <f t="shared" si="113"/>
        <v/>
      </c>
      <c r="Q3624" s="61" t="s">
        <v>88</v>
      </c>
    </row>
    <row r="3625" spans="8:17" x14ac:dyDescent="0.25">
      <c r="H3625" s="59">
        <v>79758</v>
      </c>
      <c r="I3625" s="59" t="s">
        <v>69</v>
      </c>
      <c r="J3625" s="59">
        <v>40065057</v>
      </c>
      <c r="K3625" s="59" t="s">
        <v>3845</v>
      </c>
      <c r="L3625" s="61" t="s">
        <v>81</v>
      </c>
      <c r="M3625" s="61">
        <f>VLOOKUP(H3625,zdroj!C:F,4,0)</f>
        <v>0</v>
      </c>
      <c r="N3625" s="61" t="str">
        <f t="shared" si="112"/>
        <v>-</v>
      </c>
      <c r="P3625" s="73" t="str">
        <f t="shared" si="113"/>
        <v/>
      </c>
      <c r="Q3625" s="61" t="s">
        <v>88</v>
      </c>
    </row>
    <row r="3626" spans="8:17" x14ac:dyDescent="0.25">
      <c r="H3626" s="59">
        <v>79758</v>
      </c>
      <c r="I3626" s="59" t="s">
        <v>69</v>
      </c>
      <c r="J3626" s="59">
        <v>40065065</v>
      </c>
      <c r="K3626" s="59" t="s">
        <v>3846</v>
      </c>
      <c r="L3626" s="61" t="s">
        <v>81</v>
      </c>
      <c r="M3626" s="61">
        <f>VLOOKUP(H3626,zdroj!C:F,4,0)</f>
        <v>0</v>
      </c>
      <c r="N3626" s="61" t="str">
        <f t="shared" si="112"/>
        <v>-</v>
      </c>
      <c r="P3626" s="73" t="str">
        <f t="shared" si="113"/>
        <v/>
      </c>
      <c r="Q3626" s="61" t="s">
        <v>88</v>
      </c>
    </row>
    <row r="3627" spans="8:17" x14ac:dyDescent="0.25">
      <c r="H3627" s="59">
        <v>79758</v>
      </c>
      <c r="I3627" s="59" t="s">
        <v>69</v>
      </c>
      <c r="J3627" s="59">
        <v>40065081</v>
      </c>
      <c r="K3627" s="59" t="s">
        <v>3847</v>
      </c>
      <c r="L3627" s="61" t="s">
        <v>81</v>
      </c>
      <c r="M3627" s="61">
        <f>VLOOKUP(H3627,zdroj!C:F,4,0)</f>
        <v>0</v>
      </c>
      <c r="N3627" s="61" t="str">
        <f t="shared" si="112"/>
        <v>-</v>
      </c>
      <c r="P3627" s="73" t="str">
        <f t="shared" si="113"/>
        <v/>
      </c>
      <c r="Q3627" s="61" t="s">
        <v>88</v>
      </c>
    </row>
    <row r="3628" spans="8:17" x14ac:dyDescent="0.25">
      <c r="H3628" s="59">
        <v>79758</v>
      </c>
      <c r="I3628" s="59" t="s">
        <v>69</v>
      </c>
      <c r="J3628" s="59">
        <v>40065090</v>
      </c>
      <c r="K3628" s="59" t="s">
        <v>3848</v>
      </c>
      <c r="L3628" s="61" t="s">
        <v>81</v>
      </c>
      <c r="M3628" s="61">
        <f>VLOOKUP(H3628,zdroj!C:F,4,0)</f>
        <v>0</v>
      </c>
      <c r="N3628" s="61" t="str">
        <f t="shared" si="112"/>
        <v>-</v>
      </c>
      <c r="P3628" s="73" t="str">
        <f t="shared" si="113"/>
        <v/>
      </c>
      <c r="Q3628" s="61" t="s">
        <v>88</v>
      </c>
    </row>
    <row r="3629" spans="8:17" x14ac:dyDescent="0.25">
      <c r="H3629" s="59">
        <v>79758</v>
      </c>
      <c r="I3629" s="59" t="s">
        <v>69</v>
      </c>
      <c r="J3629" s="59">
        <v>40065103</v>
      </c>
      <c r="K3629" s="59" t="s">
        <v>3849</v>
      </c>
      <c r="L3629" s="61" t="s">
        <v>81</v>
      </c>
      <c r="M3629" s="61">
        <f>VLOOKUP(H3629,zdroj!C:F,4,0)</f>
        <v>0</v>
      </c>
      <c r="N3629" s="61" t="str">
        <f t="shared" si="112"/>
        <v>-</v>
      </c>
      <c r="P3629" s="73" t="str">
        <f t="shared" si="113"/>
        <v/>
      </c>
      <c r="Q3629" s="61" t="s">
        <v>88</v>
      </c>
    </row>
    <row r="3630" spans="8:17" x14ac:dyDescent="0.25">
      <c r="H3630" s="59">
        <v>79758</v>
      </c>
      <c r="I3630" s="59" t="s">
        <v>69</v>
      </c>
      <c r="J3630" s="59">
        <v>40065111</v>
      </c>
      <c r="K3630" s="59" t="s">
        <v>3850</v>
      </c>
      <c r="L3630" s="61" t="s">
        <v>81</v>
      </c>
      <c r="M3630" s="61">
        <f>VLOOKUP(H3630,zdroj!C:F,4,0)</f>
        <v>0</v>
      </c>
      <c r="N3630" s="61" t="str">
        <f t="shared" si="112"/>
        <v>-</v>
      </c>
      <c r="P3630" s="73" t="str">
        <f t="shared" si="113"/>
        <v/>
      </c>
      <c r="Q3630" s="61" t="s">
        <v>88</v>
      </c>
    </row>
    <row r="3631" spans="8:17" x14ac:dyDescent="0.25">
      <c r="H3631" s="59">
        <v>79758</v>
      </c>
      <c r="I3631" s="59" t="s">
        <v>69</v>
      </c>
      <c r="J3631" s="59">
        <v>40065120</v>
      </c>
      <c r="K3631" s="59" t="s">
        <v>3851</v>
      </c>
      <c r="L3631" s="61" t="s">
        <v>81</v>
      </c>
      <c r="M3631" s="61">
        <f>VLOOKUP(H3631,zdroj!C:F,4,0)</f>
        <v>0</v>
      </c>
      <c r="N3631" s="61" t="str">
        <f t="shared" si="112"/>
        <v>-</v>
      </c>
      <c r="P3631" s="73" t="str">
        <f t="shared" si="113"/>
        <v/>
      </c>
      <c r="Q3631" s="61" t="s">
        <v>88</v>
      </c>
    </row>
    <row r="3632" spans="8:17" x14ac:dyDescent="0.25">
      <c r="H3632" s="59">
        <v>79758</v>
      </c>
      <c r="I3632" s="59" t="s">
        <v>69</v>
      </c>
      <c r="J3632" s="59">
        <v>40065138</v>
      </c>
      <c r="K3632" s="59" t="s">
        <v>3852</v>
      </c>
      <c r="L3632" s="61" t="s">
        <v>81</v>
      </c>
      <c r="M3632" s="61">
        <f>VLOOKUP(H3632,zdroj!C:F,4,0)</f>
        <v>0</v>
      </c>
      <c r="N3632" s="61" t="str">
        <f t="shared" si="112"/>
        <v>-</v>
      </c>
      <c r="P3632" s="73" t="str">
        <f t="shared" si="113"/>
        <v/>
      </c>
      <c r="Q3632" s="61" t="s">
        <v>88</v>
      </c>
    </row>
    <row r="3633" spans="8:17" x14ac:dyDescent="0.25">
      <c r="H3633" s="59">
        <v>79758</v>
      </c>
      <c r="I3633" s="59" t="s">
        <v>69</v>
      </c>
      <c r="J3633" s="59">
        <v>40065146</v>
      </c>
      <c r="K3633" s="59" t="s">
        <v>3853</v>
      </c>
      <c r="L3633" s="61" t="s">
        <v>81</v>
      </c>
      <c r="M3633" s="61">
        <f>VLOOKUP(H3633,zdroj!C:F,4,0)</f>
        <v>0</v>
      </c>
      <c r="N3633" s="61" t="str">
        <f t="shared" si="112"/>
        <v>-</v>
      </c>
      <c r="P3633" s="73" t="str">
        <f t="shared" si="113"/>
        <v/>
      </c>
      <c r="Q3633" s="61" t="s">
        <v>88</v>
      </c>
    </row>
    <row r="3634" spans="8:17" x14ac:dyDescent="0.25">
      <c r="H3634" s="59">
        <v>79758</v>
      </c>
      <c r="I3634" s="59" t="s">
        <v>69</v>
      </c>
      <c r="J3634" s="59">
        <v>40065154</v>
      </c>
      <c r="K3634" s="59" t="s">
        <v>3854</v>
      </c>
      <c r="L3634" s="61" t="s">
        <v>81</v>
      </c>
      <c r="M3634" s="61">
        <f>VLOOKUP(H3634,zdroj!C:F,4,0)</f>
        <v>0</v>
      </c>
      <c r="N3634" s="61" t="str">
        <f t="shared" si="112"/>
        <v>-</v>
      </c>
      <c r="P3634" s="73" t="str">
        <f t="shared" si="113"/>
        <v/>
      </c>
      <c r="Q3634" s="61" t="s">
        <v>88</v>
      </c>
    </row>
    <row r="3635" spans="8:17" x14ac:dyDescent="0.25">
      <c r="H3635" s="59">
        <v>79758</v>
      </c>
      <c r="I3635" s="59" t="s">
        <v>69</v>
      </c>
      <c r="J3635" s="59">
        <v>40065162</v>
      </c>
      <c r="K3635" s="59" t="s">
        <v>3855</v>
      </c>
      <c r="L3635" s="61" t="s">
        <v>81</v>
      </c>
      <c r="M3635" s="61">
        <f>VLOOKUP(H3635,zdroj!C:F,4,0)</f>
        <v>0</v>
      </c>
      <c r="N3635" s="61" t="str">
        <f t="shared" si="112"/>
        <v>-</v>
      </c>
      <c r="P3635" s="73" t="str">
        <f t="shared" si="113"/>
        <v/>
      </c>
      <c r="Q3635" s="61" t="s">
        <v>88</v>
      </c>
    </row>
    <row r="3636" spans="8:17" x14ac:dyDescent="0.25">
      <c r="H3636" s="59">
        <v>79758</v>
      </c>
      <c r="I3636" s="59" t="s">
        <v>69</v>
      </c>
      <c r="J3636" s="59">
        <v>40065171</v>
      </c>
      <c r="K3636" s="59" t="s">
        <v>3856</v>
      </c>
      <c r="L3636" s="61" t="s">
        <v>81</v>
      </c>
      <c r="M3636" s="61">
        <f>VLOOKUP(H3636,zdroj!C:F,4,0)</f>
        <v>0</v>
      </c>
      <c r="N3636" s="61" t="str">
        <f t="shared" si="112"/>
        <v>-</v>
      </c>
      <c r="P3636" s="73" t="str">
        <f t="shared" si="113"/>
        <v/>
      </c>
      <c r="Q3636" s="61" t="s">
        <v>88</v>
      </c>
    </row>
    <row r="3637" spans="8:17" x14ac:dyDescent="0.25">
      <c r="H3637" s="59">
        <v>79758</v>
      </c>
      <c r="I3637" s="59" t="s">
        <v>69</v>
      </c>
      <c r="J3637" s="59">
        <v>40065189</v>
      </c>
      <c r="K3637" s="59" t="s">
        <v>3857</v>
      </c>
      <c r="L3637" s="61" t="s">
        <v>81</v>
      </c>
      <c r="M3637" s="61">
        <f>VLOOKUP(H3637,zdroj!C:F,4,0)</f>
        <v>0</v>
      </c>
      <c r="N3637" s="61" t="str">
        <f t="shared" si="112"/>
        <v>-</v>
      </c>
      <c r="P3637" s="73" t="str">
        <f t="shared" si="113"/>
        <v/>
      </c>
      <c r="Q3637" s="61" t="s">
        <v>88</v>
      </c>
    </row>
    <row r="3638" spans="8:17" x14ac:dyDescent="0.25">
      <c r="H3638" s="59">
        <v>79758</v>
      </c>
      <c r="I3638" s="59" t="s">
        <v>69</v>
      </c>
      <c r="J3638" s="59">
        <v>40065197</v>
      </c>
      <c r="K3638" s="59" t="s">
        <v>3858</v>
      </c>
      <c r="L3638" s="61" t="s">
        <v>81</v>
      </c>
      <c r="M3638" s="61">
        <f>VLOOKUP(H3638,zdroj!C:F,4,0)</f>
        <v>0</v>
      </c>
      <c r="N3638" s="61" t="str">
        <f t="shared" si="112"/>
        <v>-</v>
      </c>
      <c r="P3638" s="73" t="str">
        <f t="shared" si="113"/>
        <v/>
      </c>
      <c r="Q3638" s="61" t="s">
        <v>88</v>
      </c>
    </row>
    <row r="3639" spans="8:17" x14ac:dyDescent="0.25">
      <c r="H3639" s="59">
        <v>79758</v>
      </c>
      <c r="I3639" s="59" t="s">
        <v>69</v>
      </c>
      <c r="J3639" s="59">
        <v>40065201</v>
      </c>
      <c r="K3639" s="59" t="s">
        <v>3859</v>
      </c>
      <c r="L3639" s="61" t="s">
        <v>81</v>
      </c>
      <c r="M3639" s="61">
        <f>VLOOKUP(H3639,zdroj!C:F,4,0)</f>
        <v>0</v>
      </c>
      <c r="N3639" s="61" t="str">
        <f t="shared" si="112"/>
        <v>-</v>
      </c>
      <c r="P3639" s="73" t="str">
        <f t="shared" si="113"/>
        <v/>
      </c>
      <c r="Q3639" s="61" t="s">
        <v>88</v>
      </c>
    </row>
    <row r="3640" spans="8:17" x14ac:dyDescent="0.25">
      <c r="H3640" s="59">
        <v>79758</v>
      </c>
      <c r="I3640" s="59" t="s">
        <v>69</v>
      </c>
      <c r="J3640" s="59">
        <v>40065219</v>
      </c>
      <c r="K3640" s="59" t="s">
        <v>3860</v>
      </c>
      <c r="L3640" s="61" t="s">
        <v>81</v>
      </c>
      <c r="M3640" s="61">
        <f>VLOOKUP(H3640,zdroj!C:F,4,0)</f>
        <v>0</v>
      </c>
      <c r="N3640" s="61" t="str">
        <f t="shared" si="112"/>
        <v>-</v>
      </c>
      <c r="P3640" s="73" t="str">
        <f t="shared" si="113"/>
        <v/>
      </c>
      <c r="Q3640" s="61" t="s">
        <v>88</v>
      </c>
    </row>
    <row r="3641" spans="8:17" x14ac:dyDescent="0.25">
      <c r="H3641" s="59">
        <v>79758</v>
      </c>
      <c r="I3641" s="59" t="s">
        <v>69</v>
      </c>
      <c r="J3641" s="59">
        <v>40065227</v>
      </c>
      <c r="K3641" s="59" t="s">
        <v>3861</v>
      </c>
      <c r="L3641" s="61" t="s">
        <v>81</v>
      </c>
      <c r="M3641" s="61">
        <f>VLOOKUP(H3641,zdroj!C:F,4,0)</f>
        <v>0</v>
      </c>
      <c r="N3641" s="61" t="str">
        <f t="shared" si="112"/>
        <v>-</v>
      </c>
      <c r="P3641" s="73" t="str">
        <f t="shared" si="113"/>
        <v/>
      </c>
      <c r="Q3641" s="61" t="s">
        <v>88</v>
      </c>
    </row>
    <row r="3642" spans="8:17" x14ac:dyDescent="0.25">
      <c r="H3642" s="59">
        <v>79758</v>
      </c>
      <c r="I3642" s="59" t="s">
        <v>69</v>
      </c>
      <c r="J3642" s="59">
        <v>40065235</v>
      </c>
      <c r="K3642" s="59" t="s">
        <v>3862</v>
      </c>
      <c r="L3642" s="61" t="s">
        <v>81</v>
      </c>
      <c r="M3642" s="61">
        <f>VLOOKUP(H3642,zdroj!C:F,4,0)</f>
        <v>0</v>
      </c>
      <c r="N3642" s="61" t="str">
        <f t="shared" si="112"/>
        <v>-</v>
      </c>
      <c r="P3642" s="73" t="str">
        <f t="shared" si="113"/>
        <v/>
      </c>
      <c r="Q3642" s="61" t="s">
        <v>88</v>
      </c>
    </row>
    <row r="3643" spans="8:17" x14ac:dyDescent="0.25">
      <c r="H3643" s="59">
        <v>79758</v>
      </c>
      <c r="I3643" s="59" t="s">
        <v>69</v>
      </c>
      <c r="J3643" s="59">
        <v>40065243</v>
      </c>
      <c r="K3643" s="59" t="s">
        <v>3863</v>
      </c>
      <c r="L3643" s="61" t="s">
        <v>81</v>
      </c>
      <c r="M3643" s="61">
        <f>VLOOKUP(H3643,zdroj!C:F,4,0)</f>
        <v>0</v>
      </c>
      <c r="N3643" s="61" t="str">
        <f t="shared" si="112"/>
        <v>-</v>
      </c>
      <c r="P3643" s="73" t="str">
        <f t="shared" si="113"/>
        <v/>
      </c>
      <c r="Q3643" s="61" t="s">
        <v>88</v>
      </c>
    </row>
    <row r="3644" spans="8:17" x14ac:dyDescent="0.25">
      <c r="H3644" s="59">
        <v>79758</v>
      </c>
      <c r="I3644" s="59" t="s">
        <v>69</v>
      </c>
      <c r="J3644" s="59">
        <v>40065251</v>
      </c>
      <c r="K3644" s="59" t="s">
        <v>3864</v>
      </c>
      <c r="L3644" s="61" t="s">
        <v>81</v>
      </c>
      <c r="M3644" s="61">
        <f>VLOOKUP(H3644,zdroj!C:F,4,0)</f>
        <v>0</v>
      </c>
      <c r="N3644" s="61" t="str">
        <f t="shared" si="112"/>
        <v>-</v>
      </c>
      <c r="P3644" s="73" t="str">
        <f t="shared" si="113"/>
        <v/>
      </c>
      <c r="Q3644" s="61" t="s">
        <v>88</v>
      </c>
    </row>
    <row r="3645" spans="8:17" x14ac:dyDescent="0.25">
      <c r="H3645" s="59">
        <v>79758</v>
      </c>
      <c r="I3645" s="59" t="s">
        <v>69</v>
      </c>
      <c r="J3645" s="59">
        <v>40065260</v>
      </c>
      <c r="K3645" s="59" t="s">
        <v>3865</v>
      </c>
      <c r="L3645" s="61" t="s">
        <v>81</v>
      </c>
      <c r="M3645" s="61">
        <f>VLOOKUP(H3645,zdroj!C:F,4,0)</f>
        <v>0</v>
      </c>
      <c r="N3645" s="61" t="str">
        <f t="shared" si="112"/>
        <v>-</v>
      </c>
      <c r="P3645" s="73" t="str">
        <f t="shared" si="113"/>
        <v/>
      </c>
      <c r="Q3645" s="61" t="s">
        <v>88</v>
      </c>
    </row>
    <row r="3646" spans="8:17" x14ac:dyDescent="0.25">
      <c r="H3646" s="59">
        <v>79758</v>
      </c>
      <c r="I3646" s="59" t="s">
        <v>69</v>
      </c>
      <c r="J3646" s="59">
        <v>40065278</v>
      </c>
      <c r="K3646" s="59" t="s">
        <v>3866</v>
      </c>
      <c r="L3646" s="61" t="s">
        <v>81</v>
      </c>
      <c r="M3646" s="61">
        <f>VLOOKUP(H3646,zdroj!C:F,4,0)</f>
        <v>0</v>
      </c>
      <c r="N3646" s="61" t="str">
        <f t="shared" si="112"/>
        <v>-</v>
      </c>
      <c r="P3646" s="73" t="str">
        <f t="shared" si="113"/>
        <v/>
      </c>
      <c r="Q3646" s="61" t="s">
        <v>88</v>
      </c>
    </row>
    <row r="3647" spans="8:17" x14ac:dyDescent="0.25">
      <c r="H3647" s="59">
        <v>79758</v>
      </c>
      <c r="I3647" s="59" t="s">
        <v>69</v>
      </c>
      <c r="J3647" s="59">
        <v>40065286</v>
      </c>
      <c r="K3647" s="59" t="s">
        <v>3867</v>
      </c>
      <c r="L3647" s="61" t="s">
        <v>81</v>
      </c>
      <c r="M3647" s="61">
        <f>VLOOKUP(H3647,zdroj!C:F,4,0)</f>
        <v>0</v>
      </c>
      <c r="N3647" s="61" t="str">
        <f t="shared" si="112"/>
        <v>-</v>
      </c>
      <c r="P3647" s="73" t="str">
        <f t="shared" si="113"/>
        <v/>
      </c>
      <c r="Q3647" s="61" t="s">
        <v>88</v>
      </c>
    </row>
    <row r="3648" spans="8:17" x14ac:dyDescent="0.25">
      <c r="H3648" s="59">
        <v>79758</v>
      </c>
      <c r="I3648" s="59" t="s">
        <v>69</v>
      </c>
      <c r="J3648" s="59">
        <v>40065294</v>
      </c>
      <c r="K3648" s="59" t="s">
        <v>3868</v>
      </c>
      <c r="L3648" s="61" t="s">
        <v>81</v>
      </c>
      <c r="M3648" s="61">
        <f>VLOOKUP(H3648,zdroj!C:F,4,0)</f>
        <v>0</v>
      </c>
      <c r="N3648" s="61" t="str">
        <f t="shared" si="112"/>
        <v>-</v>
      </c>
      <c r="P3648" s="73" t="str">
        <f t="shared" si="113"/>
        <v/>
      </c>
      <c r="Q3648" s="61" t="s">
        <v>86</v>
      </c>
    </row>
    <row r="3649" spans="8:17" x14ac:dyDescent="0.25">
      <c r="H3649" s="59">
        <v>79758</v>
      </c>
      <c r="I3649" s="59" t="s">
        <v>69</v>
      </c>
      <c r="J3649" s="59">
        <v>40065308</v>
      </c>
      <c r="K3649" s="59" t="s">
        <v>3869</v>
      </c>
      <c r="L3649" s="61" t="s">
        <v>81</v>
      </c>
      <c r="M3649" s="61">
        <f>VLOOKUP(H3649,zdroj!C:F,4,0)</f>
        <v>0</v>
      </c>
      <c r="N3649" s="61" t="str">
        <f t="shared" si="112"/>
        <v>-</v>
      </c>
      <c r="P3649" s="73" t="str">
        <f t="shared" si="113"/>
        <v/>
      </c>
      <c r="Q3649" s="61" t="s">
        <v>88</v>
      </c>
    </row>
    <row r="3650" spans="8:17" x14ac:dyDescent="0.25">
      <c r="H3650" s="59">
        <v>79758</v>
      </c>
      <c r="I3650" s="59" t="s">
        <v>69</v>
      </c>
      <c r="J3650" s="59">
        <v>40065316</v>
      </c>
      <c r="K3650" s="59" t="s">
        <v>3870</v>
      </c>
      <c r="L3650" s="61" t="s">
        <v>81</v>
      </c>
      <c r="M3650" s="61">
        <f>VLOOKUP(H3650,zdroj!C:F,4,0)</f>
        <v>0</v>
      </c>
      <c r="N3650" s="61" t="str">
        <f t="shared" si="112"/>
        <v>-</v>
      </c>
      <c r="P3650" s="73" t="str">
        <f t="shared" si="113"/>
        <v/>
      </c>
      <c r="Q3650" s="61" t="s">
        <v>88</v>
      </c>
    </row>
    <row r="3651" spans="8:17" x14ac:dyDescent="0.25">
      <c r="H3651" s="59">
        <v>79758</v>
      </c>
      <c r="I3651" s="59" t="s">
        <v>69</v>
      </c>
      <c r="J3651" s="59">
        <v>40065324</v>
      </c>
      <c r="K3651" s="59" t="s">
        <v>3871</v>
      </c>
      <c r="L3651" s="61" t="s">
        <v>81</v>
      </c>
      <c r="M3651" s="61">
        <f>VLOOKUP(H3651,zdroj!C:F,4,0)</f>
        <v>0</v>
      </c>
      <c r="N3651" s="61" t="str">
        <f t="shared" si="112"/>
        <v>-</v>
      </c>
      <c r="P3651" s="73" t="str">
        <f t="shared" si="113"/>
        <v/>
      </c>
      <c r="Q3651" s="61" t="s">
        <v>88</v>
      </c>
    </row>
    <row r="3652" spans="8:17" x14ac:dyDescent="0.25">
      <c r="H3652" s="59">
        <v>79758</v>
      </c>
      <c r="I3652" s="59" t="s">
        <v>69</v>
      </c>
      <c r="J3652" s="59">
        <v>40065332</v>
      </c>
      <c r="K3652" s="59" t="s">
        <v>3872</v>
      </c>
      <c r="L3652" s="61" t="s">
        <v>81</v>
      </c>
      <c r="M3652" s="61">
        <f>VLOOKUP(H3652,zdroj!C:F,4,0)</f>
        <v>0</v>
      </c>
      <c r="N3652" s="61" t="str">
        <f t="shared" si="112"/>
        <v>-</v>
      </c>
      <c r="P3652" s="73" t="str">
        <f t="shared" si="113"/>
        <v/>
      </c>
      <c r="Q3652" s="61" t="s">
        <v>88</v>
      </c>
    </row>
    <row r="3653" spans="8:17" x14ac:dyDescent="0.25">
      <c r="H3653" s="59">
        <v>79758</v>
      </c>
      <c r="I3653" s="59" t="s">
        <v>69</v>
      </c>
      <c r="J3653" s="59">
        <v>40065341</v>
      </c>
      <c r="K3653" s="59" t="s">
        <v>3873</v>
      </c>
      <c r="L3653" s="61" t="s">
        <v>81</v>
      </c>
      <c r="M3653" s="61">
        <f>VLOOKUP(H3653,zdroj!C:F,4,0)</f>
        <v>0</v>
      </c>
      <c r="N3653" s="61" t="str">
        <f t="shared" si="112"/>
        <v>-</v>
      </c>
      <c r="P3653" s="73" t="str">
        <f t="shared" si="113"/>
        <v/>
      </c>
      <c r="Q3653" s="61" t="s">
        <v>88</v>
      </c>
    </row>
    <row r="3654" spans="8:17" x14ac:dyDescent="0.25">
      <c r="H3654" s="59">
        <v>79758</v>
      </c>
      <c r="I3654" s="59" t="s">
        <v>69</v>
      </c>
      <c r="J3654" s="59">
        <v>40065359</v>
      </c>
      <c r="K3654" s="59" t="s">
        <v>3874</v>
      </c>
      <c r="L3654" s="61" t="s">
        <v>81</v>
      </c>
      <c r="M3654" s="61">
        <f>VLOOKUP(H3654,zdroj!C:F,4,0)</f>
        <v>0</v>
      </c>
      <c r="N3654" s="61" t="str">
        <f t="shared" si="112"/>
        <v>-</v>
      </c>
      <c r="P3654" s="73" t="str">
        <f t="shared" si="113"/>
        <v/>
      </c>
      <c r="Q3654" s="61" t="s">
        <v>88</v>
      </c>
    </row>
    <row r="3655" spans="8:17" x14ac:dyDescent="0.25">
      <c r="H3655" s="59">
        <v>79758</v>
      </c>
      <c r="I3655" s="59" t="s">
        <v>69</v>
      </c>
      <c r="J3655" s="59">
        <v>40065367</v>
      </c>
      <c r="K3655" s="59" t="s">
        <v>3875</v>
      </c>
      <c r="L3655" s="61" t="s">
        <v>81</v>
      </c>
      <c r="M3655" s="61">
        <f>VLOOKUP(H3655,zdroj!C:F,4,0)</f>
        <v>0</v>
      </c>
      <c r="N3655" s="61" t="str">
        <f t="shared" ref="N3655:N3718" si="114">IF(M3655="A",IF(L3655="katA","katB",L3655),L3655)</f>
        <v>-</v>
      </c>
      <c r="P3655" s="73" t="str">
        <f t="shared" ref="P3655:P3718" si="115">IF(O3655="A",1,"")</f>
        <v/>
      </c>
      <c r="Q3655" s="61" t="s">
        <v>88</v>
      </c>
    </row>
    <row r="3656" spans="8:17" x14ac:dyDescent="0.25">
      <c r="H3656" s="59">
        <v>79758</v>
      </c>
      <c r="I3656" s="59" t="s">
        <v>69</v>
      </c>
      <c r="J3656" s="59">
        <v>40065375</v>
      </c>
      <c r="K3656" s="59" t="s">
        <v>3876</v>
      </c>
      <c r="L3656" s="61" t="s">
        <v>81</v>
      </c>
      <c r="M3656" s="61">
        <f>VLOOKUP(H3656,zdroj!C:F,4,0)</f>
        <v>0</v>
      </c>
      <c r="N3656" s="61" t="str">
        <f t="shared" si="114"/>
        <v>-</v>
      </c>
      <c r="P3656" s="73" t="str">
        <f t="shared" si="115"/>
        <v/>
      </c>
      <c r="Q3656" s="61" t="s">
        <v>88</v>
      </c>
    </row>
    <row r="3657" spans="8:17" x14ac:dyDescent="0.25">
      <c r="H3657" s="59">
        <v>79758</v>
      </c>
      <c r="I3657" s="59" t="s">
        <v>69</v>
      </c>
      <c r="J3657" s="59">
        <v>40065383</v>
      </c>
      <c r="K3657" s="59" t="s">
        <v>3877</v>
      </c>
      <c r="L3657" s="61" t="s">
        <v>81</v>
      </c>
      <c r="M3657" s="61">
        <f>VLOOKUP(H3657,zdroj!C:F,4,0)</f>
        <v>0</v>
      </c>
      <c r="N3657" s="61" t="str">
        <f t="shared" si="114"/>
        <v>-</v>
      </c>
      <c r="P3657" s="73" t="str">
        <f t="shared" si="115"/>
        <v/>
      </c>
      <c r="Q3657" s="61" t="s">
        <v>88</v>
      </c>
    </row>
    <row r="3658" spans="8:17" x14ac:dyDescent="0.25">
      <c r="H3658" s="59">
        <v>79758</v>
      </c>
      <c r="I3658" s="59" t="s">
        <v>69</v>
      </c>
      <c r="J3658" s="59">
        <v>40065391</v>
      </c>
      <c r="K3658" s="59" t="s">
        <v>3878</v>
      </c>
      <c r="L3658" s="61" t="s">
        <v>81</v>
      </c>
      <c r="M3658" s="61">
        <f>VLOOKUP(H3658,zdroj!C:F,4,0)</f>
        <v>0</v>
      </c>
      <c r="N3658" s="61" t="str">
        <f t="shared" si="114"/>
        <v>-</v>
      </c>
      <c r="P3658" s="73" t="str">
        <f t="shared" si="115"/>
        <v/>
      </c>
      <c r="Q3658" s="61" t="s">
        <v>88</v>
      </c>
    </row>
    <row r="3659" spans="8:17" x14ac:dyDescent="0.25">
      <c r="H3659" s="59">
        <v>79758</v>
      </c>
      <c r="I3659" s="59" t="s">
        <v>69</v>
      </c>
      <c r="J3659" s="59">
        <v>40065405</v>
      </c>
      <c r="K3659" s="59" t="s">
        <v>3879</v>
      </c>
      <c r="L3659" s="61" t="s">
        <v>81</v>
      </c>
      <c r="M3659" s="61">
        <f>VLOOKUP(H3659,zdroj!C:F,4,0)</f>
        <v>0</v>
      </c>
      <c r="N3659" s="61" t="str">
        <f t="shared" si="114"/>
        <v>-</v>
      </c>
      <c r="P3659" s="73" t="str">
        <f t="shared" si="115"/>
        <v/>
      </c>
      <c r="Q3659" s="61" t="s">
        <v>88</v>
      </c>
    </row>
    <row r="3660" spans="8:17" x14ac:dyDescent="0.25">
      <c r="H3660" s="59">
        <v>79758</v>
      </c>
      <c r="I3660" s="59" t="s">
        <v>69</v>
      </c>
      <c r="J3660" s="59">
        <v>40065413</v>
      </c>
      <c r="K3660" s="59" t="s">
        <v>3880</v>
      </c>
      <c r="L3660" s="61" t="s">
        <v>81</v>
      </c>
      <c r="M3660" s="61">
        <f>VLOOKUP(H3660,zdroj!C:F,4,0)</f>
        <v>0</v>
      </c>
      <c r="N3660" s="61" t="str">
        <f t="shared" si="114"/>
        <v>-</v>
      </c>
      <c r="P3660" s="73" t="str">
        <f t="shared" si="115"/>
        <v/>
      </c>
      <c r="Q3660" s="61" t="s">
        <v>88</v>
      </c>
    </row>
    <row r="3661" spans="8:17" x14ac:dyDescent="0.25">
      <c r="H3661" s="59">
        <v>79758</v>
      </c>
      <c r="I3661" s="59" t="s">
        <v>69</v>
      </c>
      <c r="J3661" s="59">
        <v>40065421</v>
      </c>
      <c r="K3661" s="59" t="s">
        <v>3881</v>
      </c>
      <c r="L3661" s="61" t="s">
        <v>81</v>
      </c>
      <c r="M3661" s="61">
        <f>VLOOKUP(H3661,zdroj!C:F,4,0)</f>
        <v>0</v>
      </c>
      <c r="N3661" s="61" t="str">
        <f t="shared" si="114"/>
        <v>-</v>
      </c>
      <c r="P3661" s="73" t="str">
        <f t="shared" si="115"/>
        <v/>
      </c>
      <c r="Q3661" s="61" t="s">
        <v>88</v>
      </c>
    </row>
    <row r="3662" spans="8:17" x14ac:dyDescent="0.25">
      <c r="H3662" s="59">
        <v>79758</v>
      </c>
      <c r="I3662" s="59" t="s">
        <v>69</v>
      </c>
      <c r="J3662" s="59">
        <v>40065430</v>
      </c>
      <c r="K3662" s="59" t="s">
        <v>3882</v>
      </c>
      <c r="L3662" s="61" t="s">
        <v>81</v>
      </c>
      <c r="M3662" s="61">
        <f>VLOOKUP(H3662,zdroj!C:F,4,0)</f>
        <v>0</v>
      </c>
      <c r="N3662" s="61" t="str">
        <f t="shared" si="114"/>
        <v>-</v>
      </c>
      <c r="P3662" s="73" t="str">
        <f t="shared" si="115"/>
        <v/>
      </c>
      <c r="Q3662" s="61" t="s">
        <v>88</v>
      </c>
    </row>
    <row r="3663" spans="8:17" x14ac:dyDescent="0.25">
      <c r="H3663" s="59">
        <v>79758</v>
      </c>
      <c r="I3663" s="59" t="s">
        <v>69</v>
      </c>
      <c r="J3663" s="59">
        <v>40632717</v>
      </c>
      <c r="K3663" s="59" t="s">
        <v>3883</v>
      </c>
      <c r="L3663" s="61" t="s">
        <v>81</v>
      </c>
      <c r="M3663" s="61">
        <f>VLOOKUP(H3663,zdroj!C:F,4,0)</f>
        <v>0</v>
      </c>
      <c r="N3663" s="61" t="str">
        <f t="shared" si="114"/>
        <v>-</v>
      </c>
      <c r="P3663" s="73" t="str">
        <f t="shared" si="115"/>
        <v/>
      </c>
      <c r="Q3663" s="61" t="s">
        <v>88</v>
      </c>
    </row>
    <row r="3664" spans="8:17" x14ac:dyDescent="0.25">
      <c r="H3664" s="59">
        <v>79758</v>
      </c>
      <c r="I3664" s="59" t="s">
        <v>69</v>
      </c>
      <c r="J3664" s="59">
        <v>40636038</v>
      </c>
      <c r="K3664" s="59" t="s">
        <v>3884</v>
      </c>
      <c r="L3664" s="61" t="s">
        <v>113</v>
      </c>
      <c r="M3664" s="61">
        <f>VLOOKUP(H3664,zdroj!C:F,4,0)</f>
        <v>0</v>
      </c>
      <c r="N3664" s="61" t="str">
        <f t="shared" si="114"/>
        <v>katB</v>
      </c>
      <c r="P3664" s="73" t="str">
        <f t="shared" si="115"/>
        <v/>
      </c>
      <c r="Q3664" s="61" t="s">
        <v>30</v>
      </c>
    </row>
    <row r="3665" spans="8:17" x14ac:dyDescent="0.25">
      <c r="H3665" s="59">
        <v>79758</v>
      </c>
      <c r="I3665" s="59" t="s">
        <v>69</v>
      </c>
      <c r="J3665" s="59">
        <v>41969324</v>
      </c>
      <c r="K3665" s="59" t="s">
        <v>3885</v>
      </c>
      <c r="L3665" s="61" t="s">
        <v>113</v>
      </c>
      <c r="M3665" s="61">
        <f>VLOOKUP(H3665,zdroj!C:F,4,0)</f>
        <v>0</v>
      </c>
      <c r="N3665" s="61" t="str">
        <f t="shared" si="114"/>
        <v>katB</v>
      </c>
      <c r="P3665" s="73" t="str">
        <f t="shared" si="115"/>
        <v/>
      </c>
      <c r="Q3665" s="61" t="s">
        <v>30</v>
      </c>
    </row>
    <row r="3666" spans="8:17" x14ac:dyDescent="0.25">
      <c r="H3666" s="59">
        <v>79758</v>
      </c>
      <c r="I3666" s="59" t="s">
        <v>69</v>
      </c>
      <c r="J3666" s="59">
        <v>73032573</v>
      </c>
      <c r="K3666" s="59" t="s">
        <v>3886</v>
      </c>
      <c r="L3666" s="61" t="s">
        <v>113</v>
      </c>
      <c r="M3666" s="61">
        <f>VLOOKUP(H3666,zdroj!C:F,4,0)</f>
        <v>0</v>
      </c>
      <c r="N3666" s="61" t="str">
        <f t="shared" si="114"/>
        <v>katB</v>
      </c>
      <c r="P3666" s="73" t="str">
        <f t="shared" si="115"/>
        <v/>
      </c>
      <c r="Q3666" s="61" t="s">
        <v>30</v>
      </c>
    </row>
    <row r="3667" spans="8:17" x14ac:dyDescent="0.25">
      <c r="H3667" s="59">
        <v>79758</v>
      </c>
      <c r="I3667" s="59" t="s">
        <v>69</v>
      </c>
      <c r="J3667" s="59">
        <v>73140341</v>
      </c>
      <c r="K3667" s="59" t="s">
        <v>3887</v>
      </c>
      <c r="L3667" s="61" t="s">
        <v>113</v>
      </c>
      <c r="M3667" s="61">
        <f>VLOOKUP(H3667,zdroj!C:F,4,0)</f>
        <v>0</v>
      </c>
      <c r="N3667" s="61" t="str">
        <f t="shared" si="114"/>
        <v>katB</v>
      </c>
      <c r="P3667" s="73" t="str">
        <f t="shared" si="115"/>
        <v/>
      </c>
      <c r="Q3667" s="61" t="s">
        <v>30</v>
      </c>
    </row>
    <row r="3668" spans="8:17" x14ac:dyDescent="0.25">
      <c r="H3668" s="59">
        <v>79758</v>
      </c>
      <c r="I3668" s="59" t="s">
        <v>69</v>
      </c>
      <c r="J3668" s="59">
        <v>73603350</v>
      </c>
      <c r="K3668" s="59" t="s">
        <v>3888</v>
      </c>
      <c r="L3668" s="61" t="s">
        <v>81</v>
      </c>
      <c r="M3668" s="61">
        <f>VLOOKUP(H3668,zdroj!C:F,4,0)</f>
        <v>0</v>
      </c>
      <c r="N3668" s="61" t="str">
        <f t="shared" si="114"/>
        <v>-</v>
      </c>
      <c r="P3668" s="73" t="str">
        <f t="shared" si="115"/>
        <v/>
      </c>
      <c r="Q3668" s="61" t="s">
        <v>88</v>
      </c>
    </row>
    <row r="3669" spans="8:17" x14ac:dyDescent="0.25">
      <c r="H3669" s="59">
        <v>79758</v>
      </c>
      <c r="I3669" s="59" t="s">
        <v>69</v>
      </c>
      <c r="J3669" s="59">
        <v>74054341</v>
      </c>
      <c r="K3669" s="59" t="s">
        <v>3889</v>
      </c>
      <c r="L3669" s="61" t="s">
        <v>81</v>
      </c>
      <c r="M3669" s="61">
        <f>VLOOKUP(H3669,zdroj!C:F,4,0)</f>
        <v>0</v>
      </c>
      <c r="N3669" s="61" t="str">
        <f t="shared" si="114"/>
        <v>-</v>
      </c>
      <c r="P3669" s="73" t="str">
        <f t="shared" si="115"/>
        <v/>
      </c>
      <c r="Q3669" s="61" t="s">
        <v>88</v>
      </c>
    </row>
    <row r="3670" spans="8:17" x14ac:dyDescent="0.25">
      <c r="H3670" s="59">
        <v>79758</v>
      </c>
      <c r="I3670" s="59" t="s">
        <v>69</v>
      </c>
      <c r="J3670" s="59">
        <v>74131893</v>
      </c>
      <c r="K3670" s="59" t="s">
        <v>3890</v>
      </c>
      <c r="L3670" s="61" t="s">
        <v>81</v>
      </c>
      <c r="M3670" s="61">
        <f>VLOOKUP(H3670,zdroj!C:F,4,0)</f>
        <v>0</v>
      </c>
      <c r="N3670" s="61" t="str">
        <f t="shared" si="114"/>
        <v>-</v>
      </c>
      <c r="P3670" s="73" t="str">
        <f t="shared" si="115"/>
        <v/>
      </c>
      <c r="Q3670" s="61" t="s">
        <v>88</v>
      </c>
    </row>
    <row r="3671" spans="8:17" x14ac:dyDescent="0.25">
      <c r="H3671" s="59">
        <v>79758</v>
      </c>
      <c r="I3671" s="59" t="s">
        <v>69</v>
      </c>
      <c r="J3671" s="59">
        <v>75273250</v>
      </c>
      <c r="K3671" s="59" t="s">
        <v>3891</v>
      </c>
      <c r="L3671" s="61" t="s">
        <v>113</v>
      </c>
      <c r="M3671" s="61">
        <f>VLOOKUP(H3671,zdroj!C:F,4,0)</f>
        <v>0</v>
      </c>
      <c r="N3671" s="61" t="str">
        <f t="shared" si="114"/>
        <v>katB</v>
      </c>
      <c r="P3671" s="73" t="str">
        <f t="shared" si="115"/>
        <v/>
      </c>
      <c r="Q3671" s="61" t="s">
        <v>30</v>
      </c>
    </row>
    <row r="3672" spans="8:17" x14ac:dyDescent="0.25">
      <c r="H3672" s="59">
        <v>79758</v>
      </c>
      <c r="I3672" s="59" t="s">
        <v>69</v>
      </c>
      <c r="J3672" s="59">
        <v>75709791</v>
      </c>
      <c r="K3672" s="59" t="s">
        <v>3892</v>
      </c>
      <c r="L3672" s="61" t="s">
        <v>81</v>
      </c>
      <c r="M3672" s="61">
        <f>VLOOKUP(H3672,zdroj!C:F,4,0)</f>
        <v>0</v>
      </c>
      <c r="N3672" s="61" t="str">
        <f t="shared" si="114"/>
        <v>-</v>
      </c>
      <c r="P3672" s="73" t="str">
        <f t="shared" si="115"/>
        <v/>
      </c>
      <c r="Q3672" s="61" t="s">
        <v>88</v>
      </c>
    </row>
    <row r="3673" spans="8:17" x14ac:dyDescent="0.25">
      <c r="H3673" s="59">
        <v>79758</v>
      </c>
      <c r="I3673" s="59" t="s">
        <v>69</v>
      </c>
      <c r="J3673" s="59">
        <v>75737779</v>
      </c>
      <c r="K3673" s="59" t="s">
        <v>3893</v>
      </c>
      <c r="L3673" s="61" t="s">
        <v>81</v>
      </c>
      <c r="M3673" s="61">
        <f>VLOOKUP(H3673,zdroj!C:F,4,0)</f>
        <v>0</v>
      </c>
      <c r="N3673" s="61" t="str">
        <f t="shared" si="114"/>
        <v>-</v>
      </c>
      <c r="P3673" s="73" t="str">
        <f t="shared" si="115"/>
        <v/>
      </c>
      <c r="Q3673" s="61" t="s">
        <v>88</v>
      </c>
    </row>
    <row r="3674" spans="8:17" x14ac:dyDescent="0.25">
      <c r="H3674" s="59">
        <v>79758</v>
      </c>
      <c r="I3674" s="59" t="s">
        <v>69</v>
      </c>
      <c r="J3674" s="59">
        <v>75737949</v>
      </c>
      <c r="K3674" s="59" t="s">
        <v>3894</v>
      </c>
      <c r="L3674" s="61" t="s">
        <v>81</v>
      </c>
      <c r="M3674" s="61">
        <f>VLOOKUP(H3674,zdroj!C:F,4,0)</f>
        <v>0</v>
      </c>
      <c r="N3674" s="61" t="str">
        <f t="shared" si="114"/>
        <v>-</v>
      </c>
      <c r="P3674" s="73" t="str">
        <f t="shared" si="115"/>
        <v/>
      </c>
      <c r="Q3674" s="61" t="s">
        <v>88</v>
      </c>
    </row>
    <row r="3675" spans="8:17" x14ac:dyDescent="0.25">
      <c r="H3675" s="59">
        <v>79758</v>
      </c>
      <c r="I3675" s="59" t="s">
        <v>69</v>
      </c>
      <c r="J3675" s="59">
        <v>75909014</v>
      </c>
      <c r="K3675" s="59" t="s">
        <v>3895</v>
      </c>
      <c r="L3675" s="61" t="s">
        <v>113</v>
      </c>
      <c r="M3675" s="61">
        <f>VLOOKUP(H3675,zdroj!C:F,4,0)</f>
        <v>0</v>
      </c>
      <c r="N3675" s="61" t="str">
        <f t="shared" si="114"/>
        <v>katB</v>
      </c>
      <c r="P3675" s="73" t="str">
        <f t="shared" si="115"/>
        <v/>
      </c>
      <c r="Q3675" s="61" t="s">
        <v>30</v>
      </c>
    </row>
    <row r="3676" spans="8:17" x14ac:dyDescent="0.25">
      <c r="H3676" s="59">
        <v>79758</v>
      </c>
      <c r="I3676" s="59" t="s">
        <v>69</v>
      </c>
      <c r="J3676" s="59">
        <v>77877101</v>
      </c>
      <c r="K3676" s="59" t="s">
        <v>3896</v>
      </c>
      <c r="L3676" s="61" t="s">
        <v>81</v>
      </c>
      <c r="M3676" s="61">
        <f>VLOOKUP(H3676,zdroj!C:F,4,0)</f>
        <v>0</v>
      </c>
      <c r="N3676" s="61" t="str">
        <f t="shared" si="114"/>
        <v>-</v>
      </c>
      <c r="P3676" s="73" t="str">
        <f t="shared" si="115"/>
        <v/>
      </c>
      <c r="Q3676" s="61" t="s">
        <v>88</v>
      </c>
    </row>
    <row r="3677" spans="8:17" x14ac:dyDescent="0.25">
      <c r="H3677" s="59">
        <v>79758</v>
      </c>
      <c r="I3677" s="59" t="s">
        <v>69</v>
      </c>
      <c r="J3677" s="59">
        <v>78514410</v>
      </c>
      <c r="K3677" s="59" t="s">
        <v>3897</v>
      </c>
      <c r="L3677" s="61" t="s">
        <v>81</v>
      </c>
      <c r="M3677" s="61">
        <f>VLOOKUP(H3677,zdroj!C:F,4,0)</f>
        <v>0</v>
      </c>
      <c r="N3677" s="61" t="str">
        <f t="shared" si="114"/>
        <v>-</v>
      </c>
      <c r="P3677" s="73" t="str">
        <f t="shared" si="115"/>
        <v/>
      </c>
      <c r="Q3677" s="61" t="s">
        <v>88</v>
      </c>
    </row>
    <row r="3678" spans="8:17" x14ac:dyDescent="0.25">
      <c r="H3678" s="59">
        <v>79758</v>
      </c>
      <c r="I3678" s="59" t="s">
        <v>69</v>
      </c>
      <c r="J3678" s="59">
        <v>78694442</v>
      </c>
      <c r="K3678" s="59" t="s">
        <v>3898</v>
      </c>
      <c r="L3678" s="61" t="s">
        <v>81</v>
      </c>
      <c r="M3678" s="61">
        <f>VLOOKUP(H3678,zdroj!C:F,4,0)</f>
        <v>0</v>
      </c>
      <c r="N3678" s="61" t="str">
        <f t="shared" si="114"/>
        <v>-</v>
      </c>
      <c r="P3678" s="73" t="str">
        <f t="shared" si="115"/>
        <v/>
      </c>
      <c r="Q3678" s="61" t="s">
        <v>88</v>
      </c>
    </row>
    <row r="3679" spans="8:17" x14ac:dyDescent="0.25">
      <c r="H3679" s="59">
        <v>79758</v>
      </c>
      <c r="I3679" s="59" t="s">
        <v>69</v>
      </c>
      <c r="J3679" s="59">
        <v>78694663</v>
      </c>
      <c r="K3679" s="59" t="s">
        <v>3899</v>
      </c>
      <c r="L3679" s="61" t="s">
        <v>113</v>
      </c>
      <c r="M3679" s="61">
        <f>VLOOKUP(H3679,zdroj!C:F,4,0)</f>
        <v>0</v>
      </c>
      <c r="N3679" s="61" t="str">
        <f t="shared" si="114"/>
        <v>katB</v>
      </c>
      <c r="P3679" s="73" t="str">
        <f t="shared" si="115"/>
        <v/>
      </c>
      <c r="Q3679" s="61" t="s">
        <v>30</v>
      </c>
    </row>
    <row r="3680" spans="8:17" x14ac:dyDescent="0.25">
      <c r="H3680" s="59">
        <v>79758</v>
      </c>
      <c r="I3680" s="59" t="s">
        <v>69</v>
      </c>
      <c r="J3680" s="59">
        <v>78781914</v>
      </c>
      <c r="K3680" s="59" t="s">
        <v>3900</v>
      </c>
      <c r="L3680" s="61" t="s">
        <v>81</v>
      </c>
      <c r="M3680" s="61">
        <f>VLOOKUP(H3680,zdroj!C:F,4,0)</f>
        <v>0</v>
      </c>
      <c r="N3680" s="61" t="str">
        <f t="shared" si="114"/>
        <v>-</v>
      </c>
      <c r="P3680" s="73" t="str">
        <f t="shared" si="115"/>
        <v/>
      </c>
      <c r="Q3680" s="61" t="s">
        <v>88</v>
      </c>
    </row>
    <row r="3681" spans="8:17" x14ac:dyDescent="0.25">
      <c r="H3681" s="59">
        <v>79758</v>
      </c>
      <c r="I3681" s="59" t="s">
        <v>69</v>
      </c>
      <c r="J3681" s="59">
        <v>78836034</v>
      </c>
      <c r="K3681" s="59" t="s">
        <v>3901</v>
      </c>
      <c r="L3681" s="61" t="s">
        <v>113</v>
      </c>
      <c r="M3681" s="61">
        <f>VLOOKUP(H3681,zdroj!C:F,4,0)</f>
        <v>0</v>
      </c>
      <c r="N3681" s="61" t="str">
        <f t="shared" si="114"/>
        <v>katB</v>
      </c>
      <c r="P3681" s="73" t="str">
        <f t="shared" si="115"/>
        <v/>
      </c>
      <c r="Q3681" s="61" t="s">
        <v>30</v>
      </c>
    </row>
    <row r="3682" spans="8:17" x14ac:dyDescent="0.25">
      <c r="H3682" s="59">
        <v>79758</v>
      </c>
      <c r="I3682" s="59" t="s">
        <v>69</v>
      </c>
      <c r="J3682" s="59">
        <v>79015077</v>
      </c>
      <c r="K3682" s="59" t="s">
        <v>3902</v>
      </c>
      <c r="L3682" s="61" t="s">
        <v>113</v>
      </c>
      <c r="M3682" s="61">
        <f>VLOOKUP(H3682,zdroj!C:F,4,0)</f>
        <v>0</v>
      </c>
      <c r="N3682" s="61" t="str">
        <f t="shared" si="114"/>
        <v>katB</v>
      </c>
      <c r="P3682" s="73" t="str">
        <f t="shared" si="115"/>
        <v/>
      </c>
      <c r="Q3682" s="61" t="s">
        <v>30</v>
      </c>
    </row>
    <row r="3683" spans="8:17" x14ac:dyDescent="0.25">
      <c r="H3683" s="59">
        <v>79758</v>
      </c>
      <c r="I3683" s="59" t="s">
        <v>69</v>
      </c>
      <c r="J3683" s="59">
        <v>79069762</v>
      </c>
      <c r="K3683" s="59" t="s">
        <v>3903</v>
      </c>
      <c r="L3683" s="61" t="s">
        <v>81</v>
      </c>
      <c r="M3683" s="61">
        <f>VLOOKUP(H3683,zdroj!C:F,4,0)</f>
        <v>0</v>
      </c>
      <c r="N3683" s="61" t="str">
        <f t="shared" si="114"/>
        <v>-</v>
      </c>
      <c r="P3683" s="73" t="str">
        <f t="shared" si="115"/>
        <v/>
      </c>
      <c r="Q3683" s="61" t="s">
        <v>88</v>
      </c>
    </row>
    <row r="3684" spans="8:17" x14ac:dyDescent="0.25">
      <c r="H3684" s="59">
        <v>79758</v>
      </c>
      <c r="I3684" s="59" t="s">
        <v>69</v>
      </c>
      <c r="J3684" s="59">
        <v>79888381</v>
      </c>
      <c r="K3684" s="59" t="s">
        <v>3904</v>
      </c>
      <c r="L3684" s="61" t="s">
        <v>81</v>
      </c>
      <c r="M3684" s="61">
        <f>VLOOKUP(H3684,zdroj!C:F,4,0)</f>
        <v>0</v>
      </c>
      <c r="N3684" s="61" t="str">
        <f t="shared" si="114"/>
        <v>-</v>
      </c>
      <c r="P3684" s="73" t="str">
        <f t="shared" si="115"/>
        <v/>
      </c>
      <c r="Q3684" s="61" t="s">
        <v>88</v>
      </c>
    </row>
    <row r="3685" spans="8:17" x14ac:dyDescent="0.25">
      <c r="H3685" s="59">
        <v>79758</v>
      </c>
      <c r="I3685" s="59" t="s">
        <v>69</v>
      </c>
      <c r="J3685" s="59">
        <v>80177573</v>
      </c>
      <c r="K3685" s="59" t="s">
        <v>3905</v>
      </c>
      <c r="L3685" s="61" t="s">
        <v>113</v>
      </c>
      <c r="M3685" s="61">
        <f>VLOOKUP(H3685,zdroj!C:F,4,0)</f>
        <v>0</v>
      </c>
      <c r="N3685" s="61" t="str">
        <f t="shared" si="114"/>
        <v>katB</v>
      </c>
      <c r="P3685" s="73" t="str">
        <f t="shared" si="115"/>
        <v/>
      </c>
      <c r="Q3685" s="61" t="s">
        <v>30</v>
      </c>
    </row>
    <row r="3686" spans="8:17" x14ac:dyDescent="0.25">
      <c r="H3686" s="59">
        <v>79758</v>
      </c>
      <c r="I3686" s="59" t="s">
        <v>69</v>
      </c>
      <c r="J3686" s="59">
        <v>80453791</v>
      </c>
      <c r="K3686" s="59" t="s">
        <v>3906</v>
      </c>
      <c r="L3686" s="61" t="s">
        <v>113</v>
      </c>
      <c r="M3686" s="61">
        <f>VLOOKUP(H3686,zdroj!C:F,4,0)</f>
        <v>0</v>
      </c>
      <c r="N3686" s="61" t="str">
        <f t="shared" si="114"/>
        <v>katB</v>
      </c>
      <c r="P3686" s="73" t="str">
        <f t="shared" si="115"/>
        <v/>
      </c>
      <c r="Q3686" s="61" t="s">
        <v>30</v>
      </c>
    </row>
    <row r="3687" spans="8:17" x14ac:dyDescent="0.25">
      <c r="H3687" s="59">
        <v>79758</v>
      </c>
      <c r="I3687" s="59" t="s">
        <v>69</v>
      </c>
      <c r="J3687" s="59">
        <v>80536409</v>
      </c>
      <c r="K3687" s="59" t="s">
        <v>3907</v>
      </c>
      <c r="L3687" s="61" t="s">
        <v>113</v>
      </c>
      <c r="M3687" s="61">
        <f>VLOOKUP(H3687,zdroj!C:F,4,0)</f>
        <v>0</v>
      </c>
      <c r="N3687" s="61" t="str">
        <f t="shared" si="114"/>
        <v>katB</v>
      </c>
      <c r="P3687" s="73" t="str">
        <f t="shared" si="115"/>
        <v/>
      </c>
      <c r="Q3687" s="61" t="s">
        <v>30</v>
      </c>
    </row>
    <row r="3688" spans="8:17" x14ac:dyDescent="0.25">
      <c r="H3688" s="59">
        <v>79758</v>
      </c>
      <c r="I3688" s="59" t="s">
        <v>69</v>
      </c>
      <c r="J3688" s="59">
        <v>80694080</v>
      </c>
      <c r="K3688" s="59" t="s">
        <v>3908</v>
      </c>
      <c r="L3688" s="61" t="s">
        <v>113</v>
      </c>
      <c r="M3688" s="61">
        <f>VLOOKUP(H3688,zdroj!C:F,4,0)</f>
        <v>0</v>
      </c>
      <c r="N3688" s="61" t="str">
        <f t="shared" si="114"/>
        <v>katB</v>
      </c>
      <c r="P3688" s="73" t="str">
        <f t="shared" si="115"/>
        <v/>
      </c>
      <c r="Q3688" s="61" t="s">
        <v>30</v>
      </c>
    </row>
    <row r="3689" spans="8:17" x14ac:dyDescent="0.25">
      <c r="H3689" s="59">
        <v>79758</v>
      </c>
      <c r="I3689" s="59" t="s">
        <v>69</v>
      </c>
      <c r="J3689" s="59">
        <v>81021852</v>
      </c>
      <c r="K3689" s="59" t="s">
        <v>3909</v>
      </c>
      <c r="L3689" s="61" t="s">
        <v>113</v>
      </c>
      <c r="M3689" s="61">
        <f>VLOOKUP(H3689,zdroj!C:F,4,0)</f>
        <v>0</v>
      </c>
      <c r="N3689" s="61" t="str">
        <f t="shared" si="114"/>
        <v>katB</v>
      </c>
      <c r="P3689" s="73" t="str">
        <f t="shared" si="115"/>
        <v/>
      </c>
      <c r="Q3689" s="61" t="s">
        <v>30</v>
      </c>
    </row>
    <row r="3690" spans="8:17" x14ac:dyDescent="0.25">
      <c r="H3690" s="59">
        <v>79758</v>
      </c>
      <c r="I3690" s="59" t="s">
        <v>69</v>
      </c>
      <c r="J3690" s="59">
        <v>81407203</v>
      </c>
      <c r="K3690" s="59" t="s">
        <v>3910</v>
      </c>
      <c r="L3690" s="61" t="s">
        <v>113</v>
      </c>
      <c r="M3690" s="61">
        <f>VLOOKUP(H3690,zdroj!C:F,4,0)</f>
        <v>0</v>
      </c>
      <c r="N3690" s="61" t="str">
        <f t="shared" si="114"/>
        <v>katB</v>
      </c>
      <c r="P3690" s="73" t="str">
        <f t="shared" si="115"/>
        <v/>
      </c>
      <c r="Q3690" s="61" t="s">
        <v>30</v>
      </c>
    </row>
    <row r="3691" spans="8:17" x14ac:dyDescent="0.25">
      <c r="H3691" s="59">
        <v>79758</v>
      </c>
      <c r="I3691" s="59" t="s">
        <v>69</v>
      </c>
      <c r="J3691" s="59">
        <v>81412894</v>
      </c>
      <c r="K3691" s="59" t="s">
        <v>3911</v>
      </c>
      <c r="L3691" s="61" t="s">
        <v>113</v>
      </c>
      <c r="M3691" s="61">
        <f>VLOOKUP(H3691,zdroj!C:F,4,0)</f>
        <v>0</v>
      </c>
      <c r="N3691" s="61" t="str">
        <f t="shared" si="114"/>
        <v>katB</v>
      </c>
      <c r="P3691" s="73" t="str">
        <f t="shared" si="115"/>
        <v/>
      </c>
      <c r="Q3691" s="61" t="s">
        <v>30</v>
      </c>
    </row>
    <row r="3692" spans="8:17" x14ac:dyDescent="0.25">
      <c r="H3692" s="59">
        <v>79766</v>
      </c>
      <c r="I3692" s="59" t="s">
        <v>71</v>
      </c>
      <c r="J3692" s="59">
        <v>11449250</v>
      </c>
      <c r="K3692" s="59" t="s">
        <v>3912</v>
      </c>
      <c r="L3692" s="61" t="s">
        <v>81</v>
      </c>
      <c r="M3692" s="61">
        <f>VLOOKUP(H3692,zdroj!C:F,4,0)</f>
        <v>0</v>
      </c>
      <c r="N3692" s="61" t="str">
        <f t="shared" si="114"/>
        <v>-</v>
      </c>
      <c r="P3692" s="73" t="str">
        <f t="shared" si="115"/>
        <v/>
      </c>
      <c r="Q3692" s="61" t="s">
        <v>88</v>
      </c>
    </row>
    <row r="3693" spans="8:17" x14ac:dyDescent="0.25">
      <c r="H3693" s="59">
        <v>79766</v>
      </c>
      <c r="I3693" s="59" t="s">
        <v>71</v>
      </c>
      <c r="J3693" s="59">
        <v>11449268</v>
      </c>
      <c r="K3693" s="59" t="s">
        <v>3913</v>
      </c>
      <c r="L3693" s="61" t="s">
        <v>81</v>
      </c>
      <c r="M3693" s="61">
        <f>VLOOKUP(H3693,zdroj!C:F,4,0)</f>
        <v>0</v>
      </c>
      <c r="N3693" s="61" t="str">
        <f t="shared" si="114"/>
        <v>-</v>
      </c>
      <c r="P3693" s="73" t="str">
        <f t="shared" si="115"/>
        <v/>
      </c>
      <c r="Q3693" s="61" t="s">
        <v>88</v>
      </c>
    </row>
    <row r="3694" spans="8:17" x14ac:dyDescent="0.25">
      <c r="H3694" s="59">
        <v>79766</v>
      </c>
      <c r="I3694" s="59" t="s">
        <v>71</v>
      </c>
      <c r="J3694" s="59">
        <v>11452731</v>
      </c>
      <c r="K3694" s="59" t="s">
        <v>3914</v>
      </c>
      <c r="L3694" s="61" t="s">
        <v>112</v>
      </c>
      <c r="M3694" s="61">
        <f>VLOOKUP(H3694,zdroj!C:F,4,0)</f>
        <v>0</v>
      </c>
      <c r="N3694" s="61" t="str">
        <f t="shared" si="114"/>
        <v>katA</v>
      </c>
      <c r="P3694" s="73" t="str">
        <f t="shared" si="115"/>
        <v/>
      </c>
      <c r="Q3694" s="61" t="s">
        <v>30</v>
      </c>
    </row>
    <row r="3695" spans="8:17" x14ac:dyDescent="0.25">
      <c r="H3695" s="59">
        <v>79766</v>
      </c>
      <c r="I3695" s="59" t="s">
        <v>71</v>
      </c>
      <c r="J3695" s="59">
        <v>11452749</v>
      </c>
      <c r="K3695" s="59" t="s">
        <v>3915</v>
      </c>
      <c r="L3695" s="61" t="s">
        <v>112</v>
      </c>
      <c r="M3695" s="61">
        <f>VLOOKUP(H3695,zdroj!C:F,4,0)</f>
        <v>0</v>
      </c>
      <c r="N3695" s="61" t="str">
        <f t="shared" si="114"/>
        <v>katA</v>
      </c>
      <c r="P3695" s="73" t="str">
        <f t="shared" si="115"/>
        <v/>
      </c>
      <c r="Q3695" s="61" t="s">
        <v>30</v>
      </c>
    </row>
    <row r="3696" spans="8:17" x14ac:dyDescent="0.25">
      <c r="H3696" s="59">
        <v>79766</v>
      </c>
      <c r="I3696" s="59" t="s">
        <v>71</v>
      </c>
      <c r="J3696" s="59">
        <v>11452757</v>
      </c>
      <c r="K3696" s="59" t="s">
        <v>3916</v>
      </c>
      <c r="L3696" s="61" t="s">
        <v>112</v>
      </c>
      <c r="M3696" s="61">
        <f>VLOOKUP(H3696,zdroj!C:F,4,0)</f>
        <v>0</v>
      </c>
      <c r="N3696" s="61" t="str">
        <f t="shared" si="114"/>
        <v>katA</v>
      </c>
      <c r="P3696" s="73" t="str">
        <f t="shared" si="115"/>
        <v/>
      </c>
      <c r="Q3696" s="61" t="s">
        <v>30</v>
      </c>
    </row>
    <row r="3697" spans="8:17" x14ac:dyDescent="0.25">
      <c r="H3697" s="59">
        <v>79766</v>
      </c>
      <c r="I3697" s="59" t="s">
        <v>71</v>
      </c>
      <c r="J3697" s="59">
        <v>11452765</v>
      </c>
      <c r="K3697" s="59" t="s">
        <v>3917</v>
      </c>
      <c r="L3697" s="61" t="s">
        <v>81</v>
      </c>
      <c r="M3697" s="61">
        <f>VLOOKUP(H3697,zdroj!C:F,4,0)</f>
        <v>0</v>
      </c>
      <c r="N3697" s="61" t="str">
        <f t="shared" si="114"/>
        <v>-</v>
      </c>
      <c r="P3697" s="73" t="str">
        <f t="shared" si="115"/>
        <v/>
      </c>
      <c r="Q3697" s="61" t="s">
        <v>88</v>
      </c>
    </row>
    <row r="3698" spans="8:17" x14ac:dyDescent="0.25">
      <c r="H3698" s="59">
        <v>79766</v>
      </c>
      <c r="I3698" s="59" t="s">
        <v>71</v>
      </c>
      <c r="J3698" s="59">
        <v>11452773</v>
      </c>
      <c r="K3698" s="59" t="s">
        <v>3918</v>
      </c>
      <c r="L3698" s="61" t="s">
        <v>112</v>
      </c>
      <c r="M3698" s="61">
        <f>VLOOKUP(H3698,zdroj!C:F,4,0)</f>
        <v>0</v>
      </c>
      <c r="N3698" s="61" t="str">
        <f t="shared" si="114"/>
        <v>katA</v>
      </c>
      <c r="P3698" s="73" t="str">
        <f t="shared" si="115"/>
        <v/>
      </c>
      <c r="Q3698" s="61" t="s">
        <v>30</v>
      </c>
    </row>
    <row r="3699" spans="8:17" x14ac:dyDescent="0.25">
      <c r="H3699" s="59">
        <v>79766</v>
      </c>
      <c r="I3699" s="59" t="s">
        <v>71</v>
      </c>
      <c r="J3699" s="59">
        <v>11452781</v>
      </c>
      <c r="K3699" s="59" t="s">
        <v>3919</v>
      </c>
      <c r="L3699" s="61" t="s">
        <v>81</v>
      </c>
      <c r="M3699" s="61">
        <f>VLOOKUP(H3699,zdroj!C:F,4,0)</f>
        <v>0</v>
      </c>
      <c r="N3699" s="61" t="str">
        <f t="shared" si="114"/>
        <v>-</v>
      </c>
      <c r="P3699" s="73" t="str">
        <f t="shared" si="115"/>
        <v/>
      </c>
      <c r="Q3699" s="61" t="s">
        <v>88</v>
      </c>
    </row>
    <row r="3700" spans="8:17" x14ac:dyDescent="0.25">
      <c r="H3700" s="59">
        <v>79766</v>
      </c>
      <c r="I3700" s="59" t="s">
        <v>71</v>
      </c>
      <c r="J3700" s="59">
        <v>11452790</v>
      </c>
      <c r="K3700" s="59" t="s">
        <v>3920</v>
      </c>
      <c r="L3700" s="61" t="s">
        <v>81</v>
      </c>
      <c r="M3700" s="61">
        <f>VLOOKUP(H3700,zdroj!C:F,4,0)</f>
        <v>0</v>
      </c>
      <c r="N3700" s="61" t="str">
        <f t="shared" si="114"/>
        <v>-</v>
      </c>
      <c r="P3700" s="73" t="str">
        <f t="shared" si="115"/>
        <v/>
      </c>
      <c r="Q3700" s="61" t="s">
        <v>88</v>
      </c>
    </row>
    <row r="3701" spans="8:17" x14ac:dyDescent="0.25">
      <c r="H3701" s="59">
        <v>79766</v>
      </c>
      <c r="I3701" s="59" t="s">
        <v>71</v>
      </c>
      <c r="J3701" s="59">
        <v>11452803</v>
      </c>
      <c r="K3701" s="59" t="s">
        <v>3921</v>
      </c>
      <c r="L3701" s="61" t="s">
        <v>81</v>
      </c>
      <c r="M3701" s="61">
        <f>VLOOKUP(H3701,zdroj!C:F,4,0)</f>
        <v>0</v>
      </c>
      <c r="N3701" s="61" t="str">
        <f t="shared" si="114"/>
        <v>-</v>
      </c>
      <c r="P3701" s="73" t="str">
        <f t="shared" si="115"/>
        <v/>
      </c>
      <c r="Q3701" s="61" t="s">
        <v>88</v>
      </c>
    </row>
    <row r="3702" spans="8:17" x14ac:dyDescent="0.25">
      <c r="H3702" s="59">
        <v>79766</v>
      </c>
      <c r="I3702" s="59" t="s">
        <v>71</v>
      </c>
      <c r="J3702" s="59">
        <v>11452811</v>
      </c>
      <c r="K3702" s="59" t="s">
        <v>3922</v>
      </c>
      <c r="L3702" s="61" t="s">
        <v>81</v>
      </c>
      <c r="M3702" s="61">
        <f>VLOOKUP(H3702,zdroj!C:F,4,0)</f>
        <v>0</v>
      </c>
      <c r="N3702" s="61" t="str">
        <f t="shared" si="114"/>
        <v>-</v>
      </c>
      <c r="P3702" s="73" t="str">
        <f t="shared" si="115"/>
        <v/>
      </c>
      <c r="Q3702" s="61" t="s">
        <v>88</v>
      </c>
    </row>
    <row r="3703" spans="8:17" x14ac:dyDescent="0.25">
      <c r="H3703" s="59">
        <v>79766</v>
      </c>
      <c r="I3703" s="59" t="s">
        <v>71</v>
      </c>
      <c r="J3703" s="59">
        <v>11452820</v>
      </c>
      <c r="K3703" s="59" t="s">
        <v>3923</v>
      </c>
      <c r="L3703" s="61" t="s">
        <v>81</v>
      </c>
      <c r="M3703" s="61">
        <f>VLOOKUP(H3703,zdroj!C:F,4,0)</f>
        <v>0</v>
      </c>
      <c r="N3703" s="61" t="str">
        <f t="shared" si="114"/>
        <v>-</v>
      </c>
      <c r="P3703" s="73" t="str">
        <f t="shared" si="115"/>
        <v/>
      </c>
      <c r="Q3703" s="61" t="s">
        <v>88</v>
      </c>
    </row>
    <row r="3704" spans="8:17" x14ac:dyDescent="0.25">
      <c r="H3704" s="59">
        <v>79766</v>
      </c>
      <c r="I3704" s="59" t="s">
        <v>71</v>
      </c>
      <c r="J3704" s="59">
        <v>11452838</v>
      </c>
      <c r="K3704" s="59" t="s">
        <v>3924</v>
      </c>
      <c r="L3704" s="61" t="s">
        <v>81</v>
      </c>
      <c r="M3704" s="61">
        <f>VLOOKUP(H3704,zdroj!C:F,4,0)</f>
        <v>0</v>
      </c>
      <c r="N3704" s="61" t="str">
        <f t="shared" si="114"/>
        <v>-</v>
      </c>
      <c r="P3704" s="73" t="str">
        <f t="shared" si="115"/>
        <v/>
      </c>
      <c r="Q3704" s="61" t="s">
        <v>88</v>
      </c>
    </row>
    <row r="3705" spans="8:17" x14ac:dyDescent="0.25">
      <c r="H3705" s="59">
        <v>79766</v>
      </c>
      <c r="I3705" s="59" t="s">
        <v>71</v>
      </c>
      <c r="J3705" s="59">
        <v>11452846</v>
      </c>
      <c r="K3705" s="59" t="s">
        <v>3925</v>
      </c>
      <c r="L3705" s="61" t="s">
        <v>81</v>
      </c>
      <c r="M3705" s="61">
        <f>VLOOKUP(H3705,zdroj!C:F,4,0)</f>
        <v>0</v>
      </c>
      <c r="N3705" s="61" t="str">
        <f t="shared" si="114"/>
        <v>-</v>
      </c>
      <c r="P3705" s="73" t="str">
        <f t="shared" si="115"/>
        <v/>
      </c>
      <c r="Q3705" s="61" t="s">
        <v>88</v>
      </c>
    </row>
    <row r="3706" spans="8:17" x14ac:dyDescent="0.25">
      <c r="H3706" s="59">
        <v>79766</v>
      </c>
      <c r="I3706" s="59" t="s">
        <v>71</v>
      </c>
      <c r="J3706" s="59">
        <v>11452854</v>
      </c>
      <c r="K3706" s="59" t="s">
        <v>3926</v>
      </c>
      <c r="L3706" s="61" t="s">
        <v>81</v>
      </c>
      <c r="M3706" s="61">
        <f>VLOOKUP(H3706,zdroj!C:F,4,0)</f>
        <v>0</v>
      </c>
      <c r="N3706" s="61" t="str">
        <f t="shared" si="114"/>
        <v>-</v>
      </c>
      <c r="P3706" s="73" t="str">
        <f t="shared" si="115"/>
        <v/>
      </c>
      <c r="Q3706" s="61" t="s">
        <v>88</v>
      </c>
    </row>
    <row r="3707" spans="8:17" x14ac:dyDescent="0.25">
      <c r="H3707" s="59">
        <v>79766</v>
      </c>
      <c r="I3707" s="59" t="s">
        <v>71</v>
      </c>
      <c r="J3707" s="59">
        <v>11452862</v>
      </c>
      <c r="K3707" s="59" t="s">
        <v>3927</v>
      </c>
      <c r="L3707" s="61" t="s">
        <v>81</v>
      </c>
      <c r="M3707" s="61">
        <f>VLOOKUP(H3707,zdroj!C:F,4,0)</f>
        <v>0</v>
      </c>
      <c r="N3707" s="61" t="str">
        <f t="shared" si="114"/>
        <v>-</v>
      </c>
      <c r="P3707" s="73" t="str">
        <f t="shared" si="115"/>
        <v/>
      </c>
      <c r="Q3707" s="61" t="s">
        <v>88</v>
      </c>
    </row>
    <row r="3708" spans="8:17" x14ac:dyDescent="0.25">
      <c r="H3708" s="59">
        <v>79766</v>
      </c>
      <c r="I3708" s="59" t="s">
        <v>71</v>
      </c>
      <c r="J3708" s="59">
        <v>11452871</v>
      </c>
      <c r="K3708" s="59" t="s">
        <v>3928</v>
      </c>
      <c r="L3708" s="61" t="s">
        <v>81</v>
      </c>
      <c r="M3708" s="61">
        <f>VLOOKUP(H3708,zdroj!C:F,4,0)</f>
        <v>0</v>
      </c>
      <c r="N3708" s="61" t="str">
        <f t="shared" si="114"/>
        <v>-</v>
      </c>
      <c r="P3708" s="73" t="str">
        <f t="shared" si="115"/>
        <v/>
      </c>
      <c r="Q3708" s="61" t="s">
        <v>88</v>
      </c>
    </row>
    <row r="3709" spans="8:17" x14ac:dyDescent="0.25">
      <c r="H3709" s="59">
        <v>79766</v>
      </c>
      <c r="I3709" s="59" t="s">
        <v>71</v>
      </c>
      <c r="J3709" s="59">
        <v>11452889</v>
      </c>
      <c r="K3709" s="59" t="s">
        <v>3929</v>
      </c>
      <c r="L3709" s="61" t="s">
        <v>81</v>
      </c>
      <c r="M3709" s="61">
        <f>VLOOKUP(H3709,zdroj!C:F,4,0)</f>
        <v>0</v>
      </c>
      <c r="N3709" s="61" t="str">
        <f t="shared" si="114"/>
        <v>-</v>
      </c>
      <c r="P3709" s="73" t="str">
        <f t="shared" si="115"/>
        <v/>
      </c>
      <c r="Q3709" s="61" t="s">
        <v>88</v>
      </c>
    </row>
    <row r="3710" spans="8:17" x14ac:dyDescent="0.25">
      <c r="H3710" s="59">
        <v>79766</v>
      </c>
      <c r="I3710" s="59" t="s">
        <v>71</v>
      </c>
      <c r="J3710" s="59">
        <v>11452897</v>
      </c>
      <c r="K3710" s="59" t="s">
        <v>3930</v>
      </c>
      <c r="L3710" s="61" t="s">
        <v>81</v>
      </c>
      <c r="M3710" s="61">
        <f>VLOOKUP(H3710,zdroj!C:F,4,0)</f>
        <v>0</v>
      </c>
      <c r="N3710" s="61" t="str">
        <f t="shared" si="114"/>
        <v>-</v>
      </c>
      <c r="P3710" s="73" t="str">
        <f t="shared" si="115"/>
        <v/>
      </c>
      <c r="Q3710" s="61" t="s">
        <v>88</v>
      </c>
    </row>
    <row r="3711" spans="8:17" x14ac:dyDescent="0.25">
      <c r="H3711" s="59">
        <v>79766</v>
      </c>
      <c r="I3711" s="59" t="s">
        <v>71</v>
      </c>
      <c r="J3711" s="59">
        <v>27939677</v>
      </c>
      <c r="K3711" s="59" t="s">
        <v>3931</v>
      </c>
      <c r="L3711" s="61" t="s">
        <v>81</v>
      </c>
      <c r="M3711" s="61">
        <f>VLOOKUP(H3711,zdroj!C:F,4,0)</f>
        <v>0</v>
      </c>
      <c r="N3711" s="61" t="str">
        <f t="shared" si="114"/>
        <v>-</v>
      </c>
      <c r="P3711" s="73" t="str">
        <f t="shared" si="115"/>
        <v/>
      </c>
      <c r="Q3711" s="61" t="s">
        <v>88</v>
      </c>
    </row>
    <row r="3712" spans="8:17" x14ac:dyDescent="0.25">
      <c r="H3712" s="59">
        <v>79766</v>
      </c>
      <c r="I3712" s="59" t="s">
        <v>71</v>
      </c>
      <c r="J3712" s="59">
        <v>30803519</v>
      </c>
      <c r="K3712" s="59" t="s">
        <v>3932</v>
      </c>
      <c r="L3712" s="61" t="s">
        <v>81</v>
      </c>
      <c r="M3712" s="61">
        <f>VLOOKUP(H3712,zdroj!C:F,4,0)</f>
        <v>0</v>
      </c>
      <c r="N3712" s="61" t="str">
        <f t="shared" si="114"/>
        <v>-</v>
      </c>
      <c r="P3712" s="73" t="str">
        <f t="shared" si="115"/>
        <v/>
      </c>
      <c r="Q3712" s="61" t="s">
        <v>88</v>
      </c>
    </row>
    <row r="3713" spans="8:18" x14ac:dyDescent="0.25">
      <c r="H3713" s="59">
        <v>79766</v>
      </c>
      <c r="I3713" s="59" t="s">
        <v>71</v>
      </c>
      <c r="J3713" s="59">
        <v>30803586</v>
      </c>
      <c r="K3713" s="59" t="s">
        <v>3933</v>
      </c>
      <c r="L3713" s="61" t="s">
        <v>81</v>
      </c>
      <c r="M3713" s="61">
        <f>VLOOKUP(H3713,zdroj!C:F,4,0)</f>
        <v>0</v>
      </c>
      <c r="N3713" s="61" t="str">
        <f t="shared" si="114"/>
        <v>-</v>
      </c>
      <c r="P3713" s="73" t="str">
        <f t="shared" si="115"/>
        <v/>
      </c>
      <c r="Q3713" s="61" t="s">
        <v>88</v>
      </c>
    </row>
    <row r="3714" spans="8:18" x14ac:dyDescent="0.25">
      <c r="H3714" s="59">
        <v>79766</v>
      </c>
      <c r="I3714" s="59" t="s">
        <v>71</v>
      </c>
      <c r="J3714" s="59">
        <v>30803594</v>
      </c>
      <c r="K3714" s="59" t="s">
        <v>3934</v>
      </c>
      <c r="L3714" s="61" t="s">
        <v>81</v>
      </c>
      <c r="M3714" s="61">
        <f>VLOOKUP(H3714,zdroj!C:F,4,0)</f>
        <v>0</v>
      </c>
      <c r="N3714" s="61" t="str">
        <f t="shared" si="114"/>
        <v>-</v>
      </c>
      <c r="P3714" s="73" t="str">
        <f t="shared" si="115"/>
        <v/>
      </c>
      <c r="Q3714" s="61" t="s">
        <v>88</v>
      </c>
    </row>
    <row r="3715" spans="8:18" x14ac:dyDescent="0.25">
      <c r="H3715" s="59">
        <v>79766</v>
      </c>
      <c r="I3715" s="59" t="s">
        <v>71</v>
      </c>
      <c r="J3715" s="59">
        <v>30803608</v>
      </c>
      <c r="K3715" s="59" t="s">
        <v>3935</v>
      </c>
      <c r="L3715" s="61" t="s">
        <v>81</v>
      </c>
      <c r="M3715" s="61">
        <f>VLOOKUP(H3715,zdroj!C:F,4,0)</f>
        <v>0</v>
      </c>
      <c r="N3715" s="61" t="str">
        <f t="shared" si="114"/>
        <v>-</v>
      </c>
      <c r="P3715" s="73" t="str">
        <f t="shared" si="115"/>
        <v/>
      </c>
      <c r="Q3715" s="61" t="s">
        <v>88</v>
      </c>
    </row>
    <row r="3716" spans="8:18" x14ac:dyDescent="0.25">
      <c r="H3716" s="59">
        <v>79766</v>
      </c>
      <c r="I3716" s="59" t="s">
        <v>71</v>
      </c>
      <c r="J3716" s="59">
        <v>30803616</v>
      </c>
      <c r="K3716" s="59" t="s">
        <v>3936</v>
      </c>
      <c r="L3716" s="61" t="s">
        <v>81</v>
      </c>
      <c r="M3716" s="61">
        <f>VLOOKUP(H3716,zdroj!C:F,4,0)</f>
        <v>0</v>
      </c>
      <c r="N3716" s="61" t="str">
        <f t="shared" si="114"/>
        <v>-</v>
      </c>
      <c r="P3716" s="73" t="str">
        <f t="shared" si="115"/>
        <v/>
      </c>
      <c r="Q3716" s="61" t="s">
        <v>88</v>
      </c>
    </row>
    <row r="3717" spans="8:18" x14ac:dyDescent="0.25">
      <c r="H3717" s="59">
        <v>79766</v>
      </c>
      <c r="I3717" s="59" t="s">
        <v>71</v>
      </c>
      <c r="J3717" s="59">
        <v>42428378</v>
      </c>
      <c r="K3717" s="59" t="s">
        <v>3937</v>
      </c>
      <c r="L3717" s="61" t="s">
        <v>112</v>
      </c>
      <c r="M3717" s="61">
        <f>VLOOKUP(H3717,zdroj!C:F,4,0)</f>
        <v>0</v>
      </c>
      <c r="N3717" s="61" t="str">
        <f t="shared" si="114"/>
        <v>katA</v>
      </c>
      <c r="P3717" s="73" t="str">
        <f t="shared" si="115"/>
        <v/>
      </c>
      <c r="Q3717" s="61" t="s">
        <v>30</v>
      </c>
    </row>
    <row r="3718" spans="8:18" x14ac:dyDescent="0.25">
      <c r="H3718" s="59">
        <v>79766</v>
      </c>
      <c r="I3718" s="59" t="s">
        <v>71</v>
      </c>
      <c r="J3718" s="59">
        <v>70527555</v>
      </c>
      <c r="K3718" s="59" t="s">
        <v>3938</v>
      </c>
      <c r="L3718" s="61" t="s">
        <v>81</v>
      </c>
      <c r="M3718" s="61">
        <f>VLOOKUP(H3718,zdroj!C:F,4,0)</f>
        <v>0</v>
      </c>
      <c r="N3718" s="61" t="str">
        <f t="shared" si="114"/>
        <v>-</v>
      </c>
      <c r="P3718" s="73" t="str">
        <f t="shared" si="115"/>
        <v/>
      </c>
      <c r="Q3718" s="61" t="s">
        <v>88</v>
      </c>
    </row>
    <row r="3719" spans="8:18" x14ac:dyDescent="0.25">
      <c r="H3719" s="59">
        <v>79766</v>
      </c>
      <c r="I3719" s="59" t="s">
        <v>71</v>
      </c>
      <c r="J3719" s="59">
        <v>78393868</v>
      </c>
      <c r="K3719" s="59" t="s">
        <v>3939</v>
      </c>
      <c r="L3719" s="61" t="s">
        <v>112</v>
      </c>
      <c r="M3719" s="61">
        <f>VLOOKUP(H3719,zdroj!C:F,4,0)</f>
        <v>0</v>
      </c>
      <c r="N3719" s="61" t="str">
        <f t="shared" ref="N3719:N3782" si="116">IF(M3719="A",IF(L3719="katA","katB",L3719),L3719)</f>
        <v>katA</v>
      </c>
      <c r="P3719" s="73" t="str">
        <f t="shared" ref="P3719:P3782" si="117">IF(O3719="A",1,"")</f>
        <v/>
      </c>
      <c r="Q3719" s="61" t="s">
        <v>30</v>
      </c>
    </row>
    <row r="3720" spans="8:18" x14ac:dyDescent="0.25">
      <c r="H3720" s="59">
        <v>79766</v>
      </c>
      <c r="I3720" s="59" t="s">
        <v>71</v>
      </c>
      <c r="J3720" s="59">
        <v>78426863</v>
      </c>
      <c r="K3720" s="59" t="s">
        <v>3940</v>
      </c>
      <c r="L3720" s="61" t="s">
        <v>113</v>
      </c>
      <c r="M3720" s="61">
        <f>VLOOKUP(H3720,zdroj!C:F,4,0)</f>
        <v>0</v>
      </c>
      <c r="N3720" s="61" t="str">
        <f t="shared" si="116"/>
        <v>katB</v>
      </c>
      <c r="P3720" s="73" t="str">
        <f t="shared" si="117"/>
        <v/>
      </c>
      <c r="Q3720" s="61" t="s">
        <v>30</v>
      </c>
      <c r="R3720" s="61" t="s">
        <v>91</v>
      </c>
    </row>
    <row r="3721" spans="8:18" x14ac:dyDescent="0.25">
      <c r="H3721" s="59">
        <v>119482</v>
      </c>
      <c r="I3721" s="59" t="s">
        <v>72</v>
      </c>
      <c r="J3721" s="59">
        <v>11480955</v>
      </c>
      <c r="K3721" s="59" t="s">
        <v>3941</v>
      </c>
      <c r="L3721" s="61" t="s">
        <v>81</v>
      </c>
      <c r="M3721" s="61">
        <f>VLOOKUP(H3721,zdroj!C:F,4,0)</f>
        <v>0</v>
      </c>
      <c r="N3721" s="61" t="str">
        <f t="shared" si="116"/>
        <v>-</v>
      </c>
      <c r="P3721" s="73" t="str">
        <f t="shared" si="117"/>
        <v/>
      </c>
      <c r="Q3721" s="61" t="s">
        <v>86</v>
      </c>
    </row>
    <row r="3722" spans="8:18" x14ac:dyDescent="0.25">
      <c r="H3722" s="59">
        <v>119482</v>
      </c>
      <c r="I3722" s="59" t="s">
        <v>72</v>
      </c>
      <c r="J3722" s="59">
        <v>11480963</v>
      </c>
      <c r="K3722" s="59" t="s">
        <v>3942</v>
      </c>
      <c r="L3722" s="61" t="s">
        <v>81</v>
      </c>
      <c r="M3722" s="61">
        <f>VLOOKUP(H3722,zdroj!C:F,4,0)</f>
        <v>0</v>
      </c>
      <c r="N3722" s="61" t="str">
        <f t="shared" si="116"/>
        <v>-</v>
      </c>
      <c r="P3722" s="73" t="str">
        <f t="shared" si="117"/>
        <v/>
      </c>
      <c r="Q3722" s="61" t="s">
        <v>86</v>
      </c>
    </row>
    <row r="3723" spans="8:18" x14ac:dyDescent="0.25">
      <c r="H3723" s="59">
        <v>119482</v>
      </c>
      <c r="I3723" s="59" t="s">
        <v>72</v>
      </c>
      <c r="J3723" s="59">
        <v>11480971</v>
      </c>
      <c r="K3723" s="59" t="s">
        <v>3943</v>
      </c>
      <c r="L3723" s="61" t="s">
        <v>81</v>
      </c>
      <c r="M3723" s="61">
        <f>VLOOKUP(H3723,zdroj!C:F,4,0)</f>
        <v>0</v>
      </c>
      <c r="N3723" s="61" t="str">
        <f t="shared" si="116"/>
        <v>-</v>
      </c>
      <c r="P3723" s="73" t="str">
        <f t="shared" si="117"/>
        <v/>
      </c>
      <c r="Q3723" s="61" t="s">
        <v>86</v>
      </c>
    </row>
    <row r="3724" spans="8:18" x14ac:dyDescent="0.25">
      <c r="H3724" s="59">
        <v>119482</v>
      </c>
      <c r="I3724" s="59" t="s">
        <v>72</v>
      </c>
      <c r="J3724" s="59">
        <v>11480980</v>
      </c>
      <c r="K3724" s="59" t="s">
        <v>3944</v>
      </c>
      <c r="L3724" s="61" t="s">
        <v>81</v>
      </c>
      <c r="M3724" s="61">
        <f>VLOOKUP(H3724,zdroj!C:F,4,0)</f>
        <v>0</v>
      </c>
      <c r="N3724" s="61" t="str">
        <f t="shared" si="116"/>
        <v>-</v>
      </c>
      <c r="P3724" s="73" t="str">
        <f t="shared" si="117"/>
        <v/>
      </c>
      <c r="Q3724" s="61" t="s">
        <v>86</v>
      </c>
    </row>
    <row r="3725" spans="8:18" x14ac:dyDescent="0.25">
      <c r="H3725" s="59">
        <v>119482</v>
      </c>
      <c r="I3725" s="59" t="s">
        <v>72</v>
      </c>
      <c r="J3725" s="59">
        <v>11480998</v>
      </c>
      <c r="K3725" s="59" t="s">
        <v>3945</v>
      </c>
      <c r="L3725" s="61" t="s">
        <v>81</v>
      </c>
      <c r="M3725" s="61">
        <f>VLOOKUP(H3725,zdroj!C:F,4,0)</f>
        <v>0</v>
      </c>
      <c r="N3725" s="61" t="str">
        <f t="shared" si="116"/>
        <v>-</v>
      </c>
      <c r="P3725" s="73" t="str">
        <f t="shared" si="117"/>
        <v/>
      </c>
      <c r="Q3725" s="61" t="s">
        <v>86</v>
      </c>
    </row>
    <row r="3726" spans="8:18" x14ac:dyDescent="0.25">
      <c r="H3726" s="59">
        <v>119482</v>
      </c>
      <c r="I3726" s="59" t="s">
        <v>72</v>
      </c>
      <c r="J3726" s="59">
        <v>11481005</v>
      </c>
      <c r="K3726" s="59" t="s">
        <v>3946</v>
      </c>
      <c r="L3726" s="61" t="s">
        <v>81</v>
      </c>
      <c r="M3726" s="61">
        <f>VLOOKUP(H3726,zdroj!C:F,4,0)</f>
        <v>0</v>
      </c>
      <c r="N3726" s="61" t="str">
        <f t="shared" si="116"/>
        <v>-</v>
      </c>
      <c r="P3726" s="73" t="str">
        <f t="shared" si="117"/>
        <v/>
      </c>
      <c r="Q3726" s="61" t="s">
        <v>86</v>
      </c>
    </row>
    <row r="3727" spans="8:18" x14ac:dyDescent="0.25">
      <c r="H3727" s="59">
        <v>119482</v>
      </c>
      <c r="I3727" s="59" t="s">
        <v>72</v>
      </c>
      <c r="J3727" s="59">
        <v>11481013</v>
      </c>
      <c r="K3727" s="59" t="s">
        <v>3947</v>
      </c>
      <c r="L3727" s="61" t="s">
        <v>81</v>
      </c>
      <c r="M3727" s="61">
        <f>VLOOKUP(H3727,zdroj!C:F,4,0)</f>
        <v>0</v>
      </c>
      <c r="N3727" s="61" t="str">
        <f t="shared" si="116"/>
        <v>-</v>
      </c>
      <c r="P3727" s="73" t="str">
        <f t="shared" si="117"/>
        <v/>
      </c>
      <c r="Q3727" s="61" t="s">
        <v>86</v>
      </c>
    </row>
    <row r="3728" spans="8:18" x14ac:dyDescent="0.25">
      <c r="H3728" s="59">
        <v>119482</v>
      </c>
      <c r="I3728" s="59" t="s">
        <v>72</v>
      </c>
      <c r="J3728" s="59">
        <v>11481021</v>
      </c>
      <c r="K3728" s="59" t="s">
        <v>3948</v>
      </c>
      <c r="L3728" s="61" t="s">
        <v>81</v>
      </c>
      <c r="M3728" s="61">
        <f>VLOOKUP(H3728,zdroj!C:F,4,0)</f>
        <v>0</v>
      </c>
      <c r="N3728" s="61" t="str">
        <f t="shared" si="116"/>
        <v>-</v>
      </c>
      <c r="P3728" s="73" t="str">
        <f t="shared" si="117"/>
        <v/>
      </c>
      <c r="Q3728" s="61" t="s">
        <v>86</v>
      </c>
    </row>
    <row r="3729" spans="8:17" x14ac:dyDescent="0.25">
      <c r="H3729" s="59">
        <v>119482</v>
      </c>
      <c r="I3729" s="59" t="s">
        <v>72</v>
      </c>
      <c r="J3729" s="59">
        <v>11481030</v>
      </c>
      <c r="K3729" s="59" t="s">
        <v>3949</v>
      </c>
      <c r="L3729" s="61" t="s">
        <v>81</v>
      </c>
      <c r="M3729" s="61">
        <f>VLOOKUP(H3729,zdroj!C:F,4,0)</f>
        <v>0</v>
      </c>
      <c r="N3729" s="61" t="str">
        <f t="shared" si="116"/>
        <v>-</v>
      </c>
      <c r="P3729" s="73" t="str">
        <f t="shared" si="117"/>
        <v/>
      </c>
      <c r="Q3729" s="61" t="s">
        <v>86</v>
      </c>
    </row>
    <row r="3730" spans="8:17" x14ac:dyDescent="0.25">
      <c r="H3730" s="59">
        <v>119482</v>
      </c>
      <c r="I3730" s="59" t="s">
        <v>72</v>
      </c>
      <c r="J3730" s="59">
        <v>11481048</v>
      </c>
      <c r="K3730" s="59" t="s">
        <v>3950</v>
      </c>
      <c r="L3730" s="61" t="s">
        <v>81</v>
      </c>
      <c r="M3730" s="61">
        <f>VLOOKUP(H3730,zdroj!C:F,4,0)</f>
        <v>0</v>
      </c>
      <c r="N3730" s="61" t="str">
        <f t="shared" si="116"/>
        <v>-</v>
      </c>
      <c r="P3730" s="73" t="str">
        <f t="shared" si="117"/>
        <v/>
      </c>
      <c r="Q3730" s="61" t="s">
        <v>86</v>
      </c>
    </row>
    <row r="3731" spans="8:17" x14ac:dyDescent="0.25">
      <c r="H3731" s="59">
        <v>119482</v>
      </c>
      <c r="I3731" s="59" t="s">
        <v>72</v>
      </c>
      <c r="J3731" s="59">
        <v>11481056</v>
      </c>
      <c r="K3731" s="59" t="s">
        <v>3951</v>
      </c>
      <c r="L3731" s="61" t="s">
        <v>81</v>
      </c>
      <c r="M3731" s="61">
        <f>VLOOKUP(H3731,zdroj!C:F,4,0)</f>
        <v>0</v>
      </c>
      <c r="N3731" s="61" t="str">
        <f t="shared" si="116"/>
        <v>-</v>
      </c>
      <c r="P3731" s="73" t="str">
        <f t="shared" si="117"/>
        <v/>
      </c>
      <c r="Q3731" s="61" t="s">
        <v>86</v>
      </c>
    </row>
    <row r="3732" spans="8:17" x14ac:dyDescent="0.25">
      <c r="H3732" s="59">
        <v>119482</v>
      </c>
      <c r="I3732" s="59" t="s">
        <v>72</v>
      </c>
      <c r="J3732" s="59">
        <v>11481064</v>
      </c>
      <c r="K3732" s="59" t="s">
        <v>3952</v>
      </c>
      <c r="L3732" s="61" t="s">
        <v>81</v>
      </c>
      <c r="M3732" s="61">
        <f>VLOOKUP(H3732,zdroj!C:F,4,0)</f>
        <v>0</v>
      </c>
      <c r="N3732" s="61" t="str">
        <f t="shared" si="116"/>
        <v>-</v>
      </c>
      <c r="P3732" s="73" t="str">
        <f t="shared" si="117"/>
        <v/>
      </c>
      <c r="Q3732" s="61" t="s">
        <v>86</v>
      </c>
    </row>
    <row r="3733" spans="8:17" x14ac:dyDescent="0.25">
      <c r="H3733" s="59">
        <v>119482</v>
      </c>
      <c r="I3733" s="59" t="s">
        <v>72</v>
      </c>
      <c r="J3733" s="59">
        <v>11481072</v>
      </c>
      <c r="K3733" s="59" t="s">
        <v>3953</v>
      </c>
      <c r="L3733" s="61" t="s">
        <v>81</v>
      </c>
      <c r="M3733" s="61">
        <f>VLOOKUP(H3733,zdroj!C:F,4,0)</f>
        <v>0</v>
      </c>
      <c r="N3733" s="61" t="str">
        <f t="shared" si="116"/>
        <v>-</v>
      </c>
      <c r="P3733" s="73" t="str">
        <f t="shared" si="117"/>
        <v/>
      </c>
      <c r="Q3733" s="61" t="s">
        <v>86</v>
      </c>
    </row>
    <row r="3734" spans="8:17" x14ac:dyDescent="0.25">
      <c r="H3734" s="59">
        <v>119482</v>
      </c>
      <c r="I3734" s="59" t="s">
        <v>72</v>
      </c>
      <c r="J3734" s="59">
        <v>11481081</v>
      </c>
      <c r="K3734" s="59" t="s">
        <v>3954</v>
      </c>
      <c r="L3734" s="61" t="s">
        <v>81</v>
      </c>
      <c r="M3734" s="61">
        <f>VLOOKUP(H3734,zdroj!C:F,4,0)</f>
        <v>0</v>
      </c>
      <c r="N3734" s="61" t="str">
        <f t="shared" si="116"/>
        <v>-</v>
      </c>
      <c r="P3734" s="73" t="str">
        <f t="shared" si="117"/>
        <v/>
      </c>
      <c r="Q3734" s="61" t="s">
        <v>86</v>
      </c>
    </row>
    <row r="3735" spans="8:17" x14ac:dyDescent="0.25">
      <c r="H3735" s="59">
        <v>119482</v>
      </c>
      <c r="I3735" s="59" t="s">
        <v>72</v>
      </c>
      <c r="J3735" s="59">
        <v>11481099</v>
      </c>
      <c r="K3735" s="59" t="s">
        <v>3955</v>
      </c>
      <c r="L3735" s="61" t="s">
        <v>81</v>
      </c>
      <c r="M3735" s="61">
        <f>VLOOKUP(H3735,zdroj!C:F,4,0)</f>
        <v>0</v>
      </c>
      <c r="N3735" s="61" t="str">
        <f t="shared" si="116"/>
        <v>-</v>
      </c>
      <c r="P3735" s="73" t="str">
        <f t="shared" si="117"/>
        <v/>
      </c>
      <c r="Q3735" s="61" t="s">
        <v>86</v>
      </c>
    </row>
    <row r="3736" spans="8:17" x14ac:dyDescent="0.25">
      <c r="H3736" s="59">
        <v>119482</v>
      </c>
      <c r="I3736" s="59" t="s">
        <v>72</v>
      </c>
      <c r="J3736" s="59">
        <v>11481102</v>
      </c>
      <c r="K3736" s="59" t="s">
        <v>3956</v>
      </c>
      <c r="L3736" s="61" t="s">
        <v>81</v>
      </c>
      <c r="M3736" s="61">
        <f>VLOOKUP(H3736,zdroj!C:F,4,0)</f>
        <v>0</v>
      </c>
      <c r="N3736" s="61" t="str">
        <f t="shared" si="116"/>
        <v>-</v>
      </c>
      <c r="P3736" s="73" t="str">
        <f t="shared" si="117"/>
        <v/>
      </c>
      <c r="Q3736" s="61" t="s">
        <v>86</v>
      </c>
    </row>
    <row r="3737" spans="8:17" x14ac:dyDescent="0.25">
      <c r="H3737" s="59">
        <v>119482</v>
      </c>
      <c r="I3737" s="59" t="s">
        <v>72</v>
      </c>
      <c r="J3737" s="59">
        <v>11481111</v>
      </c>
      <c r="K3737" s="59" t="s">
        <v>3957</v>
      </c>
      <c r="L3737" s="61" t="s">
        <v>81</v>
      </c>
      <c r="M3737" s="61">
        <f>VLOOKUP(H3737,zdroj!C:F,4,0)</f>
        <v>0</v>
      </c>
      <c r="N3737" s="61" t="str">
        <f t="shared" si="116"/>
        <v>-</v>
      </c>
      <c r="P3737" s="73" t="str">
        <f t="shared" si="117"/>
        <v/>
      </c>
      <c r="Q3737" s="61" t="s">
        <v>86</v>
      </c>
    </row>
    <row r="3738" spans="8:17" x14ac:dyDescent="0.25">
      <c r="H3738" s="59">
        <v>119482</v>
      </c>
      <c r="I3738" s="59" t="s">
        <v>72</v>
      </c>
      <c r="J3738" s="59">
        <v>11481129</v>
      </c>
      <c r="K3738" s="59" t="s">
        <v>3958</v>
      </c>
      <c r="L3738" s="61" t="s">
        <v>81</v>
      </c>
      <c r="M3738" s="61">
        <f>VLOOKUP(H3738,zdroj!C:F,4,0)</f>
        <v>0</v>
      </c>
      <c r="N3738" s="61" t="str">
        <f t="shared" si="116"/>
        <v>-</v>
      </c>
      <c r="P3738" s="73" t="str">
        <f t="shared" si="117"/>
        <v/>
      </c>
      <c r="Q3738" s="61" t="s">
        <v>86</v>
      </c>
    </row>
    <row r="3739" spans="8:17" x14ac:dyDescent="0.25">
      <c r="H3739" s="59">
        <v>119482</v>
      </c>
      <c r="I3739" s="59" t="s">
        <v>72</v>
      </c>
      <c r="J3739" s="59">
        <v>11481137</v>
      </c>
      <c r="K3739" s="59" t="s">
        <v>3959</v>
      </c>
      <c r="L3739" s="61" t="s">
        <v>81</v>
      </c>
      <c r="M3739" s="61">
        <f>VLOOKUP(H3739,zdroj!C:F,4,0)</f>
        <v>0</v>
      </c>
      <c r="N3739" s="61" t="str">
        <f t="shared" si="116"/>
        <v>-</v>
      </c>
      <c r="P3739" s="73" t="str">
        <f t="shared" si="117"/>
        <v/>
      </c>
      <c r="Q3739" s="61" t="s">
        <v>86</v>
      </c>
    </row>
    <row r="3740" spans="8:17" x14ac:dyDescent="0.25">
      <c r="H3740" s="59">
        <v>119482</v>
      </c>
      <c r="I3740" s="59" t="s">
        <v>72</v>
      </c>
      <c r="J3740" s="59">
        <v>11481145</v>
      </c>
      <c r="K3740" s="59" t="s">
        <v>3960</v>
      </c>
      <c r="L3740" s="61" t="s">
        <v>81</v>
      </c>
      <c r="M3740" s="61">
        <f>VLOOKUP(H3740,zdroj!C:F,4,0)</f>
        <v>0</v>
      </c>
      <c r="N3740" s="61" t="str">
        <f t="shared" si="116"/>
        <v>-</v>
      </c>
      <c r="P3740" s="73" t="str">
        <f t="shared" si="117"/>
        <v/>
      </c>
      <c r="Q3740" s="61" t="s">
        <v>86</v>
      </c>
    </row>
    <row r="3741" spans="8:17" x14ac:dyDescent="0.25">
      <c r="H3741" s="59">
        <v>119482</v>
      </c>
      <c r="I3741" s="59" t="s">
        <v>72</v>
      </c>
      <c r="J3741" s="59">
        <v>11481153</v>
      </c>
      <c r="K3741" s="59" t="s">
        <v>3961</v>
      </c>
      <c r="L3741" s="61" t="s">
        <v>81</v>
      </c>
      <c r="M3741" s="61">
        <f>VLOOKUP(H3741,zdroj!C:F,4,0)</f>
        <v>0</v>
      </c>
      <c r="N3741" s="61" t="str">
        <f t="shared" si="116"/>
        <v>-</v>
      </c>
      <c r="P3741" s="73" t="str">
        <f t="shared" si="117"/>
        <v/>
      </c>
      <c r="Q3741" s="61" t="s">
        <v>86</v>
      </c>
    </row>
    <row r="3742" spans="8:17" x14ac:dyDescent="0.25">
      <c r="H3742" s="59">
        <v>119482</v>
      </c>
      <c r="I3742" s="59" t="s">
        <v>72</v>
      </c>
      <c r="J3742" s="59">
        <v>11481161</v>
      </c>
      <c r="K3742" s="59" t="s">
        <v>3962</v>
      </c>
      <c r="L3742" s="61" t="s">
        <v>81</v>
      </c>
      <c r="M3742" s="61">
        <f>VLOOKUP(H3742,zdroj!C:F,4,0)</f>
        <v>0</v>
      </c>
      <c r="N3742" s="61" t="str">
        <f t="shared" si="116"/>
        <v>-</v>
      </c>
      <c r="P3742" s="73" t="str">
        <f t="shared" si="117"/>
        <v/>
      </c>
      <c r="Q3742" s="61" t="s">
        <v>86</v>
      </c>
    </row>
    <row r="3743" spans="8:17" x14ac:dyDescent="0.25">
      <c r="H3743" s="59">
        <v>119482</v>
      </c>
      <c r="I3743" s="59" t="s">
        <v>72</v>
      </c>
      <c r="J3743" s="59">
        <v>11481170</v>
      </c>
      <c r="K3743" s="59" t="s">
        <v>3963</v>
      </c>
      <c r="L3743" s="61" t="s">
        <v>81</v>
      </c>
      <c r="M3743" s="61">
        <f>VLOOKUP(H3743,zdroj!C:F,4,0)</f>
        <v>0</v>
      </c>
      <c r="N3743" s="61" t="str">
        <f t="shared" si="116"/>
        <v>-</v>
      </c>
      <c r="P3743" s="73" t="str">
        <f t="shared" si="117"/>
        <v/>
      </c>
      <c r="Q3743" s="61" t="s">
        <v>86</v>
      </c>
    </row>
    <row r="3744" spans="8:17" x14ac:dyDescent="0.25">
      <c r="H3744" s="59">
        <v>119482</v>
      </c>
      <c r="I3744" s="59" t="s">
        <v>72</v>
      </c>
      <c r="J3744" s="59">
        <v>11481188</v>
      </c>
      <c r="K3744" s="59" t="s">
        <v>3964</v>
      </c>
      <c r="L3744" s="61" t="s">
        <v>81</v>
      </c>
      <c r="M3744" s="61">
        <f>VLOOKUP(H3744,zdroj!C:F,4,0)</f>
        <v>0</v>
      </c>
      <c r="N3744" s="61" t="str">
        <f t="shared" si="116"/>
        <v>-</v>
      </c>
      <c r="P3744" s="73" t="str">
        <f t="shared" si="117"/>
        <v/>
      </c>
      <c r="Q3744" s="61" t="s">
        <v>86</v>
      </c>
    </row>
    <row r="3745" spans="8:17" x14ac:dyDescent="0.25">
      <c r="H3745" s="59">
        <v>119482</v>
      </c>
      <c r="I3745" s="59" t="s">
        <v>72</v>
      </c>
      <c r="J3745" s="59">
        <v>11481196</v>
      </c>
      <c r="K3745" s="59" t="s">
        <v>3965</v>
      </c>
      <c r="L3745" s="61" t="s">
        <v>81</v>
      </c>
      <c r="M3745" s="61">
        <f>VLOOKUP(H3745,zdroj!C:F,4,0)</f>
        <v>0</v>
      </c>
      <c r="N3745" s="61" t="str">
        <f t="shared" si="116"/>
        <v>-</v>
      </c>
      <c r="P3745" s="73" t="str">
        <f t="shared" si="117"/>
        <v/>
      </c>
      <c r="Q3745" s="61" t="s">
        <v>86</v>
      </c>
    </row>
    <row r="3746" spans="8:17" x14ac:dyDescent="0.25">
      <c r="H3746" s="59">
        <v>119482</v>
      </c>
      <c r="I3746" s="59" t="s">
        <v>72</v>
      </c>
      <c r="J3746" s="59">
        <v>11481200</v>
      </c>
      <c r="K3746" s="59" t="s">
        <v>3966</v>
      </c>
      <c r="L3746" s="61" t="s">
        <v>81</v>
      </c>
      <c r="M3746" s="61">
        <f>VLOOKUP(H3746,zdroj!C:F,4,0)</f>
        <v>0</v>
      </c>
      <c r="N3746" s="61" t="str">
        <f t="shared" si="116"/>
        <v>-</v>
      </c>
      <c r="P3746" s="73" t="str">
        <f t="shared" si="117"/>
        <v/>
      </c>
      <c r="Q3746" s="61" t="s">
        <v>86</v>
      </c>
    </row>
    <row r="3747" spans="8:17" x14ac:dyDescent="0.25">
      <c r="H3747" s="59">
        <v>119482</v>
      </c>
      <c r="I3747" s="59" t="s">
        <v>72</v>
      </c>
      <c r="J3747" s="59">
        <v>11481218</v>
      </c>
      <c r="K3747" s="59" t="s">
        <v>3967</v>
      </c>
      <c r="L3747" s="61" t="s">
        <v>81</v>
      </c>
      <c r="M3747" s="61">
        <f>VLOOKUP(H3747,zdroj!C:F,4,0)</f>
        <v>0</v>
      </c>
      <c r="N3747" s="61" t="str">
        <f t="shared" si="116"/>
        <v>-</v>
      </c>
      <c r="P3747" s="73" t="str">
        <f t="shared" si="117"/>
        <v/>
      </c>
      <c r="Q3747" s="61" t="s">
        <v>86</v>
      </c>
    </row>
    <row r="3748" spans="8:17" x14ac:dyDescent="0.25">
      <c r="H3748" s="59">
        <v>119482</v>
      </c>
      <c r="I3748" s="59" t="s">
        <v>72</v>
      </c>
      <c r="J3748" s="59">
        <v>11481226</v>
      </c>
      <c r="K3748" s="59" t="s">
        <v>3968</v>
      </c>
      <c r="L3748" s="61" t="s">
        <v>81</v>
      </c>
      <c r="M3748" s="61">
        <f>VLOOKUP(H3748,zdroj!C:F,4,0)</f>
        <v>0</v>
      </c>
      <c r="N3748" s="61" t="str">
        <f t="shared" si="116"/>
        <v>-</v>
      </c>
      <c r="P3748" s="73" t="str">
        <f t="shared" si="117"/>
        <v/>
      </c>
      <c r="Q3748" s="61" t="s">
        <v>86</v>
      </c>
    </row>
    <row r="3749" spans="8:17" x14ac:dyDescent="0.25">
      <c r="H3749" s="59">
        <v>119482</v>
      </c>
      <c r="I3749" s="59" t="s">
        <v>72</v>
      </c>
      <c r="J3749" s="59">
        <v>11481242</v>
      </c>
      <c r="K3749" s="59" t="s">
        <v>3969</v>
      </c>
      <c r="L3749" s="61" t="s">
        <v>81</v>
      </c>
      <c r="M3749" s="61">
        <f>VLOOKUP(H3749,zdroj!C:F,4,0)</f>
        <v>0</v>
      </c>
      <c r="N3749" s="61" t="str">
        <f t="shared" si="116"/>
        <v>-</v>
      </c>
      <c r="P3749" s="73" t="str">
        <f t="shared" si="117"/>
        <v/>
      </c>
      <c r="Q3749" s="61" t="s">
        <v>86</v>
      </c>
    </row>
    <row r="3750" spans="8:17" x14ac:dyDescent="0.25">
      <c r="H3750" s="59">
        <v>119482</v>
      </c>
      <c r="I3750" s="59" t="s">
        <v>72</v>
      </c>
      <c r="J3750" s="59">
        <v>11481251</v>
      </c>
      <c r="K3750" s="59" t="s">
        <v>3970</v>
      </c>
      <c r="L3750" s="61" t="s">
        <v>81</v>
      </c>
      <c r="M3750" s="61">
        <f>VLOOKUP(H3750,zdroj!C:F,4,0)</f>
        <v>0</v>
      </c>
      <c r="N3750" s="61" t="str">
        <f t="shared" si="116"/>
        <v>-</v>
      </c>
      <c r="P3750" s="73" t="str">
        <f t="shared" si="117"/>
        <v/>
      </c>
      <c r="Q3750" s="61" t="s">
        <v>86</v>
      </c>
    </row>
    <row r="3751" spans="8:17" x14ac:dyDescent="0.25">
      <c r="H3751" s="59">
        <v>119482</v>
      </c>
      <c r="I3751" s="59" t="s">
        <v>72</v>
      </c>
      <c r="J3751" s="59">
        <v>11481269</v>
      </c>
      <c r="K3751" s="59" t="s">
        <v>3971</v>
      </c>
      <c r="L3751" s="61" t="s">
        <v>81</v>
      </c>
      <c r="M3751" s="61">
        <f>VLOOKUP(H3751,zdroj!C:F,4,0)</f>
        <v>0</v>
      </c>
      <c r="N3751" s="61" t="str">
        <f t="shared" si="116"/>
        <v>-</v>
      </c>
      <c r="P3751" s="73" t="str">
        <f t="shared" si="117"/>
        <v/>
      </c>
      <c r="Q3751" s="61" t="s">
        <v>86</v>
      </c>
    </row>
    <row r="3752" spans="8:17" x14ac:dyDescent="0.25">
      <c r="H3752" s="59">
        <v>119482</v>
      </c>
      <c r="I3752" s="59" t="s">
        <v>72</v>
      </c>
      <c r="J3752" s="59">
        <v>11481277</v>
      </c>
      <c r="K3752" s="59" t="s">
        <v>3972</v>
      </c>
      <c r="L3752" s="61" t="s">
        <v>81</v>
      </c>
      <c r="M3752" s="61">
        <f>VLOOKUP(H3752,zdroj!C:F,4,0)</f>
        <v>0</v>
      </c>
      <c r="N3752" s="61" t="str">
        <f t="shared" si="116"/>
        <v>-</v>
      </c>
      <c r="P3752" s="73" t="str">
        <f t="shared" si="117"/>
        <v/>
      </c>
      <c r="Q3752" s="61" t="s">
        <v>86</v>
      </c>
    </row>
    <row r="3753" spans="8:17" x14ac:dyDescent="0.25">
      <c r="H3753" s="59">
        <v>119482</v>
      </c>
      <c r="I3753" s="59" t="s">
        <v>72</v>
      </c>
      <c r="J3753" s="59">
        <v>11481285</v>
      </c>
      <c r="K3753" s="59" t="s">
        <v>3973</v>
      </c>
      <c r="L3753" s="61" t="s">
        <v>81</v>
      </c>
      <c r="M3753" s="61">
        <f>VLOOKUP(H3753,zdroj!C:F,4,0)</f>
        <v>0</v>
      </c>
      <c r="N3753" s="61" t="str">
        <f t="shared" si="116"/>
        <v>-</v>
      </c>
      <c r="P3753" s="73" t="str">
        <f t="shared" si="117"/>
        <v/>
      </c>
      <c r="Q3753" s="61" t="s">
        <v>86</v>
      </c>
    </row>
    <row r="3754" spans="8:17" x14ac:dyDescent="0.25">
      <c r="H3754" s="59">
        <v>119482</v>
      </c>
      <c r="I3754" s="59" t="s">
        <v>72</v>
      </c>
      <c r="J3754" s="59">
        <v>11481293</v>
      </c>
      <c r="K3754" s="59" t="s">
        <v>3974</v>
      </c>
      <c r="L3754" s="61" t="s">
        <v>81</v>
      </c>
      <c r="M3754" s="61">
        <f>VLOOKUP(H3754,zdroj!C:F,4,0)</f>
        <v>0</v>
      </c>
      <c r="N3754" s="61" t="str">
        <f t="shared" si="116"/>
        <v>-</v>
      </c>
      <c r="P3754" s="73" t="str">
        <f t="shared" si="117"/>
        <v/>
      </c>
      <c r="Q3754" s="61" t="s">
        <v>86</v>
      </c>
    </row>
    <row r="3755" spans="8:17" x14ac:dyDescent="0.25">
      <c r="H3755" s="59">
        <v>119482</v>
      </c>
      <c r="I3755" s="59" t="s">
        <v>72</v>
      </c>
      <c r="J3755" s="59">
        <v>11481307</v>
      </c>
      <c r="K3755" s="59" t="s">
        <v>3975</v>
      </c>
      <c r="L3755" s="61" t="s">
        <v>81</v>
      </c>
      <c r="M3755" s="61">
        <f>VLOOKUP(H3755,zdroj!C:F,4,0)</f>
        <v>0</v>
      </c>
      <c r="N3755" s="61" t="str">
        <f t="shared" si="116"/>
        <v>-</v>
      </c>
      <c r="P3755" s="73" t="str">
        <f t="shared" si="117"/>
        <v/>
      </c>
      <c r="Q3755" s="61" t="s">
        <v>86</v>
      </c>
    </row>
    <row r="3756" spans="8:17" x14ac:dyDescent="0.25">
      <c r="H3756" s="59">
        <v>119482</v>
      </c>
      <c r="I3756" s="59" t="s">
        <v>72</v>
      </c>
      <c r="J3756" s="59">
        <v>11481315</v>
      </c>
      <c r="K3756" s="59" t="s">
        <v>3976</v>
      </c>
      <c r="L3756" s="61" t="s">
        <v>81</v>
      </c>
      <c r="M3756" s="61">
        <f>VLOOKUP(H3756,zdroj!C:F,4,0)</f>
        <v>0</v>
      </c>
      <c r="N3756" s="61" t="str">
        <f t="shared" si="116"/>
        <v>-</v>
      </c>
      <c r="P3756" s="73" t="str">
        <f t="shared" si="117"/>
        <v/>
      </c>
      <c r="Q3756" s="61" t="s">
        <v>86</v>
      </c>
    </row>
    <row r="3757" spans="8:17" x14ac:dyDescent="0.25">
      <c r="H3757" s="59">
        <v>119482</v>
      </c>
      <c r="I3757" s="59" t="s">
        <v>72</v>
      </c>
      <c r="J3757" s="59">
        <v>11481323</v>
      </c>
      <c r="K3757" s="59" t="s">
        <v>3977</v>
      </c>
      <c r="L3757" s="61" t="s">
        <v>81</v>
      </c>
      <c r="M3757" s="61">
        <f>VLOOKUP(H3757,zdroj!C:F,4,0)</f>
        <v>0</v>
      </c>
      <c r="N3757" s="61" t="str">
        <f t="shared" si="116"/>
        <v>-</v>
      </c>
      <c r="P3757" s="73" t="str">
        <f t="shared" si="117"/>
        <v/>
      </c>
      <c r="Q3757" s="61" t="s">
        <v>86</v>
      </c>
    </row>
    <row r="3758" spans="8:17" x14ac:dyDescent="0.25">
      <c r="H3758" s="59">
        <v>119482</v>
      </c>
      <c r="I3758" s="59" t="s">
        <v>72</v>
      </c>
      <c r="J3758" s="59">
        <v>11481331</v>
      </c>
      <c r="K3758" s="59" t="s">
        <v>3978</v>
      </c>
      <c r="L3758" s="61" t="s">
        <v>81</v>
      </c>
      <c r="M3758" s="61">
        <f>VLOOKUP(H3758,zdroj!C:F,4,0)</f>
        <v>0</v>
      </c>
      <c r="N3758" s="61" t="str">
        <f t="shared" si="116"/>
        <v>-</v>
      </c>
      <c r="P3758" s="73" t="str">
        <f t="shared" si="117"/>
        <v/>
      </c>
      <c r="Q3758" s="61" t="s">
        <v>86</v>
      </c>
    </row>
    <row r="3759" spans="8:17" x14ac:dyDescent="0.25">
      <c r="H3759" s="59">
        <v>119482</v>
      </c>
      <c r="I3759" s="59" t="s">
        <v>72</v>
      </c>
      <c r="J3759" s="59">
        <v>11481340</v>
      </c>
      <c r="K3759" s="59" t="s">
        <v>3979</v>
      </c>
      <c r="L3759" s="61" t="s">
        <v>81</v>
      </c>
      <c r="M3759" s="61">
        <f>VLOOKUP(H3759,zdroj!C:F,4,0)</f>
        <v>0</v>
      </c>
      <c r="N3759" s="61" t="str">
        <f t="shared" si="116"/>
        <v>-</v>
      </c>
      <c r="P3759" s="73" t="str">
        <f t="shared" si="117"/>
        <v/>
      </c>
      <c r="Q3759" s="61" t="s">
        <v>86</v>
      </c>
    </row>
    <row r="3760" spans="8:17" x14ac:dyDescent="0.25">
      <c r="H3760" s="59">
        <v>119482</v>
      </c>
      <c r="I3760" s="59" t="s">
        <v>72</v>
      </c>
      <c r="J3760" s="59">
        <v>11481358</v>
      </c>
      <c r="K3760" s="59" t="s">
        <v>3980</v>
      </c>
      <c r="L3760" s="61" t="s">
        <v>81</v>
      </c>
      <c r="M3760" s="61">
        <f>VLOOKUP(H3760,zdroj!C:F,4,0)</f>
        <v>0</v>
      </c>
      <c r="N3760" s="61" t="str">
        <f t="shared" si="116"/>
        <v>-</v>
      </c>
      <c r="P3760" s="73" t="str">
        <f t="shared" si="117"/>
        <v/>
      </c>
      <c r="Q3760" s="61" t="s">
        <v>86</v>
      </c>
    </row>
    <row r="3761" spans="8:17" x14ac:dyDescent="0.25">
      <c r="H3761" s="59">
        <v>119482</v>
      </c>
      <c r="I3761" s="59" t="s">
        <v>72</v>
      </c>
      <c r="J3761" s="59">
        <v>11481366</v>
      </c>
      <c r="K3761" s="59" t="s">
        <v>3981</v>
      </c>
      <c r="L3761" s="61" t="s">
        <v>81</v>
      </c>
      <c r="M3761" s="61">
        <f>VLOOKUP(H3761,zdroj!C:F,4,0)</f>
        <v>0</v>
      </c>
      <c r="N3761" s="61" t="str">
        <f t="shared" si="116"/>
        <v>-</v>
      </c>
      <c r="P3761" s="73" t="str">
        <f t="shared" si="117"/>
        <v/>
      </c>
      <c r="Q3761" s="61" t="s">
        <v>86</v>
      </c>
    </row>
    <row r="3762" spans="8:17" x14ac:dyDescent="0.25">
      <c r="H3762" s="59">
        <v>119482</v>
      </c>
      <c r="I3762" s="59" t="s">
        <v>72</v>
      </c>
      <c r="J3762" s="59">
        <v>11481374</v>
      </c>
      <c r="K3762" s="59" t="s">
        <v>3982</v>
      </c>
      <c r="L3762" s="61" t="s">
        <v>81</v>
      </c>
      <c r="M3762" s="61">
        <f>VLOOKUP(H3762,zdroj!C:F,4,0)</f>
        <v>0</v>
      </c>
      <c r="N3762" s="61" t="str">
        <f t="shared" si="116"/>
        <v>-</v>
      </c>
      <c r="P3762" s="73" t="str">
        <f t="shared" si="117"/>
        <v/>
      </c>
      <c r="Q3762" s="61" t="s">
        <v>86</v>
      </c>
    </row>
    <row r="3763" spans="8:17" x14ac:dyDescent="0.25">
      <c r="H3763" s="59">
        <v>119482</v>
      </c>
      <c r="I3763" s="59" t="s">
        <v>72</v>
      </c>
      <c r="J3763" s="59">
        <v>11481382</v>
      </c>
      <c r="K3763" s="59" t="s">
        <v>3983</v>
      </c>
      <c r="L3763" s="61" t="s">
        <v>81</v>
      </c>
      <c r="M3763" s="61">
        <f>VLOOKUP(H3763,zdroj!C:F,4,0)</f>
        <v>0</v>
      </c>
      <c r="N3763" s="61" t="str">
        <f t="shared" si="116"/>
        <v>-</v>
      </c>
      <c r="P3763" s="73" t="str">
        <f t="shared" si="117"/>
        <v/>
      </c>
      <c r="Q3763" s="61" t="s">
        <v>86</v>
      </c>
    </row>
    <row r="3764" spans="8:17" x14ac:dyDescent="0.25">
      <c r="H3764" s="59">
        <v>119482</v>
      </c>
      <c r="I3764" s="59" t="s">
        <v>72</v>
      </c>
      <c r="J3764" s="59">
        <v>11481391</v>
      </c>
      <c r="K3764" s="59" t="s">
        <v>3984</v>
      </c>
      <c r="L3764" s="61" t="s">
        <v>81</v>
      </c>
      <c r="M3764" s="61">
        <f>VLOOKUP(H3764,zdroj!C:F,4,0)</f>
        <v>0</v>
      </c>
      <c r="N3764" s="61" t="str">
        <f t="shared" si="116"/>
        <v>-</v>
      </c>
      <c r="P3764" s="73" t="str">
        <f t="shared" si="117"/>
        <v/>
      </c>
      <c r="Q3764" s="61" t="s">
        <v>86</v>
      </c>
    </row>
    <row r="3765" spans="8:17" x14ac:dyDescent="0.25">
      <c r="H3765" s="59">
        <v>119482</v>
      </c>
      <c r="I3765" s="59" t="s">
        <v>72</v>
      </c>
      <c r="J3765" s="59">
        <v>11481404</v>
      </c>
      <c r="K3765" s="59" t="s">
        <v>3985</v>
      </c>
      <c r="L3765" s="61" t="s">
        <v>81</v>
      </c>
      <c r="M3765" s="61">
        <f>VLOOKUP(H3765,zdroj!C:F,4,0)</f>
        <v>0</v>
      </c>
      <c r="N3765" s="61" t="str">
        <f t="shared" si="116"/>
        <v>-</v>
      </c>
      <c r="P3765" s="73" t="str">
        <f t="shared" si="117"/>
        <v/>
      </c>
      <c r="Q3765" s="61" t="s">
        <v>86</v>
      </c>
    </row>
    <row r="3766" spans="8:17" x14ac:dyDescent="0.25">
      <c r="H3766" s="59">
        <v>119482</v>
      </c>
      <c r="I3766" s="59" t="s">
        <v>72</v>
      </c>
      <c r="J3766" s="59">
        <v>11481412</v>
      </c>
      <c r="K3766" s="59" t="s">
        <v>3986</v>
      </c>
      <c r="L3766" s="61" t="s">
        <v>81</v>
      </c>
      <c r="M3766" s="61">
        <f>VLOOKUP(H3766,zdroj!C:F,4,0)</f>
        <v>0</v>
      </c>
      <c r="N3766" s="61" t="str">
        <f t="shared" si="116"/>
        <v>-</v>
      </c>
      <c r="P3766" s="73" t="str">
        <f t="shared" si="117"/>
        <v/>
      </c>
      <c r="Q3766" s="61" t="s">
        <v>86</v>
      </c>
    </row>
    <row r="3767" spans="8:17" x14ac:dyDescent="0.25">
      <c r="H3767" s="59">
        <v>119482</v>
      </c>
      <c r="I3767" s="59" t="s">
        <v>72</v>
      </c>
      <c r="J3767" s="59">
        <v>11481421</v>
      </c>
      <c r="K3767" s="59" t="s">
        <v>3987</v>
      </c>
      <c r="L3767" s="61" t="s">
        <v>81</v>
      </c>
      <c r="M3767" s="61">
        <f>VLOOKUP(H3767,zdroj!C:F,4,0)</f>
        <v>0</v>
      </c>
      <c r="N3767" s="61" t="str">
        <f t="shared" si="116"/>
        <v>-</v>
      </c>
      <c r="P3767" s="73" t="str">
        <f t="shared" si="117"/>
        <v/>
      </c>
      <c r="Q3767" s="61" t="s">
        <v>86</v>
      </c>
    </row>
    <row r="3768" spans="8:17" x14ac:dyDescent="0.25">
      <c r="H3768" s="59">
        <v>119482</v>
      </c>
      <c r="I3768" s="59" t="s">
        <v>72</v>
      </c>
      <c r="J3768" s="59">
        <v>11481439</v>
      </c>
      <c r="K3768" s="59" t="s">
        <v>3988</v>
      </c>
      <c r="L3768" s="61" t="s">
        <v>81</v>
      </c>
      <c r="M3768" s="61">
        <f>VLOOKUP(H3768,zdroj!C:F,4,0)</f>
        <v>0</v>
      </c>
      <c r="N3768" s="61" t="str">
        <f t="shared" si="116"/>
        <v>-</v>
      </c>
      <c r="P3768" s="73" t="str">
        <f t="shared" si="117"/>
        <v/>
      </c>
      <c r="Q3768" s="61" t="s">
        <v>86</v>
      </c>
    </row>
    <row r="3769" spans="8:17" x14ac:dyDescent="0.25">
      <c r="H3769" s="59">
        <v>119482</v>
      </c>
      <c r="I3769" s="59" t="s">
        <v>72</v>
      </c>
      <c r="J3769" s="59">
        <v>11481447</v>
      </c>
      <c r="K3769" s="59" t="s">
        <v>3989</v>
      </c>
      <c r="L3769" s="61" t="s">
        <v>81</v>
      </c>
      <c r="M3769" s="61">
        <f>VLOOKUP(H3769,zdroj!C:F,4,0)</f>
        <v>0</v>
      </c>
      <c r="N3769" s="61" t="str">
        <f t="shared" si="116"/>
        <v>-</v>
      </c>
      <c r="P3769" s="73" t="str">
        <f t="shared" si="117"/>
        <v/>
      </c>
      <c r="Q3769" s="61" t="s">
        <v>86</v>
      </c>
    </row>
    <row r="3770" spans="8:17" x14ac:dyDescent="0.25">
      <c r="H3770" s="59">
        <v>119482</v>
      </c>
      <c r="I3770" s="59" t="s">
        <v>72</v>
      </c>
      <c r="J3770" s="59">
        <v>11481455</v>
      </c>
      <c r="K3770" s="59" t="s">
        <v>3990</v>
      </c>
      <c r="L3770" s="61" t="s">
        <v>114</v>
      </c>
      <c r="M3770" s="61">
        <f>VLOOKUP(H3770,zdroj!C:F,4,0)</f>
        <v>0</v>
      </c>
      <c r="N3770" s="61" t="str">
        <f t="shared" si="116"/>
        <v>katC</v>
      </c>
      <c r="P3770" s="73" t="str">
        <f t="shared" si="117"/>
        <v/>
      </c>
      <c r="Q3770" s="61" t="s">
        <v>33</v>
      </c>
    </row>
    <row r="3771" spans="8:17" x14ac:dyDescent="0.25">
      <c r="H3771" s="59">
        <v>119482</v>
      </c>
      <c r="I3771" s="59" t="s">
        <v>72</v>
      </c>
      <c r="J3771" s="59">
        <v>11481463</v>
      </c>
      <c r="K3771" s="59" t="s">
        <v>3991</v>
      </c>
      <c r="L3771" s="61" t="s">
        <v>81</v>
      </c>
      <c r="M3771" s="61">
        <f>VLOOKUP(H3771,zdroj!C:F,4,0)</f>
        <v>0</v>
      </c>
      <c r="N3771" s="61" t="str">
        <f t="shared" si="116"/>
        <v>-</v>
      </c>
      <c r="P3771" s="73" t="str">
        <f t="shared" si="117"/>
        <v/>
      </c>
      <c r="Q3771" s="61" t="s">
        <v>86</v>
      </c>
    </row>
    <row r="3772" spans="8:17" x14ac:dyDescent="0.25">
      <c r="H3772" s="59">
        <v>119482</v>
      </c>
      <c r="I3772" s="59" t="s">
        <v>72</v>
      </c>
      <c r="J3772" s="59">
        <v>11481471</v>
      </c>
      <c r="K3772" s="59" t="s">
        <v>3992</v>
      </c>
      <c r="L3772" s="61" t="s">
        <v>81</v>
      </c>
      <c r="M3772" s="61">
        <f>VLOOKUP(H3772,zdroj!C:F,4,0)</f>
        <v>0</v>
      </c>
      <c r="N3772" s="61" t="str">
        <f t="shared" si="116"/>
        <v>-</v>
      </c>
      <c r="P3772" s="73" t="str">
        <f t="shared" si="117"/>
        <v/>
      </c>
      <c r="Q3772" s="61" t="s">
        <v>86</v>
      </c>
    </row>
    <row r="3773" spans="8:17" x14ac:dyDescent="0.25">
      <c r="H3773" s="59">
        <v>119482</v>
      </c>
      <c r="I3773" s="59" t="s">
        <v>72</v>
      </c>
      <c r="J3773" s="59">
        <v>11481480</v>
      </c>
      <c r="K3773" s="59" t="s">
        <v>3993</v>
      </c>
      <c r="L3773" s="61" t="s">
        <v>81</v>
      </c>
      <c r="M3773" s="61">
        <f>VLOOKUP(H3773,zdroj!C:F,4,0)</f>
        <v>0</v>
      </c>
      <c r="N3773" s="61" t="str">
        <f t="shared" si="116"/>
        <v>-</v>
      </c>
      <c r="P3773" s="73" t="str">
        <f t="shared" si="117"/>
        <v/>
      </c>
      <c r="Q3773" s="61" t="s">
        <v>86</v>
      </c>
    </row>
    <row r="3774" spans="8:17" x14ac:dyDescent="0.25">
      <c r="H3774" s="59">
        <v>119482</v>
      </c>
      <c r="I3774" s="59" t="s">
        <v>72</v>
      </c>
      <c r="J3774" s="59">
        <v>11481501</v>
      </c>
      <c r="K3774" s="59" t="s">
        <v>3994</v>
      </c>
      <c r="L3774" s="61" t="s">
        <v>81</v>
      </c>
      <c r="M3774" s="61">
        <f>VLOOKUP(H3774,zdroj!C:F,4,0)</f>
        <v>0</v>
      </c>
      <c r="N3774" s="61" t="str">
        <f t="shared" si="116"/>
        <v>-</v>
      </c>
      <c r="P3774" s="73" t="str">
        <f t="shared" si="117"/>
        <v/>
      </c>
      <c r="Q3774" s="61" t="s">
        <v>86</v>
      </c>
    </row>
    <row r="3775" spans="8:17" x14ac:dyDescent="0.25">
      <c r="H3775" s="59">
        <v>119482</v>
      </c>
      <c r="I3775" s="59" t="s">
        <v>72</v>
      </c>
      <c r="J3775" s="59">
        <v>11639814</v>
      </c>
      <c r="K3775" s="59" t="s">
        <v>3995</v>
      </c>
      <c r="L3775" s="61" t="s">
        <v>81</v>
      </c>
      <c r="M3775" s="61">
        <f>VLOOKUP(H3775,zdroj!C:F,4,0)</f>
        <v>0</v>
      </c>
      <c r="N3775" s="61" t="str">
        <f t="shared" si="116"/>
        <v>-</v>
      </c>
      <c r="P3775" s="73" t="str">
        <f t="shared" si="117"/>
        <v/>
      </c>
      <c r="Q3775" s="61" t="s">
        <v>86</v>
      </c>
    </row>
    <row r="3776" spans="8:17" x14ac:dyDescent="0.25">
      <c r="H3776" s="59">
        <v>119482</v>
      </c>
      <c r="I3776" s="59" t="s">
        <v>72</v>
      </c>
      <c r="J3776" s="59">
        <v>11639822</v>
      </c>
      <c r="K3776" s="59" t="s">
        <v>3996</v>
      </c>
      <c r="L3776" s="61" t="s">
        <v>81</v>
      </c>
      <c r="M3776" s="61">
        <f>VLOOKUP(H3776,zdroj!C:F,4,0)</f>
        <v>0</v>
      </c>
      <c r="N3776" s="61" t="str">
        <f t="shared" si="116"/>
        <v>-</v>
      </c>
      <c r="P3776" s="73" t="str">
        <f t="shared" si="117"/>
        <v/>
      </c>
      <c r="Q3776" s="61" t="s">
        <v>86</v>
      </c>
    </row>
    <row r="3777" spans="8:17" x14ac:dyDescent="0.25">
      <c r="H3777" s="59">
        <v>119482</v>
      </c>
      <c r="I3777" s="59" t="s">
        <v>72</v>
      </c>
      <c r="J3777" s="59">
        <v>11639831</v>
      </c>
      <c r="K3777" s="59" t="s">
        <v>3997</v>
      </c>
      <c r="L3777" s="61" t="s">
        <v>81</v>
      </c>
      <c r="M3777" s="61">
        <f>VLOOKUP(H3777,zdroj!C:F,4,0)</f>
        <v>0</v>
      </c>
      <c r="N3777" s="61" t="str">
        <f t="shared" si="116"/>
        <v>-</v>
      </c>
      <c r="P3777" s="73" t="str">
        <f t="shared" si="117"/>
        <v/>
      </c>
      <c r="Q3777" s="61" t="s">
        <v>86</v>
      </c>
    </row>
    <row r="3778" spans="8:17" x14ac:dyDescent="0.25">
      <c r="H3778" s="59">
        <v>119482</v>
      </c>
      <c r="I3778" s="59" t="s">
        <v>72</v>
      </c>
      <c r="J3778" s="59">
        <v>11639849</v>
      </c>
      <c r="K3778" s="59" t="s">
        <v>3998</v>
      </c>
      <c r="L3778" s="61" t="s">
        <v>81</v>
      </c>
      <c r="M3778" s="61">
        <f>VLOOKUP(H3778,zdroj!C:F,4,0)</f>
        <v>0</v>
      </c>
      <c r="N3778" s="61" t="str">
        <f t="shared" si="116"/>
        <v>-</v>
      </c>
      <c r="P3778" s="73" t="str">
        <f t="shared" si="117"/>
        <v/>
      </c>
      <c r="Q3778" s="61" t="s">
        <v>86</v>
      </c>
    </row>
    <row r="3779" spans="8:17" x14ac:dyDescent="0.25">
      <c r="H3779" s="59">
        <v>119482</v>
      </c>
      <c r="I3779" s="59" t="s">
        <v>72</v>
      </c>
      <c r="J3779" s="59">
        <v>11639857</v>
      </c>
      <c r="K3779" s="59" t="s">
        <v>3999</v>
      </c>
      <c r="L3779" s="61" t="s">
        <v>81</v>
      </c>
      <c r="M3779" s="61">
        <f>VLOOKUP(H3779,zdroj!C:F,4,0)</f>
        <v>0</v>
      </c>
      <c r="N3779" s="61" t="str">
        <f t="shared" si="116"/>
        <v>-</v>
      </c>
      <c r="P3779" s="73" t="str">
        <f t="shared" si="117"/>
        <v/>
      </c>
      <c r="Q3779" s="61" t="s">
        <v>86</v>
      </c>
    </row>
    <row r="3780" spans="8:17" x14ac:dyDescent="0.25">
      <c r="H3780" s="59">
        <v>119482</v>
      </c>
      <c r="I3780" s="59" t="s">
        <v>72</v>
      </c>
      <c r="J3780" s="59">
        <v>25479792</v>
      </c>
      <c r="K3780" s="59" t="s">
        <v>4000</v>
      </c>
      <c r="L3780" s="61" t="s">
        <v>81</v>
      </c>
      <c r="M3780" s="61">
        <f>VLOOKUP(H3780,zdroj!C:F,4,0)</f>
        <v>0</v>
      </c>
      <c r="N3780" s="61" t="str">
        <f t="shared" si="116"/>
        <v>-</v>
      </c>
      <c r="P3780" s="73" t="str">
        <f t="shared" si="117"/>
        <v/>
      </c>
      <c r="Q3780" s="61" t="s">
        <v>86</v>
      </c>
    </row>
    <row r="3781" spans="8:17" x14ac:dyDescent="0.25">
      <c r="H3781" s="59">
        <v>119482</v>
      </c>
      <c r="I3781" s="59" t="s">
        <v>72</v>
      </c>
      <c r="J3781" s="59">
        <v>25718452</v>
      </c>
      <c r="K3781" s="59" t="s">
        <v>4001</v>
      </c>
      <c r="L3781" s="61" t="s">
        <v>81</v>
      </c>
      <c r="M3781" s="61">
        <f>VLOOKUP(H3781,zdroj!C:F,4,0)</f>
        <v>0</v>
      </c>
      <c r="N3781" s="61" t="str">
        <f t="shared" si="116"/>
        <v>-</v>
      </c>
      <c r="P3781" s="73" t="str">
        <f t="shared" si="117"/>
        <v/>
      </c>
      <c r="Q3781" s="61" t="s">
        <v>86</v>
      </c>
    </row>
    <row r="3782" spans="8:17" x14ac:dyDescent="0.25">
      <c r="H3782" s="59">
        <v>119482</v>
      </c>
      <c r="I3782" s="59" t="s">
        <v>72</v>
      </c>
      <c r="J3782" s="59">
        <v>28117212</v>
      </c>
      <c r="K3782" s="59" t="s">
        <v>4002</v>
      </c>
      <c r="L3782" s="61" t="s">
        <v>81</v>
      </c>
      <c r="M3782" s="61">
        <f>VLOOKUP(H3782,zdroj!C:F,4,0)</f>
        <v>0</v>
      </c>
      <c r="N3782" s="61" t="str">
        <f t="shared" si="116"/>
        <v>-</v>
      </c>
      <c r="P3782" s="73" t="str">
        <f t="shared" si="117"/>
        <v/>
      </c>
      <c r="Q3782" s="61" t="s">
        <v>86</v>
      </c>
    </row>
    <row r="3783" spans="8:17" x14ac:dyDescent="0.25">
      <c r="H3783" s="59">
        <v>119482</v>
      </c>
      <c r="I3783" s="59" t="s">
        <v>72</v>
      </c>
      <c r="J3783" s="59">
        <v>28205685</v>
      </c>
      <c r="K3783" s="59" t="s">
        <v>4003</v>
      </c>
      <c r="L3783" s="61" t="s">
        <v>81</v>
      </c>
      <c r="M3783" s="61">
        <f>VLOOKUP(H3783,zdroj!C:F,4,0)</f>
        <v>0</v>
      </c>
      <c r="N3783" s="61" t="str">
        <f t="shared" ref="N3783:N3846" si="118">IF(M3783="A",IF(L3783="katA","katB",L3783),L3783)</f>
        <v>-</v>
      </c>
      <c r="P3783" s="73" t="str">
        <f t="shared" ref="P3783:P3846" si="119">IF(O3783="A",1,"")</f>
        <v/>
      </c>
      <c r="Q3783" s="61" t="s">
        <v>86</v>
      </c>
    </row>
    <row r="3784" spans="8:17" x14ac:dyDescent="0.25">
      <c r="H3784" s="59">
        <v>119482</v>
      </c>
      <c r="I3784" s="59" t="s">
        <v>72</v>
      </c>
      <c r="J3784" s="59">
        <v>28329856</v>
      </c>
      <c r="K3784" s="59" t="s">
        <v>4004</v>
      </c>
      <c r="L3784" s="61" t="s">
        <v>81</v>
      </c>
      <c r="M3784" s="61">
        <f>VLOOKUP(H3784,zdroj!C:F,4,0)</f>
        <v>0</v>
      </c>
      <c r="N3784" s="61" t="str">
        <f t="shared" si="118"/>
        <v>-</v>
      </c>
      <c r="P3784" s="73" t="str">
        <f t="shared" si="119"/>
        <v/>
      </c>
      <c r="Q3784" s="61" t="s">
        <v>86</v>
      </c>
    </row>
    <row r="3785" spans="8:17" x14ac:dyDescent="0.25">
      <c r="H3785" s="59">
        <v>119482</v>
      </c>
      <c r="I3785" s="59" t="s">
        <v>72</v>
      </c>
      <c r="J3785" s="59">
        <v>30854628</v>
      </c>
      <c r="K3785" s="59" t="s">
        <v>4005</v>
      </c>
      <c r="L3785" s="61" t="s">
        <v>81</v>
      </c>
      <c r="M3785" s="61">
        <f>VLOOKUP(H3785,zdroj!C:F,4,0)</f>
        <v>0</v>
      </c>
      <c r="N3785" s="61" t="str">
        <f t="shared" si="118"/>
        <v>-</v>
      </c>
      <c r="P3785" s="73" t="str">
        <f t="shared" si="119"/>
        <v/>
      </c>
      <c r="Q3785" s="61" t="s">
        <v>86</v>
      </c>
    </row>
    <row r="3786" spans="8:17" x14ac:dyDescent="0.25">
      <c r="H3786" s="59">
        <v>119482</v>
      </c>
      <c r="I3786" s="59" t="s">
        <v>72</v>
      </c>
      <c r="J3786" s="59">
        <v>31345077</v>
      </c>
      <c r="K3786" s="59" t="s">
        <v>4006</v>
      </c>
      <c r="L3786" s="61" t="s">
        <v>81</v>
      </c>
      <c r="M3786" s="61">
        <f>VLOOKUP(H3786,zdroj!C:F,4,0)</f>
        <v>0</v>
      </c>
      <c r="N3786" s="61" t="str">
        <f t="shared" si="118"/>
        <v>-</v>
      </c>
      <c r="P3786" s="73" t="str">
        <f t="shared" si="119"/>
        <v/>
      </c>
      <c r="Q3786" s="61" t="s">
        <v>86</v>
      </c>
    </row>
    <row r="3787" spans="8:17" x14ac:dyDescent="0.25">
      <c r="H3787" s="59">
        <v>119482</v>
      </c>
      <c r="I3787" s="59" t="s">
        <v>72</v>
      </c>
      <c r="J3787" s="59">
        <v>73453951</v>
      </c>
      <c r="K3787" s="59" t="s">
        <v>4007</v>
      </c>
      <c r="L3787" s="61" t="s">
        <v>81</v>
      </c>
      <c r="M3787" s="61">
        <f>VLOOKUP(H3787,zdroj!C:F,4,0)</f>
        <v>0</v>
      </c>
      <c r="N3787" s="61" t="str">
        <f t="shared" si="118"/>
        <v>-</v>
      </c>
      <c r="P3787" s="73" t="str">
        <f t="shared" si="119"/>
        <v/>
      </c>
      <c r="Q3787" s="61" t="s">
        <v>86</v>
      </c>
    </row>
    <row r="3788" spans="8:17" x14ac:dyDescent="0.25">
      <c r="H3788" s="59">
        <v>120197</v>
      </c>
      <c r="I3788" s="59" t="s">
        <v>71</v>
      </c>
      <c r="J3788" s="59">
        <v>11481510</v>
      </c>
      <c r="K3788" s="59" t="s">
        <v>4008</v>
      </c>
      <c r="L3788" s="61" t="s">
        <v>112</v>
      </c>
      <c r="M3788" s="61">
        <f>VLOOKUP(H3788,zdroj!C:F,4,0)</f>
        <v>0</v>
      </c>
      <c r="N3788" s="61" t="str">
        <f t="shared" si="118"/>
        <v>katA</v>
      </c>
      <c r="P3788" s="73" t="str">
        <f t="shared" si="119"/>
        <v/>
      </c>
      <c r="Q3788" s="61" t="s">
        <v>30</v>
      </c>
    </row>
    <row r="3789" spans="8:17" x14ac:dyDescent="0.25">
      <c r="H3789" s="59">
        <v>120197</v>
      </c>
      <c r="I3789" s="59" t="s">
        <v>71</v>
      </c>
      <c r="J3789" s="59">
        <v>11481528</v>
      </c>
      <c r="K3789" s="59" t="s">
        <v>4009</v>
      </c>
      <c r="L3789" s="61" t="s">
        <v>112</v>
      </c>
      <c r="M3789" s="61">
        <f>VLOOKUP(H3789,zdroj!C:F,4,0)</f>
        <v>0</v>
      </c>
      <c r="N3789" s="61" t="str">
        <f t="shared" si="118"/>
        <v>katA</v>
      </c>
      <c r="P3789" s="73" t="str">
        <f t="shared" si="119"/>
        <v/>
      </c>
      <c r="Q3789" s="61" t="s">
        <v>30</v>
      </c>
    </row>
    <row r="3790" spans="8:17" x14ac:dyDescent="0.25">
      <c r="H3790" s="59">
        <v>120197</v>
      </c>
      <c r="I3790" s="59" t="s">
        <v>71</v>
      </c>
      <c r="J3790" s="59">
        <v>11481536</v>
      </c>
      <c r="K3790" s="59" t="s">
        <v>4010</v>
      </c>
      <c r="L3790" s="61" t="s">
        <v>112</v>
      </c>
      <c r="M3790" s="61">
        <f>VLOOKUP(H3790,zdroj!C:F,4,0)</f>
        <v>0</v>
      </c>
      <c r="N3790" s="61" t="str">
        <f t="shared" si="118"/>
        <v>katA</v>
      </c>
      <c r="P3790" s="73" t="str">
        <f t="shared" si="119"/>
        <v/>
      </c>
      <c r="Q3790" s="61" t="s">
        <v>30</v>
      </c>
    </row>
    <row r="3791" spans="8:17" x14ac:dyDescent="0.25">
      <c r="H3791" s="59">
        <v>120197</v>
      </c>
      <c r="I3791" s="59" t="s">
        <v>71</v>
      </c>
      <c r="J3791" s="59">
        <v>11481544</v>
      </c>
      <c r="K3791" s="59" t="s">
        <v>4011</v>
      </c>
      <c r="L3791" s="61" t="s">
        <v>81</v>
      </c>
      <c r="M3791" s="61">
        <f>VLOOKUP(H3791,zdroj!C:F,4,0)</f>
        <v>0</v>
      </c>
      <c r="N3791" s="61" t="str">
        <f t="shared" si="118"/>
        <v>-</v>
      </c>
      <c r="P3791" s="73" t="str">
        <f t="shared" si="119"/>
        <v/>
      </c>
      <c r="Q3791" s="61" t="s">
        <v>88</v>
      </c>
    </row>
    <row r="3792" spans="8:17" x14ac:dyDescent="0.25">
      <c r="H3792" s="59">
        <v>120197</v>
      </c>
      <c r="I3792" s="59" t="s">
        <v>71</v>
      </c>
      <c r="J3792" s="59">
        <v>11481552</v>
      </c>
      <c r="K3792" s="59" t="s">
        <v>4012</v>
      </c>
      <c r="L3792" s="61" t="s">
        <v>112</v>
      </c>
      <c r="M3792" s="61">
        <f>VLOOKUP(H3792,zdroj!C:F,4,0)</f>
        <v>0</v>
      </c>
      <c r="N3792" s="61" t="str">
        <f t="shared" si="118"/>
        <v>katA</v>
      </c>
      <c r="P3792" s="73" t="str">
        <f t="shared" si="119"/>
        <v/>
      </c>
      <c r="Q3792" s="61" t="s">
        <v>30</v>
      </c>
    </row>
    <row r="3793" spans="8:18" x14ac:dyDescent="0.25">
      <c r="H3793" s="59">
        <v>120197</v>
      </c>
      <c r="I3793" s="59" t="s">
        <v>71</v>
      </c>
      <c r="J3793" s="59">
        <v>11481561</v>
      </c>
      <c r="K3793" s="59" t="s">
        <v>4013</v>
      </c>
      <c r="L3793" s="61" t="s">
        <v>112</v>
      </c>
      <c r="M3793" s="61">
        <f>VLOOKUP(H3793,zdroj!C:F,4,0)</f>
        <v>0</v>
      </c>
      <c r="N3793" s="61" t="str">
        <f t="shared" si="118"/>
        <v>katA</v>
      </c>
      <c r="P3793" s="73" t="str">
        <f t="shared" si="119"/>
        <v/>
      </c>
      <c r="Q3793" s="61" t="s">
        <v>30</v>
      </c>
    </row>
    <row r="3794" spans="8:18" x14ac:dyDescent="0.25">
      <c r="H3794" s="59">
        <v>120197</v>
      </c>
      <c r="I3794" s="59" t="s">
        <v>71</v>
      </c>
      <c r="J3794" s="59">
        <v>11481579</v>
      </c>
      <c r="K3794" s="59" t="s">
        <v>4014</v>
      </c>
      <c r="L3794" s="61" t="s">
        <v>81</v>
      </c>
      <c r="M3794" s="61">
        <f>VLOOKUP(H3794,zdroj!C:F,4,0)</f>
        <v>0</v>
      </c>
      <c r="N3794" s="61" t="str">
        <f t="shared" si="118"/>
        <v>-</v>
      </c>
      <c r="P3794" s="73" t="str">
        <f t="shared" si="119"/>
        <v/>
      </c>
      <c r="Q3794" s="61" t="s">
        <v>88</v>
      </c>
    </row>
    <row r="3795" spans="8:18" x14ac:dyDescent="0.25">
      <c r="H3795" s="59">
        <v>120197</v>
      </c>
      <c r="I3795" s="59" t="s">
        <v>71</v>
      </c>
      <c r="J3795" s="59">
        <v>11481587</v>
      </c>
      <c r="K3795" s="59" t="s">
        <v>4015</v>
      </c>
      <c r="L3795" s="61" t="s">
        <v>112</v>
      </c>
      <c r="M3795" s="61">
        <f>VLOOKUP(H3795,zdroj!C:F,4,0)</f>
        <v>0</v>
      </c>
      <c r="N3795" s="61" t="str">
        <f t="shared" si="118"/>
        <v>katA</v>
      </c>
      <c r="P3795" s="73" t="str">
        <f t="shared" si="119"/>
        <v/>
      </c>
      <c r="Q3795" s="61" t="s">
        <v>30</v>
      </c>
    </row>
    <row r="3796" spans="8:18" x14ac:dyDescent="0.25">
      <c r="H3796" s="59">
        <v>120197</v>
      </c>
      <c r="I3796" s="59" t="s">
        <v>71</v>
      </c>
      <c r="J3796" s="59">
        <v>11481595</v>
      </c>
      <c r="K3796" s="59" t="s">
        <v>4016</v>
      </c>
      <c r="L3796" s="61" t="s">
        <v>112</v>
      </c>
      <c r="M3796" s="61">
        <f>VLOOKUP(H3796,zdroj!C:F,4,0)</f>
        <v>0</v>
      </c>
      <c r="N3796" s="61" t="str">
        <f t="shared" si="118"/>
        <v>katA</v>
      </c>
      <c r="P3796" s="73" t="str">
        <f t="shared" si="119"/>
        <v/>
      </c>
      <c r="Q3796" s="61" t="s">
        <v>30</v>
      </c>
    </row>
    <row r="3797" spans="8:18" x14ac:dyDescent="0.25">
      <c r="H3797" s="59">
        <v>120197</v>
      </c>
      <c r="I3797" s="59" t="s">
        <v>71</v>
      </c>
      <c r="J3797" s="59">
        <v>11481609</v>
      </c>
      <c r="K3797" s="59" t="s">
        <v>4017</v>
      </c>
      <c r="L3797" s="61" t="s">
        <v>112</v>
      </c>
      <c r="M3797" s="61">
        <f>VLOOKUP(H3797,zdroj!C:F,4,0)</f>
        <v>0</v>
      </c>
      <c r="N3797" s="61" t="str">
        <f t="shared" si="118"/>
        <v>katA</v>
      </c>
      <c r="P3797" s="73" t="str">
        <f t="shared" si="119"/>
        <v/>
      </c>
      <c r="Q3797" s="61" t="s">
        <v>30</v>
      </c>
    </row>
    <row r="3798" spans="8:18" x14ac:dyDescent="0.25">
      <c r="H3798" s="59">
        <v>120197</v>
      </c>
      <c r="I3798" s="59" t="s">
        <v>71</v>
      </c>
      <c r="J3798" s="59">
        <v>11481617</v>
      </c>
      <c r="K3798" s="59" t="s">
        <v>4018</v>
      </c>
      <c r="L3798" s="61" t="s">
        <v>112</v>
      </c>
      <c r="M3798" s="61">
        <f>VLOOKUP(H3798,zdroj!C:F,4,0)</f>
        <v>0</v>
      </c>
      <c r="N3798" s="61" t="str">
        <f t="shared" si="118"/>
        <v>katA</v>
      </c>
      <c r="P3798" s="73" t="str">
        <f t="shared" si="119"/>
        <v/>
      </c>
      <c r="Q3798" s="61" t="s">
        <v>30</v>
      </c>
    </row>
    <row r="3799" spans="8:18" x14ac:dyDescent="0.25">
      <c r="H3799" s="59">
        <v>120197</v>
      </c>
      <c r="I3799" s="59" t="s">
        <v>71</v>
      </c>
      <c r="J3799" s="59">
        <v>11481625</v>
      </c>
      <c r="K3799" s="59" t="s">
        <v>4019</v>
      </c>
      <c r="L3799" s="61" t="s">
        <v>112</v>
      </c>
      <c r="M3799" s="61">
        <f>VLOOKUP(H3799,zdroj!C:F,4,0)</f>
        <v>0</v>
      </c>
      <c r="N3799" s="61" t="str">
        <f t="shared" si="118"/>
        <v>katA</v>
      </c>
      <c r="P3799" s="73" t="str">
        <f t="shared" si="119"/>
        <v/>
      </c>
      <c r="Q3799" s="61" t="s">
        <v>30</v>
      </c>
    </row>
    <row r="3800" spans="8:18" x14ac:dyDescent="0.25">
      <c r="H3800" s="59">
        <v>120197</v>
      </c>
      <c r="I3800" s="59" t="s">
        <v>71</v>
      </c>
      <c r="J3800" s="59">
        <v>11481633</v>
      </c>
      <c r="K3800" s="59" t="s">
        <v>4020</v>
      </c>
      <c r="L3800" s="61" t="s">
        <v>81</v>
      </c>
      <c r="M3800" s="61">
        <f>VLOOKUP(H3800,zdroj!C:F,4,0)</f>
        <v>0</v>
      </c>
      <c r="N3800" s="61" t="str">
        <f t="shared" si="118"/>
        <v>-</v>
      </c>
      <c r="P3800" s="73" t="str">
        <f t="shared" si="119"/>
        <v/>
      </c>
      <c r="Q3800" s="61" t="s">
        <v>88</v>
      </c>
    </row>
    <row r="3801" spans="8:18" x14ac:dyDescent="0.25">
      <c r="H3801" s="59">
        <v>120197</v>
      </c>
      <c r="I3801" s="59" t="s">
        <v>71</v>
      </c>
      <c r="J3801" s="59">
        <v>11481641</v>
      </c>
      <c r="K3801" s="59" t="s">
        <v>4021</v>
      </c>
      <c r="L3801" s="61" t="s">
        <v>112</v>
      </c>
      <c r="M3801" s="61">
        <f>VLOOKUP(H3801,zdroj!C:F,4,0)</f>
        <v>0</v>
      </c>
      <c r="N3801" s="61" t="str">
        <f t="shared" si="118"/>
        <v>katA</v>
      </c>
      <c r="P3801" s="73" t="str">
        <f t="shared" si="119"/>
        <v/>
      </c>
      <c r="Q3801" s="61" t="s">
        <v>30</v>
      </c>
    </row>
    <row r="3802" spans="8:18" x14ac:dyDescent="0.25">
      <c r="H3802" s="59">
        <v>120197</v>
      </c>
      <c r="I3802" s="59" t="s">
        <v>71</v>
      </c>
      <c r="J3802" s="59">
        <v>11481650</v>
      </c>
      <c r="K3802" s="59" t="s">
        <v>4022</v>
      </c>
      <c r="L3802" s="61" t="s">
        <v>113</v>
      </c>
      <c r="M3802" s="61">
        <f>VLOOKUP(H3802,zdroj!C:F,4,0)</f>
        <v>0</v>
      </c>
      <c r="N3802" s="61" t="str">
        <f t="shared" si="118"/>
        <v>katB</v>
      </c>
      <c r="P3802" s="73" t="str">
        <f t="shared" si="119"/>
        <v/>
      </c>
      <c r="Q3802" s="61" t="s">
        <v>30</v>
      </c>
      <c r="R3802" s="61" t="s">
        <v>91</v>
      </c>
    </row>
    <row r="3803" spans="8:18" x14ac:dyDescent="0.25">
      <c r="H3803" s="59">
        <v>120197</v>
      </c>
      <c r="I3803" s="59" t="s">
        <v>71</v>
      </c>
      <c r="J3803" s="59">
        <v>11481668</v>
      </c>
      <c r="K3803" s="59" t="s">
        <v>4023</v>
      </c>
      <c r="L3803" s="61" t="s">
        <v>81</v>
      </c>
      <c r="M3803" s="61">
        <f>VLOOKUP(H3803,zdroj!C:F,4,0)</f>
        <v>0</v>
      </c>
      <c r="N3803" s="61" t="str">
        <f t="shared" si="118"/>
        <v>-</v>
      </c>
      <c r="P3803" s="73" t="str">
        <f t="shared" si="119"/>
        <v/>
      </c>
      <c r="Q3803" s="61" t="s">
        <v>88</v>
      </c>
    </row>
    <row r="3804" spans="8:18" x14ac:dyDescent="0.25">
      <c r="H3804" s="59">
        <v>120197</v>
      </c>
      <c r="I3804" s="59" t="s">
        <v>71</v>
      </c>
      <c r="J3804" s="59">
        <v>11481676</v>
      </c>
      <c r="K3804" s="59" t="s">
        <v>4024</v>
      </c>
      <c r="L3804" s="61" t="s">
        <v>81</v>
      </c>
      <c r="M3804" s="61">
        <f>VLOOKUP(H3804,zdroj!C:F,4,0)</f>
        <v>0</v>
      </c>
      <c r="N3804" s="61" t="str">
        <f t="shared" si="118"/>
        <v>-</v>
      </c>
      <c r="P3804" s="73" t="str">
        <f t="shared" si="119"/>
        <v/>
      </c>
      <c r="Q3804" s="61" t="s">
        <v>88</v>
      </c>
    </row>
    <row r="3805" spans="8:18" x14ac:dyDescent="0.25">
      <c r="H3805" s="59">
        <v>120197</v>
      </c>
      <c r="I3805" s="59" t="s">
        <v>71</v>
      </c>
      <c r="J3805" s="59">
        <v>11481684</v>
      </c>
      <c r="K3805" s="59" t="s">
        <v>4025</v>
      </c>
      <c r="L3805" s="61" t="s">
        <v>113</v>
      </c>
      <c r="M3805" s="61">
        <f>VLOOKUP(H3805,zdroj!C:F,4,0)</f>
        <v>0</v>
      </c>
      <c r="N3805" s="61" t="str">
        <f t="shared" si="118"/>
        <v>katB</v>
      </c>
      <c r="P3805" s="73" t="str">
        <f t="shared" si="119"/>
        <v/>
      </c>
      <c r="Q3805" s="61" t="s">
        <v>30</v>
      </c>
      <c r="R3805" s="61" t="s">
        <v>91</v>
      </c>
    </row>
    <row r="3806" spans="8:18" x14ac:dyDescent="0.25">
      <c r="H3806" s="59">
        <v>120197</v>
      </c>
      <c r="I3806" s="59" t="s">
        <v>71</v>
      </c>
      <c r="J3806" s="59">
        <v>11481692</v>
      </c>
      <c r="K3806" s="59" t="s">
        <v>4026</v>
      </c>
      <c r="L3806" s="61" t="s">
        <v>81</v>
      </c>
      <c r="M3806" s="61">
        <f>VLOOKUP(H3806,zdroj!C:F,4,0)</f>
        <v>0</v>
      </c>
      <c r="N3806" s="61" t="str">
        <f t="shared" si="118"/>
        <v>-</v>
      </c>
      <c r="P3806" s="73" t="str">
        <f t="shared" si="119"/>
        <v/>
      </c>
      <c r="Q3806" s="61" t="s">
        <v>88</v>
      </c>
    </row>
    <row r="3807" spans="8:18" x14ac:dyDescent="0.25">
      <c r="H3807" s="59">
        <v>120197</v>
      </c>
      <c r="I3807" s="59" t="s">
        <v>71</v>
      </c>
      <c r="J3807" s="59">
        <v>11481706</v>
      </c>
      <c r="K3807" s="59" t="s">
        <v>4027</v>
      </c>
      <c r="L3807" s="61" t="s">
        <v>81</v>
      </c>
      <c r="M3807" s="61">
        <f>VLOOKUP(H3807,zdroj!C:F,4,0)</f>
        <v>0</v>
      </c>
      <c r="N3807" s="61" t="str">
        <f t="shared" si="118"/>
        <v>-</v>
      </c>
      <c r="P3807" s="73" t="str">
        <f t="shared" si="119"/>
        <v/>
      </c>
      <c r="Q3807" s="61" t="s">
        <v>88</v>
      </c>
    </row>
    <row r="3808" spans="8:18" x14ac:dyDescent="0.25">
      <c r="H3808" s="59">
        <v>120197</v>
      </c>
      <c r="I3808" s="59" t="s">
        <v>71</v>
      </c>
      <c r="J3808" s="59">
        <v>11481714</v>
      </c>
      <c r="K3808" s="59" t="s">
        <v>4028</v>
      </c>
      <c r="L3808" s="61" t="s">
        <v>81</v>
      </c>
      <c r="M3808" s="61">
        <f>VLOOKUP(H3808,zdroj!C:F,4,0)</f>
        <v>0</v>
      </c>
      <c r="N3808" s="61" t="str">
        <f t="shared" si="118"/>
        <v>-</v>
      </c>
      <c r="P3808" s="73" t="str">
        <f t="shared" si="119"/>
        <v/>
      </c>
      <c r="Q3808" s="61" t="s">
        <v>88</v>
      </c>
    </row>
    <row r="3809" spans="8:17" x14ac:dyDescent="0.25">
      <c r="H3809" s="59">
        <v>120197</v>
      </c>
      <c r="I3809" s="59" t="s">
        <v>71</v>
      </c>
      <c r="J3809" s="59">
        <v>11481722</v>
      </c>
      <c r="K3809" s="59" t="s">
        <v>4029</v>
      </c>
      <c r="L3809" s="61" t="s">
        <v>81</v>
      </c>
      <c r="M3809" s="61">
        <f>VLOOKUP(H3809,zdroj!C:F,4,0)</f>
        <v>0</v>
      </c>
      <c r="N3809" s="61" t="str">
        <f t="shared" si="118"/>
        <v>-</v>
      </c>
      <c r="P3809" s="73" t="str">
        <f t="shared" si="119"/>
        <v/>
      </c>
      <c r="Q3809" s="61" t="s">
        <v>88</v>
      </c>
    </row>
    <row r="3810" spans="8:17" x14ac:dyDescent="0.25">
      <c r="H3810" s="59">
        <v>120197</v>
      </c>
      <c r="I3810" s="59" t="s">
        <v>71</v>
      </c>
      <c r="J3810" s="59">
        <v>11481731</v>
      </c>
      <c r="K3810" s="59" t="s">
        <v>4030</v>
      </c>
      <c r="L3810" s="61" t="s">
        <v>81</v>
      </c>
      <c r="M3810" s="61">
        <f>VLOOKUP(H3810,zdroj!C:F,4,0)</f>
        <v>0</v>
      </c>
      <c r="N3810" s="61" t="str">
        <f t="shared" si="118"/>
        <v>-</v>
      </c>
      <c r="P3810" s="73" t="str">
        <f t="shared" si="119"/>
        <v/>
      </c>
      <c r="Q3810" s="61" t="s">
        <v>88</v>
      </c>
    </row>
    <row r="3811" spans="8:17" x14ac:dyDescent="0.25">
      <c r="H3811" s="59">
        <v>120197</v>
      </c>
      <c r="I3811" s="59" t="s">
        <v>71</v>
      </c>
      <c r="J3811" s="59">
        <v>11481749</v>
      </c>
      <c r="K3811" s="59" t="s">
        <v>4031</v>
      </c>
      <c r="L3811" s="61" t="s">
        <v>81</v>
      </c>
      <c r="M3811" s="61">
        <f>VLOOKUP(H3811,zdroj!C:F,4,0)</f>
        <v>0</v>
      </c>
      <c r="N3811" s="61" t="str">
        <f t="shared" si="118"/>
        <v>-</v>
      </c>
      <c r="P3811" s="73" t="str">
        <f t="shared" si="119"/>
        <v/>
      </c>
      <c r="Q3811" s="61" t="s">
        <v>88</v>
      </c>
    </row>
    <row r="3812" spans="8:17" x14ac:dyDescent="0.25">
      <c r="H3812" s="59">
        <v>120197</v>
      </c>
      <c r="I3812" s="59" t="s">
        <v>71</v>
      </c>
      <c r="J3812" s="59">
        <v>11481757</v>
      </c>
      <c r="K3812" s="59" t="s">
        <v>4032</v>
      </c>
      <c r="L3812" s="61" t="s">
        <v>81</v>
      </c>
      <c r="M3812" s="61">
        <f>VLOOKUP(H3812,zdroj!C:F,4,0)</f>
        <v>0</v>
      </c>
      <c r="N3812" s="61" t="str">
        <f t="shared" si="118"/>
        <v>-</v>
      </c>
      <c r="P3812" s="73" t="str">
        <f t="shared" si="119"/>
        <v/>
      </c>
      <c r="Q3812" s="61" t="s">
        <v>88</v>
      </c>
    </row>
    <row r="3813" spans="8:17" x14ac:dyDescent="0.25">
      <c r="H3813" s="59">
        <v>120197</v>
      </c>
      <c r="I3813" s="59" t="s">
        <v>71</v>
      </c>
      <c r="J3813" s="59">
        <v>11481765</v>
      </c>
      <c r="K3813" s="59" t="s">
        <v>4033</v>
      </c>
      <c r="L3813" s="61" t="s">
        <v>81</v>
      </c>
      <c r="M3813" s="61">
        <f>VLOOKUP(H3813,zdroj!C:F,4,0)</f>
        <v>0</v>
      </c>
      <c r="N3813" s="61" t="str">
        <f t="shared" si="118"/>
        <v>-</v>
      </c>
      <c r="P3813" s="73" t="str">
        <f t="shared" si="119"/>
        <v/>
      </c>
      <c r="Q3813" s="61" t="s">
        <v>88</v>
      </c>
    </row>
    <row r="3814" spans="8:17" x14ac:dyDescent="0.25">
      <c r="H3814" s="59">
        <v>120197</v>
      </c>
      <c r="I3814" s="59" t="s">
        <v>71</v>
      </c>
      <c r="J3814" s="59">
        <v>11481773</v>
      </c>
      <c r="K3814" s="59" t="s">
        <v>4034</v>
      </c>
      <c r="L3814" s="61" t="s">
        <v>81</v>
      </c>
      <c r="M3814" s="61">
        <f>VLOOKUP(H3814,zdroj!C:F,4,0)</f>
        <v>0</v>
      </c>
      <c r="N3814" s="61" t="str">
        <f t="shared" si="118"/>
        <v>-</v>
      </c>
      <c r="P3814" s="73" t="str">
        <f t="shared" si="119"/>
        <v/>
      </c>
      <c r="Q3814" s="61" t="s">
        <v>88</v>
      </c>
    </row>
    <row r="3815" spans="8:17" x14ac:dyDescent="0.25">
      <c r="H3815" s="59">
        <v>120197</v>
      </c>
      <c r="I3815" s="59" t="s">
        <v>71</v>
      </c>
      <c r="J3815" s="59">
        <v>11481781</v>
      </c>
      <c r="K3815" s="59" t="s">
        <v>4035</v>
      </c>
      <c r="L3815" s="61" t="s">
        <v>81</v>
      </c>
      <c r="M3815" s="61">
        <f>VLOOKUP(H3815,zdroj!C:F,4,0)</f>
        <v>0</v>
      </c>
      <c r="N3815" s="61" t="str">
        <f t="shared" si="118"/>
        <v>-</v>
      </c>
      <c r="P3815" s="73" t="str">
        <f t="shared" si="119"/>
        <v/>
      </c>
      <c r="Q3815" s="61" t="s">
        <v>88</v>
      </c>
    </row>
    <row r="3816" spans="8:17" x14ac:dyDescent="0.25">
      <c r="H3816" s="59">
        <v>120197</v>
      </c>
      <c r="I3816" s="59" t="s">
        <v>71</v>
      </c>
      <c r="J3816" s="59">
        <v>11481790</v>
      </c>
      <c r="K3816" s="59" t="s">
        <v>4036</v>
      </c>
      <c r="L3816" s="61" t="s">
        <v>81</v>
      </c>
      <c r="M3816" s="61">
        <f>VLOOKUP(H3816,zdroj!C:F,4,0)</f>
        <v>0</v>
      </c>
      <c r="N3816" s="61" t="str">
        <f t="shared" si="118"/>
        <v>-</v>
      </c>
      <c r="P3816" s="73" t="str">
        <f t="shared" si="119"/>
        <v/>
      </c>
      <c r="Q3816" s="61" t="s">
        <v>88</v>
      </c>
    </row>
    <row r="3817" spans="8:17" x14ac:dyDescent="0.25">
      <c r="H3817" s="59">
        <v>120197</v>
      </c>
      <c r="I3817" s="59" t="s">
        <v>71</v>
      </c>
      <c r="J3817" s="59">
        <v>11481803</v>
      </c>
      <c r="K3817" s="59" t="s">
        <v>4037</v>
      </c>
      <c r="L3817" s="61" t="s">
        <v>81</v>
      </c>
      <c r="M3817" s="61">
        <f>VLOOKUP(H3817,zdroj!C:F,4,0)</f>
        <v>0</v>
      </c>
      <c r="N3817" s="61" t="str">
        <f t="shared" si="118"/>
        <v>-</v>
      </c>
      <c r="P3817" s="73" t="str">
        <f t="shared" si="119"/>
        <v/>
      </c>
      <c r="Q3817" s="61" t="s">
        <v>88</v>
      </c>
    </row>
    <row r="3818" spans="8:17" x14ac:dyDescent="0.25">
      <c r="H3818" s="59">
        <v>120197</v>
      </c>
      <c r="I3818" s="59" t="s">
        <v>71</v>
      </c>
      <c r="J3818" s="59">
        <v>11481811</v>
      </c>
      <c r="K3818" s="59" t="s">
        <v>4038</v>
      </c>
      <c r="L3818" s="61" t="s">
        <v>81</v>
      </c>
      <c r="M3818" s="61">
        <f>VLOOKUP(H3818,zdroj!C:F,4,0)</f>
        <v>0</v>
      </c>
      <c r="N3818" s="61" t="str">
        <f t="shared" si="118"/>
        <v>-</v>
      </c>
      <c r="P3818" s="73" t="str">
        <f t="shared" si="119"/>
        <v/>
      </c>
      <c r="Q3818" s="61" t="s">
        <v>88</v>
      </c>
    </row>
    <row r="3819" spans="8:17" x14ac:dyDescent="0.25">
      <c r="H3819" s="59">
        <v>120197</v>
      </c>
      <c r="I3819" s="59" t="s">
        <v>71</v>
      </c>
      <c r="J3819" s="59">
        <v>11481820</v>
      </c>
      <c r="K3819" s="59" t="s">
        <v>4039</v>
      </c>
      <c r="L3819" s="61" t="s">
        <v>81</v>
      </c>
      <c r="M3819" s="61">
        <f>VLOOKUP(H3819,zdroj!C:F,4,0)</f>
        <v>0</v>
      </c>
      <c r="N3819" s="61" t="str">
        <f t="shared" si="118"/>
        <v>-</v>
      </c>
      <c r="P3819" s="73" t="str">
        <f t="shared" si="119"/>
        <v/>
      </c>
      <c r="Q3819" s="61" t="s">
        <v>88</v>
      </c>
    </row>
    <row r="3820" spans="8:17" x14ac:dyDescent="0.25">
      <c r="H3820" s="59">
        <v>120197</v>
      </c>
      <c r="I3820" s="59" t="s">
        <v>71</v>
      </c>
      <c r="J3820" s="59">
        <v>24386502</v>
      </c>
      <c r="K3820" s="59" t="s">
        <v>4040</v>
      </c>
      <c r="L3820" s="61" t="s">
        <v>81</v>
      </c>
      <c r="M3820" s="61">
        <f>VLOOKUP(H3820,zdroj!C:F,4,0)</f>
        <v>0</v>
      </c>
      <c r="N3820" s="61" t="str">
        <f t="shared" si="118"/>
        <v>-</v>
      </c>
      <c r="P3820" s="73" t="str">
        <f t="shared" si="119"/>
        <v/>
      </c>
      <c r="Q3820" s="61" t="s">
        <v>88</v>
      </c>
    </row>
    <row r="3821" spans="8:17" x14ac:dyDescent="0.25">
      <c r="H3821" s="59">
        <v>120197</v>
      </c>
      <c r="I3821" s="59" t="s">
        <v>71</v>
      </c>
      <c r="J3821" s="59">
        <v>25295381</v>
      </c>
      <c r="K3821" s="59" t="s">
        <v>4041</v>
      </c>
      <c r="L3821" s="61" t="s">
        <v>81</v>
      </c>
      <c r="M3821" s="61">
        <f>VLOOKUP(H3821,zdroj!C:F,4,0)</f>
        <v>0</v>
      </c>
      <c r="N3821" s="61" t="str">
        <f t="shared" si="118"/>
        <v>-</v>
      </c>
      <c r="P3821" s="73" t="str">
        <f t="shared" si="119"/>
        <v/>
      </c>
      <c r="Q3821" s="61" t="s">
        <v>88</v>
      </c>
    </row>
    <row r="3822" spans="8:17" x14ac:dyDescent="0.25">
      <c r="H3822" s="59">
        <v>120197</v>
      </c>
      <c r="I3822" s="59" t="s">
        <v>71</v>
      </c>
      <c r="J3822" s="59">
        <v>25751433</v>
      </c>
      <c r="K3822" s="59" t="s">
        <v>4042</v>
      </c>
      <c r="L3822" s="61" t="s">
        <v>81</v>
      </c>
      <c r="M3822" s="61">
        <f>VLOOKUP(H3822,zdroj!C:F,4,0)</f>
        <v>0</v>
      </c>
      <c r="N3822" s="61" t="str">
        <f t="shared" si="118"/>
        <v>-</v>
      </c>
      <c r="P3822" s="73" t="str">
        <f t="shared" si="119"/>
        <v/>
      </c>
      <c r="Q3822" s="61" t="s">
        <v>88</v>
      </c>
    </row>
    <row r="3823" spans="8:17" x14ac:dyDescent="0.25">
      <c r="H3823" s="59">
        <v>120197</v>
      </c>
      <c r="I3823" s="59" t="s">
        <v>71</v>
      </c>
      <c r="J3823" s="59">
        <v>25751441</v>
      </c>
      <c r="K3823" s="59" t="s">
        <v>4043</v>
      </c>
      <c r="L3823" s="61" t="s">
        <v>81</v>
      </c>
      <c r="M3823" s="61">
        <f>VLOOKUP(H3823,zdroj!C:F,4,0)</f>
        <v>0</v>
      </c>
      <c r="N3823" s="61" t="str">
        <f t="shared" si="118"/>
        <v>-</v>
      </c>
      <c r="P3823" s="73" t="str">
        <f t="shared" si="119"/>
        <v/>
      </c>
      <c r="Q3823" s="61" t="s">
        <v>88</v>
      </c>
    </row>
    <row r="3824" spans="8:17" x14ac:dyDescent="0.25">
      <c r="H3824" s="59">
        <v>120197</v>
      </c>
      <c r="I3824" s="59" t="s">
        <v>71</v>
      </c>
      <c r="J3824" s="59">
        <v>27990206</v>
      </c>
      <c r="K3824" s="59" t="s">
        <v>4044</v>
      </c>
      <c r="L3824" s="61" t="s">
        <v>112</v>
      </c>
      <c r="M3824" s="61">
        <f>VLOOKUP(H3824,zdroj!C:F,4,0)</f>
        <v>0</v>
      </c>
      <c r="N3824" s="61" t="str">
        <f t="shared" si="118"/>
        <v>katA</v>
      </c>
      <c r="P3824" s="73" t="str">
        <f t="shared" si="119"/>
        <v/>
      </c>
      <c r="Q3824" s="61" t="s">
        <v>30</v>
      </c>
    </row>
    <row r="3825" spans="8:17" x14ac:dyDescent="0.25">
      <c r="H3825" s="59">
        <v>120197</v>
      </c>
      <c r="I3825" s="59" t="s">
        <v>71</v>
      </c>
      <c r="J3825" s="59">
        <v>30855187</v>
      </c>
      <c r="K3825" s="59" t="s">
        <v>4045</v>
      </c>
      <c r="L3825" s="61" t="s">
        <v>81</v>
      </c>
      <c r="M3825" s="61">
        <f>VLOOKUP(H3825,zdroj!C:F,4,0)</f>
        <v>0</v>
      </c>
      <c r="N3825" s="61" t="str">
        <f t="shared" si="118"/>
        <v>-</v>
      </c>
      <c r="P3825" s="73" t="str">
        <f t="shared" si="119"/>
        <v/>
      </c>
      <c r="Q3825" s="61" t="s">
        <v>88</v>
      </c>
    </row>
    <row r="3826" spans="8:17" x14ac:dyDescent="0.25">
      <c r="H3826" s="59">
        <v>120197</v>
      </c>
      <c r="I3826" s="59" t="s">
        <v>71</v>
      </c>
      <c r="J3826" s="59">
        <v>30855209</v>
      </c>
      <c r="K3826" s="59" t="s">
        <v>4046</v>
      </c>
      <c r="L3826" s="61" t="s">
        <v>81</v>
      </c>
      <c r="M3826" s="61">
        <f>VLOOKUP(H3826,zdroj!C:F,4,0)</f>
        <v>0</v>
      </c>
      <c r="N3826" s="61" t="str">
        <f t="shared" si="118"/>
        <v>-</v>
      </c>
      <c r="P3826" s="73" t="str">
        <f t="shared" si="119"/>
        <v/>
      </c>
      <c r="Q3826" s="61" t="s">
        <v>88</v>
      </c>
    </row>
    <row r="3827" spans="8:17" x14ac:dyDescent="0.25">
      <c r="H3827" s="59">
        <v>120197</v>
      </c>
      <c r="I3827" s="59" t="s">
        <v>71</v>
      </c>
      <c r="J3827" s="59">
        <v>31280552</v>
      </c>
      <c r="K3827" s="59" t="s">
        <v>4047</v>
      </c>
      <c r="L3827" s="61" t="s">
        <v>81</v>
      </c>
      <c r="M3827" s="61">
        <f>VLOOKUP(H3827,zdroj!C:F,4,0)</f>
        <v>0</v>
      </c>
      <c r="N3827" s="61" t="str">
        <f t="shared" si="118"/>
        <v>-</v>
      </c>
      <c r="P3827" s="73" t="str">
        <f t="shared" si="119"/>
        <v/>
      </c>
      <c r="Q3827" s="61" t="s">
        <v>88</v>
      </c>
    </row>
    <row r="3828" spans="8:17" x14ac:dyDescent="0.25">
      <c r="H3828" s="59">
        <v>120197</v>
      </c>
      <c r="I3828" s="59" t="s">
        <v>71</v>
      </c>
      <c r="J3828" s="59">
        <v>41540298</v>
      </c>
      <c r="K3828" s="59" t="s">
        <v>4048</v>
      </c>
      <c r="L3828" s="61" t="s">
        <v>112</v>
      </c>
      <c r="M3828" s="61">
        <f>VLOOKUP(H3828,zdroj!C:F,4,0)</f>
        <v>0</v>
      </c>
      <c r="N3828" s="61" t="str">
        <f t="shared" si="118"/>
        <v>katA</v>
      </c>
      <c r="P3828" s="73" t="str">
        <f t="shared" si="119"/>
        <v/>
      </c>
      <c r="Q3828" s="61" t="s">
        <v>30</v>
      </c>
    </row>
    <row r="3829" spans="8:17" x14ac:dyDescent="0.25">
      <c r="H3829" s="59">
        <v>120197</v>
      </c>
      <c r="I3829" s="59" t="s">
        <v>71</v>
      </c>
      <c r="J3829" s="59">
        <v>41759851</v>
      </c>
      <c r="K3829" s="59" t="s">
        <v>4049</v>
      </c>
      <c r="L3829" s="61" t="s">
        <v>81</v>
      </c>
      <c r="M3829" s="61">
        <f>VLOOKUP(H3829,zdroj!C:F,4,0)</f>
        <v>0</v>
      </c>
      <c r="N3829" s="61" t="str">
        <f t="shared" si="118"/>
        <v>-</v>
      </c>
      <c r="P3829" s="73" t="str">
        <f t="shared" si="119"/>
        <v/>
      </c>
      <c r="Q3829" s="61" t="s">
        <v>88</v>
      </c>
    </row>
    <row r="3830" spans="8:17" x14ac:dyDescent="0.25">
      <c r="H3830" s="59">
        <v>120197</v>
      </c>
      <c r="I3830" s="59" t="s">
        <v>71</v>
      </c>
      <c r="J3830" s="59">
        <v>42362831</v>
      </c>
      <c r="K3830" s="59" t="s">
        <v>4050</v>
      </c>
      <c r="L3830" s="61" t="s">
        <v>112</v>
      </c>
      <c r="M3830" s="61">
        <f>VLOOKUP(H3830,zdroj!C:F,4,0)</f>
        <v>0</v>
      </c>
      <c r="N3830" s="61" t="str">
        <f t="shared" si="118"/>
        <v>katA</v>
      </c>
      <c r="P3830" s="73" t="str">
        <f t="shared" si="119"/>
        <v/>
      </c>
      <c r="Q3830" s="61" t="s">
        <v>30</v>
      </c>
    </row>
    <row r="3831" spans="8:17" x14ac:dyDescent="0.25">
      <c r="H3831" s="59">
        <v>120197</v>
      </c>
      <c r="I3831" s="59" t="s">
        <v>71</v>
      </c>
      <c r="J3831" s="59">
        <v>79144225</v>
      </c>
      <c r="K3831" s="59" t="s">
        <v>4051</v>
      </c>
      <c r="L3831" s="61" t="s">
        <v>81</v>
      </c>
      <c r="M3831" s="61">
        <f>VLOOKUP(H3831,zdroj!C:F,4,0)</f>
        <v>0</v>
      </c>
      <c r="N3831" s="61" t="str">
        <f t="shared" si="118"/>
        <v>-</v>
      </c>
      <c r="P3831" s="73" t="str">
        <f t="shared" si="119"/>
        <v/>
      </c>
      <c r="Q3831" s="61" t="s">
        <v>88</v>
      </c>
    </row>
    <row r="3832" spans="8:17" x14ac:dyDescent="0.25">
      <c r="H3832" s="59">
        <v>120201</v>
      </c>
      <c r="I3832" s="59" t="s">
        <v>67</v>
      </c>
      <c r="J3832" s="59">
        <v>11481838</v>
      </c>
      <c r="K3832" s="59" t="s">
        <v>4052</v>
      </c>
      <c r="L3832" s="61" t="s">
        <v>112</v>
      </c>
      <c r="M3832" s="61">
        <f>VLOOKUP(H3832,zdroj!C:F,4,0)</f>
        <v>0</v>
      </c>
      <c r="N3832" s="61" t="str">
        <f t="shared" si="118"/>
        <v>katA</v>
      </c>
      <c r="P3832" s="73" t="str">
        <f t="shared" si="119"/>
        <v/>
      </c>
      <c r="Q3832" s="61" t="s">
        <v>30</v>
      </c>
    </row>
    <row r="3833" spans="8:17" x14ac:dyDescent="0.25">
      <c r="H3833" s="59">
        <v>120201</v>
      </c>
      <c r="I3833" s="59" t="s">
        <v>67</v>
      </c>
      <c r="J3833" s="59">
        <v>11481854</v>
      </c>
      <c r="K3833" s="59" t="s">
        <v>4053</v>
      </c>
      <c r="L3833" s="61" t="s">
        <v>112</v>
      </c>
      <c r="M3833" s="61">
        <f>VLOOKUP(H3833,zdroj!C:F,4,0)</f>
        <v>0</v>
      </c>
      <c r="N3833" s="61" t="str">
        <f t="shared" si="118"/>
        <v>katA</v>
      </c>
      <c r="P3833" s="73" t="str">
        <f t="shared" si="119"/>
        <v/>
      </c>
      <c r="Q3833" s="61" t="s">
        <v>30</v>
      </c>
    </row>
    <row r="3834" spans="8:17" x14ac:dyDescent="0.25">
      <c r="H3834" s="59">
        <v>120201</v>
      </c>
      <c r="I3834" s="59" t="s">
        <v>67</v>
      </c>
      <c r="J3834" s="59">
        <v>11481862</v>
      </c>
      <c r="K3834" s="59" t="s">
        <v>4054</v>
      </c>
      <c r="L3834" s="61" t="s">
        <v>81</v>
      </c>
      <c r="M3834" s="61">
        <f>VLOOKUP(H3834,zdroj!C:F,4,0)</f>
        <v>0</v>
      </c>
      <c r="N3834" s="61" t="str">
        <f t="shared" si="118"/>
        <v>-</v>
      </c>
      <c r="P3834" s="73" t="str">
        <f t="shared" si="119"/>
        <v/>
      </c>
      <c r="Q3834" s="61" t="s">
        <v>88</v>
      </c>
    </row>
    <row r="3835" spans="8:17" x14ac:dyDescent="0.25">
      <c r="H3835" s="59">
        <v>120201</v>
      </c>
      <c r="I3835" s="59" t="s">
        <v>67</v>
      </c>
      <c r="J3835" s="59">
        <v>11481871</v>
      </c>
      <c r="K3835" s="59" t="s">
        <v>4055</v>
      </c>
      <c r="L3835" s="61" t="s">
        <v>112</v>
      </c>
      <c r="M3835" s="61">
        <f>VLOOKUP(H3835,zdroj!C:F,4,0)</f>
        <v>0</v>
      </c>
      <c r="N3835" s="61" t="str">
        <f t="shared" si="118"/>
        <v>katA</v>
      </c>
      <c r="P3835" s="73" t="str">
        <f t="shared" si="119"/>
        <v/>
      </c>
      <c r="Q3835" s="61" t="s">
        <v>30</v>
      </c>
    </row>
    <row r="3836" spans="8:17" x14ac:dyDescent="0.25">
      <c r="H3836" s="59">
        <v>120201</v>
      </c>
      <c r="I3836" s="59" t="s">
        <v>67</v>
      </c>
      <c r="J3836" s="59">
        <v>11481889</v>
      </c>
      <c r="K3836" s="59" t="s">
        <v>4056</v>
      </c>
      <c r="L3836" s="61" t="s">
        <v>81</v>
      </c>
      <c r="M3836" s="61">
        <f>VLOOKUP(H3836,zdroj!C:F,4,0)</f>
        <v>0</v>
      </c>
      <c r="N3836" s="61" t="str">
        <f t="shared" si="118"/>
        <v>-</v>
      </c>
      <c r="P3836" s="73" t="str">
        <f t="shared" si="119"/>
        <v/>
      </c>
      <c r="Q3836" s="61" t="s">
        <v>88</v>
      </c>
    </row>
    <row r="3837" spans="8:17" x14ac:dyDescent="0.25">
      <c r="H3837" s="59">
        <v>120201</v>
      </c>
      <c r="I3837" s="59" t="s">
        <v>67</v>
      </c>
      <c r="J3837" s="59">
        <v>11481897</v>
      </c>
      <c r="K3837" s="59" t="s">
        <v>4057</v>
      </c>
      <c r="L3837" s="61" t="s">
        <v>112</v>
      </c>
      <c r="M3837" s="61">
        <f>VLOOKUP(H3837,zdroj!C:F,4,0)</f>
        <v>0</v>
      </c>
      <c r="N3837" s="61" t="str">
        <f t="shared" si="118"/>
        <v>katA</v>
      </c>
      <c r="P3837" s="73" t="str">
        <f t="shared" si="119"/>
        <v/>
      </c>
      <c r="Q3837" s="61" t="s">
        <v>30</v>
      </c>
    </row>
    <row r="3838" spans="8:17" x14ac:dyDescent="0.25">
      <c r="H3838" s="59">
        <v>120201</v>
      </c>
      <c r="I3838" s="59" t="s">
        <v>67</v>
      </c>
      <c r="J3838" s="59">
        <v>11481901</v>
      </c>
      <c r="K3838" s="59" t="s">
        <v>4058</v>
      </c>
      <c r="L3838" s="61" t="s">
        <v>81</v>
      </c>
      <c r="M3838" s="61">
        <f>VLOOKUP(H3838,zdroj!C:F,4,0)</f>
        <v>0</v>
      </c>
      <c r="N3838" s="61" t="str">
        <f t="shared" si="118"/>
        <v>-</v>
      </c>
      <c r="P3838" s="73" t="str">
        <f t="shared" si="119"/>
        <v/>
      </c>
      <c r="Q3838" s="61" t="s">
        <v>88</v>
      </c>
    </row>
    <row r="3839" spans="8:17" x14ac:dyDescent="0.25">
      <c r="H3839" s="59">
        <v>120201</v>
      </c>
      <c r="I3839" s="59" t="s">
        <v>67</v>
      </c>
      <c r="J3839" s="59">
        <v>11481919</v>
      </c>
      <c r="K3839" s="59" t="s">
        <v>4059</v>
      </c>
      <c r="L3839" s="61" t="s">
        <v>112</v>
      </c>
      <c r="M3839" s="61">
        <f>VLOOKUP(H3839,zdroj!C:F,4,0)</f>
        <v>0</v>
      </c>
      <c r="N3839" s="61" t="str">
        <f t="shared" si="118"/>
        <v>katA</v>
      </c>
      <c r="P3839" s="73" t="str">
        <f t="shared" si="119"/>
        <v/>
      </c>
      <c r="Q3839" s="61" t="s">
        <v>30</v>
      </c>
    </row>
    <row r="3840" spans="8:17" x14ac:dyDescent="0.25">
      <c r="H3840" s="59">
        <v>120201</v>
      </c>
      <c r="I3840" s="59" t="s">
        <v>67</v>
      </c>
      <c r="J3840" s="59">
        <v>11481927</v>
      </c>
      <c r="K3840" s="59" t="s">
        <v>4060</v>
      </c>
      <c r="L3840" s="61" t="s">
        <v>81</v>
      </c>
      <c r="M3840" s="61">
        <f>VLOOKUP(H3840,zdroj!C:F,4,0)</f>
        <v>0</v>
      </c>
      <c r="N3840" s="61" t="str">
        <f t="shared" si="118"/>
        <v>-</v>
      </c>
      <c r="P3840" s="73" t="str">
        <f t="shared" si="119"/>
        <v/>
      </c>
      <c r="Q3840" s="61" t="s">
        <v>88</v>
      </c>
    </row>
    <row r="3841" spans="8:17" x14ac:dyDescent="0.25">
      <c r="H3841" s="59">
        <v>120201</v>
      </c>
      <c r="I3841" s="59" t="s">
        <v>67</v>
      </c>
      <c r="J3841" s="59">
        <v>11481935</v>
      </c>
      <c r="K3841" s="59" t="s">
        <v>4061</v>
      </c>
      <c r="L3841" s="61" t="s">
        <v>112</v>
      </c>
      <c r="M3841" s="61">
        <f>VLOOKUP(H3841,zdroj!C:F,4,0)</f>
        <v>0</v>
      </c>
      <c r="N3841" s="61" t="str">
        <f t="shared" si="118"/>
        <v>katA</v>
      </c>
      <c r="P3841" s="73" t="str">
        <f t="shared" si="119"/>
        <v/>
      </c>
      <c r="Q3841" s="61" t="s">
        <v>30</v>
      </c>
    </row>
    <row r="3842" spans="8:17" x14ac:dyDescent="0.25">
      <c r="H3842" s="59">
        <v>120201</v>
      </c>
      <c r="I3842" s="59" t="s">
        <v>67</v>
      </c>
      <c r="J3842" s="59">
        <v>11481943</v>
      </c>
      <c r="K3842" s="59" t="s">
        <v>4062</v>
      </c>
      <c r="L3842" s="61" t="s">
        <v>112</v>
      </c>
      <c r="M3842" s="61">
        <f>VLOOKUP(H3842,zdroj!C:F,4,0)</f>
        <v>0</v>
      </c>
      <c r="N3842" s="61" t="str">
        <f t="shared" si="118"/>
        <v>katA</v>
      </c>
      <c r="P3842" s="73" t="str">
        <f t="shared" si="119"/>
        <v/>
      </c>
      <c r="Q3842" s="61" t="s">
        <v>30</v>
      </c>
    </row>
    <row r="3843" spans="8:17" x14ac:dyDescent="0.25">
      <c r="H3843" s="59">
        <v>120201</v>
      </c>
      <c r="I3843" s="59" t="s">
        <v>67</v>
      </c>
      <c r="J3843" s="59">
        <v>11481951</v>
      </c>
      <c r="K3843" s="59" t="s">
        <v>4063</v>
      </c>
      <c r="L3843" s="61" t="s">
        <v>112</v>
      </c>
      <c r="M3843" s="61">
        <f>VLOOKUP(H3843,zdroj!C:F,4,0)</f>
        <v>0</v>
      </c>
      <c r="N3843" s="61" t="str">
        <f t="shared" si="118"/>
        <v>katA</v>
      </c>
      <c r="P3843" s="73" t="str">
        <f t="shared" si="119"/>
        <v/>
      </c>
      <c r="Q3843" s="61" t="s">
        <v>30</v>
      </c>
    </row>
    <row r="3844" spans="8:17" x14ac:dyDescent="0.25">
      <c r="H3844" s="59">
        <v>120201</v>
      </c>
      <c r="I3844" s="59" t="s">
        <v>67</v>
      </c>
      <c r="J3844" s="59">
        <v>26334399</v>
      </c>
      <c r="K3844" s="59" t="s">
        <v>4064</v>
      </c>
      <c r="L3844" s="61" t="s">
        <v>81</v>
      </c>
      <c r="M3844" s="61">
        <f>VLOOKUP(H3844,zdroj!C:F,4,0)</f>
        <v>0</v>
      </c>
      <c r="N3844" s="61" t="str">
        <f t="shared" si="118"/>
        <v>-</v>
      </c>
      <c r="P3844" s="73" t="str">
        <f t="shared" si="119"/>
        <v/>
      </c>
      <c r="Q3844" s="61" t="s">
        <v>88</v>
      </c>
    </row>
    <row r="3845" spans="8:17" x14ac:dyDescent="0.25">
      <c r="H3845" s="59">
        <v>120227</v>
      </c>
      <c r="I3845" s="59" t="s">
        <v>69</v>
      </c>
      <c r="J3845" s="59">
        <v>11483075</v>
      </c>
      <c r="K3845" s="59" t="s">
        <v>4065</v>
      </c>
      <c r="L3845" s="61" t="s">
        <v>113</v>
      </c>
      <c r="M3845" s="61">
        <f>VLOOKUP(H3845,zdroj!C:F,4,0)</f>
        <v>0</v>
      </c>
      <c r="N3845" s="61" t="str">
        <f t="shared" si="118"/>
        <v>katB</v>
      </c>
      <c r="P3845" s="73" t="str">
        <f t="shared" si="119"/>
        <v/>
      </c>
      <c r="Q3845" s="61" t="s">
        <v>30</v>
      </c>
    </row>
    <row r="3846" spans="8:17" x14ac:dyDescent="0.25">
      <c r="H3846" s="59">
        <v>120227</v>
      </c>
      <c r="I3846" s="59" t="s">
        <v>69</v>
      </c>
      <c r="J3846" s="59">
        <v>11483083</v>
      </c>
      <c r="K3846" s="59" t="s">
        <v>4066</v>
      </c>
      <c r="L3846" s="61" t="s">
        <v>113</v>
      </c>
      <c r="M3846" s="61">
        <f>VLOOKUP(H3846,zdroj!C:F,4,0)</f>
        <v>0</v>
      </c>
      <c r="N3846" s="61" t="str">
        <f t="shared" si="118"/>
        <v>katB</v>
      </c>
      <c r="P3846" s="73" t="str">
        <f t="shared" si="119"/>
        <v/>
      </c>
      <c r="Q3846" s="61" t="s">
        <v>30</v>
      </c>
    </row>
    <row r="3847" spans="8:17" x14ac:dyDescent="0.25">
      <c r="H3847" s="59">
        <v>120227</v>
      </c>
      <c r="I3847" s="59" t="s">
        <v>69</v>
      </c>
      <c r="J3847" s="59">
        <v>11483091</v>
      </c>
      <c r="K3847" s="59" t="s">
        <v>4067</v>
      </c>
      <c r="L3847" s="61" t="s">
        <v>113</v>
      </c>
      <c r="M3847" s="61">
        <f>VLOOKUP(H3847,zdroj!C:F,4,0)</f>
        <v>0</v>
      </c>
      <c r="N3847" s="61" t="str">
        <f t="shared" ref="N3847:N3910" si="120">IF(M3847="A",IF(L3847="katA","katB",L3847),L3847)</f>
        <v>katB</v>
      </c>
      <c r="P3847" s="73" t="str">
        <f t="shared" ref="P3847:P3910" si="121">IF(O3847="A",1,"")</f>
        <v/>
      </c>
      <c r="Q3847" s="61" t="s">
        <v>30</v>
      </c>
    </row>
    <row r="3848" spans="8:17" x14ac:dyDescent="0.25">
      <c r="H3848" s="59">
        <v>120227</v>
      </c>
      <c r="I3848" s="59" t="s">
        <v>69</v>
      </c>
      <c r="J3848" s="59">
        <v>11483105</v>
      </c>
      <c r="K3848" s="59" t="s">
        <v>4068</v>
      </c>
      <c r="L3848" s="61" t="s">
        <v>113</v>
      </c>
      <c r="M3848" s="61">
        <f>VLOOKUP(H3848,zdroj!C:F,4,0)</f>
        <v>0</v>
      </c>
      <c r="N3848" s="61" t="str">
        <f t="shared" si="120"/>
        <v>katB</v>
      </c>
      <c r="P3848" s="73" t="str">
        <f t="shared" si="121"/>
        <v/>
      </c>
      <c r="Q3848" s="61" t="s">
        <v>30</v>
      </c>
    </row>
    <row r="3849" spans="8:17" x14ac:dyDescent="0.25">
      <c r="H3849" s="59">
        <v>120227</v>
      </c>
      <c r="I3849" s="59" t="s">
        <v>69</v>
      </c>
      <c r="J3849" s="59">
        <v>11483113</v>
      </c>
      <c r="K3849" s="59" t="s">
        <v>4069</v>
      </c>
      <c r="L3849" s="61" t="s">
        <v>113</v>
      </c>
      <c r="M3849" s="61">
        <f>VLOOKUP(H3849,zdroj!C:F,4,0)</f>
        <v>0</v>
      </c>
      <c r="N3849" s="61" t="str">
        <f t="shared" si="120"/>
        <v>katB</v>
      </c>
      <c r="P3849" s="73" t="str">
        <f t="shared" si="121"/>
        <v/>
      </c>
      <c r="Q3849" s="61" t="s">
        <v>30</v>
      </c>
    </row>
    <row r="3850" spans="8:17" x14ac:dyDescent="0.25">
      <c r="H3850" s="59">
        <v>120227</v>
      </c>
      <c r="I3850" s="59" t="s">
        <v>69</v>
      </c>
      <c r="J3850" s="59">
        <v>11483121</v>
      </c>
      <c r="K3850" s="59" t="s">
        <v>4070</v>
      </c>
      <c r="L3850" s="61" t="s">
        <v>113</v>
      </c>
      <c r="M3850" s="61">
        <f>VLOOKUP(H3850,zdroj!C:F,4,0)</f>
        <v>0</v>
      </c>
      <c r="N3850" s="61" t="str">
        <f t="shared" si="120"/>
        <v>katB</v>
      </c>
      <c r="P3850" s="73" t="str">
        <f t="shared" si="121"/>
        <v/>
      </c>
      <c r="Q3850" s="61" t="s">
        <v>30</v>
      </c>
    </row>
    <row r="3851" spans="8:17" x14ac:dyDescent="0.25">
      <c r="H3851" s="59">
        <v>120227</v>
      </c>
      <c r="I3851" s="59" t="s">
        <v>69</v>
      </c>
      <c r="J3851" s="59">
        <v>11483130</v>
      </c>
      <c r="K3851" s="59" t="s">
        <v>4071</v>
      </c>
      <c r="L3851" s="61" t="s">
        <v>113</v>
      </c>
      <c r="M3851" s="61">
        <f>VLOOKUP(H3851,zdroj!C:F,4,0)</f>
        <v>0</v>
      </c>
      <c r="N3851" s="61" t="str">
        <f t="shared" si="120"/>
        <v>katB</v>
      </c>
      <c r="P3851" s="73" t="str">
        <f t="shared" si="121"/>
        <v/>
      </c>
      <c r="Q3851" s="61" t="s">
        <v>30</v>
      </c>
    </row>
    <row r="3852" spans="8:17" x14ac:dyDescent="0.25">
      <c r="H3852" s="59">
        <v>120227</v>
      </c>
      <c r="I3852" s="59" t="s">
        <v>69</v>
      </c>
      <c r="J3852" s="59">
        <v>11483148</v>
      </c>
      <c r="K3852" s="59" t="s">
        <v>4072</v>
      </c>
      <c r="L3852" s="61" t="s">
        <v>113</v>
      </c>
      <c r="M3852" s="61">
        <f>VLOOKUP(H3852,zdroj!C:F,4,0)</f>
        <v>0</v>
      </c>
      <c r="N3852" s="61" t="str">
        <f t="shared" si="120"/>
        <v>katB</v>
      </c>
      <c r="P3852" s="73" t="str">
        <f t="shared" si="121"/>
        <v/>
      </c>
      <c r="Q3852" s="61" t="s">
        <v>30</v>
      </c>
    </row>
    <row r="3853" spans="8:17" x14ac:dyDescent="0.25">
      <c r="H3853" s="59">
        <v>120227</v>
      </c>
      <c r="I3853" s="59" t="s">
        <v>69</v>
      </c>
      <c r="J3853" s="59">
        <v>11483156</v>
      </c>
      <c r="K3853" s="59" t="s">
        <v>4073</v>
      </c>
      <c r="L3853" s="61" t="s">
        <v>113</v>
      </c>
      <c r="M3853" s="61">
        <f>VLOOKUP(H3853,zdroj!C:F,4,0)</f>
        <v>0</v>
      </c>
      <c r="N3853" s="61" t="str">
        <f t="shared" si="120"/>
        <v>katB</v>
      </c>
      <c r="P3853" s="73" t="str">
        <f t="shared" si="121"/>
        <v/>
      </c>
      <c r="Q3853" s="61" t="s">
        <v>30</v>
      </c>
    </row>
    <row r="3854" spans="8:17" x14ac:dyDescent="0.25">
      <c r="H3854" s="59">
        <v>120227</v>
      </c>
      <c r="I3854" s="59" t="s">
        <v>69</v>
      </c>
      <c r="J3854" s="59">
        <v>11483164</v>
      </c>
      <c r="K3854" s="59" t="s">
        <v>4074</v>
      </c>
      <c r="L3854" s="61" t="s">
        <v>81</v>
      </c>
      <c r="M3854" s="61">
        <f>VLOOKUP(H3854,zdroj!C:F,4,0)</f>
        <v>0</v>
      </c>
      <c r="N3854" s="61" t="str">
        <f t="shared" si="120"/>
        <v>-</v>
      </c>
      <c r="P3854" s="73" t="str">
        <f t="shared" si="121"/>
        <v/>
      </c>
      <c r="Q3854" s="61" t="s">
        <v>86</v>
      </c>
    </row>
    <row r="3855" spans="8:17" x14ac:dyDescent="0.25">
      <c r="H3855" s="59">
        <v>120227</v>
      </c>
      <c r="I3855" s="59" t="s">
        <v>69</v>
      </c>
      <c r="J3855" s="59">
        <v>11483172</v>
      </c>
      <c r="K3855" s="59" t="s">
        <v>4075</v>
      </c>
      <c r="L3855" s="61" t="s">
        <v>113</v>
      </c>
      <c r="M3855" s="61">
        <f>VLOOKUP(H3855,zdroj!C:F,4,0)</f>
        <v>0</v>
      </c>
      <c r="N3855" s="61" t="str">
        <f t="shared" si="120"/>
        <v>katB</v>
      </c>
      <c r="P3855" s="73" t="str">
        <f t="shared" si="121"/>
        <v/>
      </c>
      <c r="Q3855" s="61" t="s">
        <v>30</v>
      </c>
    </row>
    <row r="3856" spans="8:17" x14ac:dyDescent="0.25">
      <c r="H3856" s="59">
        <v>120227</v>
      </c>
      <c r="I3856" s="59" t="s">
        <v>69</v>
      </c>
      <c r="J3856" s="59">
        <v>11483181</v>
      </c>
      <c r="K3856" s="59" t="s">
        <v>4076</v>
      </c>
      <c r="L3856" s="61" t="s">
        <v>113</v>
      </c>
      <c r="M3856" s="61">
        <f>VLOOKUP(H3856,zdroj!C:F,4,0)</f>
        <v>0</v>
      </c>
      <c r="N3856" s="61" t="str">
        <f t="shared" si="120"/>
        <v>katB</v>
      </c>
      <c r="P3856" s="73" t="str">
        <f t="shared" si="121"/>
        <v/>
      </c>
      <c r="Q3856" s="61" t="s">
        <v>30</v>
      </c>
    </row>
    <row r="3857" spans="8:17" x14ac:dyDescent="0.25">
      <c r="H3857" s="59">
        <v>120227</v>
      </c>
      <c r="I3857" s="59" t="s">
        <v>69</v>
      </c>
      <c r="J3857" s="59">
        <v>11483199</v>
      </c>
      <c r="K3857" s="59" t="s">
        <v>4077</v>
      </c>
      <c r="L3857" s="61" t="s">
        <v>113</v>
      </c>
      <c r="M3857" s="61">
        <f>VLOOKUP(H3857,zdroj!C:F,4,0)</f>
        <v>0</v>
      </c>
      <c r="N3857" s="61" t="str">
        <f t="shared" si="120"/>
        <v>katB</v>
      </c>
      <c r="P3857" s="73" t="str">
        <f t="shared" si="121"/>
        <v/>
      </c>
      <c r="Q3857" s="61" t="s">
        <v>30</v>
      </c>
    </row>
    <row r="3858" spans="8:17" x14ac:dyDescent="0.25">
      <c r="H3858" s="59">
        <v>120227</v>
      </c>
      <c r="I3858" s="59" t="s">
        <v>69</v>
      </c>
      <c r="J3858" s="59">
        <v>11483202</v>
      </c>
      <c r="K3858" s="59" t="s">
        <v>4078</v>
      </c>
      <c r="L3858" s="61" t="s">
        <v>113</v>
      </c>
      <c r="M3858" s="61">
        <f>VLOOKUP(H3858,zdroj!C:F,4,0)</f>
        <v>0</v>
      </c>
      <c r="N3858" s="61" t="str">
        <f t="shared" si="120"/>
        <v>katB</v>
      </c>
      <c r="P3858" s="73" t="str">
        <f t="shared" si="121"/>
        <v/>
      </c>
      <c r="Q3858" s="61" t="s">
        <v>30</v>
      </c>
    </row>
    <row r="3859" spans="8:17" x14ac:dyDescent="0.25">
      <c r="H3859" s="59">
        <v>120227</v>
      </c>
      <c r="I3859" s="59" t="s">
        <v>69</v>
      </c>
      <c r="J3859" s="59">
        <v>11483211</v>
      </c>
      <c r="K3859" s="59" t="s">
        <v>4079</v>
      </c>
      <c r="L3859" s="61" t="s">
        <v>113</v>
      </c>
      <c r="M3859" s="61">
        <f>VLOOKUP(H3859,zdroj!C:F,4,0)</f>
        <v>0</v>
      </c>
      <c r="N3859" s="61" t="str">
        <f t="shared" si="120"/>
        <v>katB</v>
      </c>
      <c r="P3859" s="73" t="str">
        <f t="shared" si="121"/>
        <v/>
      </c>
      <c r="Q3859" s="61" t="s">
        <v>30</v>
      </c>
    </row>
    <row r="3860" spans="8:17" x14ac:dyDescent="0.25">
      <c r="H3860" s="59">
        <v>120227</v>
      </c>
      <c r="I3860" s="59" t="s">
        <v>69</v>
      </c>
      <c r="J3860" s="59">
        <v>11483229</v>
      </c>
      <c r="K3860" s="59" t="s">
        <v>4080</v>
      </c>
      <c r="L3860" s="61" t="s">
        <v>113</v>
      </c>
      <c r="M3860" s="61">
        <f>VLOOKUP(H3860,zdroj!C:F,4,0)</f>
        <v>0</v>
      </c>
      <c r="N3860" s="61" t="str">
        <f t="shared" si="120"/>
        <v>katB</v>
      </c>
      <c r="P3860" s="73" t="str">
        <f t="shared" si="121"/>
        <v/>
      </c>
      <c r="Q3860" s="61" t="s">
        <v>30</v>
      </c>
    </row>
    <row r="3861" spans="8:17" x14ac:dyDescent="0.25">
      <c r="H3861" s="59">
        <v>120227</v>
      </c>
      <c r="I3861" s="59" t="s">
        <v>69</v>
      </c>
      <c r="J3861" s="59">
        <v>11483237</v>
      </c>
      <c r="K3861" s="59" t="s">
        <v>4081</v>
      </c>
      <c r="L3861" s="61" t="s">
        <v>113</v>
      </c>
      <c r="M3861" s="61">
        <f>VLOOKUP(H3861,zdroj!C:F,4,0)</f>
        <v>0</v>
      </c>
      <c r="N3861" s="61" t="str">
        <f t="shared" si="120"/>
        <v>katB</v>
      </c>
      <c r="P3861" s="73" t="str">
        <f t="shared" si="121"/>
        <v/>
      </c>
      <c r="Q3861" s="61" t="s">
        <v>30</v>
      </c>
    </row>
    <row r="3862" spans="8:17" x14ac:dyDescent="0.25">
      <c r="H3862" s="59">
        <v>120227</v>
      </c>
      <c r="I3862" s="59" t="s">
        <v>69</v>
      </c>
      <c r="J3862" s="59">
        <v>11483245</v>
      </c>
      <c r="K3862" s="59" t="s">
        <v>4082</v>
      </c>
      <c r="L3862" s="61" t="s">
        <v>113</v>
      </c>
      <c r="M3862" s="61">
        <f>VLOOKUP(H3862,zdroj!C:F,4,0)</f>
        <v>0</v>
      </c>
      <c r="N3862" s="61" t="str">
        <f t="shared" si="120"/>
        <v>katB</v>
      </c>
      <c r="P3862" s="73" t="str">
        <f t="shared" si="121"/>
        <v/>
      </c>
      <c r="Q3862" s="61" t="s">
        <v>30</v>
      </c>
    </row>
    <row r="3863" spans="8:17" x14ac:dyDescent="0.25">
      <c r="H3863" s="59">
        <v>120227</v>
      </c>
      <c r="I3863" s="59" t="s">
        <v>69</v>
      </c>
      <c r="J3863" s="59">
        <v>11483253</v>
      </c>
      <c r="K3863" s="59" t="s">
        <v>4083</v>
      </c>
      <c r="L3863" s="61" t="s">
        <v>113</v>
      </c>
      <c r="M3863" s="61">
        <f>VLOOKUP(H3863,zdroj!C:F,4,0)</f>
        <v>0</v>
      </c>
      <c r="N3863" s="61" t="str">
        <f t="shared" si="120"/>
        <v>katB</v>
      </c>
      <c r="P3863" s="73" t="str">
        <f t="shared" si="121"/>
        <v/>
      </c>
      <c r="Q3863" s="61" t="s">
        <v>30</v>
      </c>
    </row>
    <row r="3864" spans="8:17" x14ac:dyDescent="0.25">
      <c r="H3864" s="59">
        <v>120227</v>
      </c>
      <c r="I3864" s="59" t="s">
        <v>69</v>
      </c>
      <c r="J3864" s="59">
        <v>11483261</v>
      </c>
      <c r="K3864" s="59" t="s">
        <v>4084</v>
      </c>
      <c r="L3864" s="61" t="s">
        <v>113</v>
      </c>
      <c r="M3864" s="61">
        <f>VLOOKUP(H3864,zdroj!C:F,4,0)</f>
        <v>0</v>
      </c>
      <c r="N3864" s="61" t="str">
        <f t="shared" si="120"/>
        <v>katB</v>
      </c>
      <c r="P3864" s="73" t="str">
        <f t="shared" si="121"/>
        <v/>
      </c>
      <c r="Q3864" s="61" t="s">
        <v>30</v>
      </c>
    </row>
    <row r="3865" spans="8:17" x14ac:dyDescent="0.25">
      <c r="H3865" s="59">
        <v>120227</v>
      </c>
      <c r="I3865" s="59" t="s">
        <v>69</v>
      </c>
      <c r="J3865" s="59">
        <v>11483270</v>
      </c>
      <c r="K3865" s="59" t="s">
        <v>4085</v>
      </c>
      <c r="L3865" s="61" t="s">
        <v>113</v>
      </c>
      <c r="M3865" s="61">
        <f>VLOOKUP(H3865,zdroj!C:F,4,0)</f>
        <v>0</v>
      </c>
      <c r="N3865" s="61" t="str">
        <f t="shared" si="120"/>
        <v>katB</v>
      </c>
      <c r="P3865" s="73" t="str">
        <f t="shared" si="121"/>
        <v/>
      </c>
      <c r="Q3865" s="61" t="s">
        <v>30</v>
      </c>
    </row>
    <row r="3866" spans="8:17" x14ac:dyDescent="0.25">
      <c r="H3866" s="59">
        <v>120227</v>
      </c>
      <c r="I3866" s="59" t="s">
        <v>69</v>
      </c>
      <c r="J3866" s="59">
        <v>11483288</v>
      </c>
      <c r="K3866" s="59" t="s">
        <v>4086</v>
      </c>
      <c r="L3866" s="61" t="s">
        <v>113</v>
      </c>
      <c r="M3866" s="61">
        <f>VLOOKUP(H3866,zdroj!C:F,4,0)</f>
        <v>0</v>
      </c>
      <c r="N3866" s="61" t="str">
        <f t="shared" si="120"/>
        <v>katB</v>
      </c>
      <c r="P3866" s="73" t="str">
        <f t="shared" si="121"/>
        <v/>
      </c>
      <c r="Q3866" s="61" t="s">
        <v>30</v>
      </c>
    </row>
    <row r="3867" spans="8:17" x14ac:dyDescent="0.25">
      <c r="H3867" s="59">
        <v>120227</v>
      </c>
      <c r="I3867" s="59" t="s">
        <v>69</v>
      </c>
      <c r="J3867" s="59">
        <v>11483296</v>
      </c>
      <c r="K3867" s="59" t="s">
        <v>4087</v>
      </c>
      <c r="L3867" s="61" t="s">
        <v>113</v>
      </c>
      <c r="M3867" s="61">
        <f>VLOOKUP(H3867,zdroj!C:F,4,0)</f>
        <v>0</v>
      </c>
      <c r="N3867" s="61" t="str">
        <f t="shared" si="120"/>
        <v>katB</v>
      </c>
      <c r="P3867" s="73" t="str">
        <f t="shared" si="121"/>
        <v/>
      </c>
      <c r="Q3867" s="61" t="s">
        <v>30</v>
      </c>
    </row>
    <row r="3868" spans="8:17" x14ac:dyDescent="0.25">
      <c r="H3868" s="59">
        <v>120227</v>
      </c>
      <c r="I3868" s="59" t="s">
        <v>69</v>
      </c>
      <c r="J3868" s="59">
        <v>11483300</v>
      </c>
      <c r="K3868" s="59" t="s">
        <v>4088</v>
      </c>
      <c r="L3868" s="61" t="s">
        <v>113</v>
      </c>
      <c r="M3868" s="61">
        <f>VLOOKUP(H3868,zdroj!C:F,4,0)</f>
        <v>0</v>
      </c>
      <c r="N3868" s="61" t="str">
        <f t="shared" si="120"/>
        <v>katB</v>
      </c>
      <c r="P3868" s="73" t="str">
        <f t="shared" si="121"/>
        <v/>
      </c>
      <c r="Q3868" s="61" t="s">
        <v>30</v>
      </c>
    </row>
    <row r="3869" spans="8:17" x14ac:dyDescent="0.25">
      <c r="H3869" s="59">
        <v>120227</v>
      </c>
      <c r="I3869" s="59" t="s">
        <v>69</v>
      </c>
      <c r="J3869" s="59">
        <v>11483318</v>
      </c>
      <c r="K3869" s="59" t="s">
        <v>4089</v>
      </c>
      <c r="L3869" s="61" t="s">
        <v>113</v>
      </c>
      <c r="M3869" s="61">
        <f>VLOOKUP(H3869,zdroj!C:F,4,0)</f>
        <v>0</v>
      </c>
      <c r="N3869" s="61" t="str">
        <f t="shared" si="120"/>
        <v>katB</v>
      </c>
      <c r="P3869" s="73" t="str">
        <f t="shared" si="121"/>
        <v/>
      </c>
      <c r="Q3869" s="61" t="s">
        <v>30</v>
      </c>
    </row>
    <row r="3870" spans="8:17" x14ac:dyDescent="0.25">
      <c r="H3870" s="59">
        <v>120227</v>
      </c>
      <c r="I3870" s="59" t="s">
        <v>69</v>
      </c>
      <c r="J3870" s="59">
        <v>11483326</v>
      </c>
      <c r="K3870" s="59" t="s">
        <v>4090</v>
      </c>
      <c r="L3870" s="61" t="s">
        <v>113</v>
      </c>
      <c r="M3870" s="61">
        <f>VLOOKUP(H3870,zdroj!C:F,4,0)</f>
        <v>0</v>
      </c>
      <c r="N3870" s="61" t="str">
        <f t="shared" si="120"/>
        <v>katB</v>
      </c>
      <c r="P3870" s="73" t="str">
        <f t="shared" si="121"/>
        <v/>
      </c>
      <c r="Q3870" s="61" t="s">
        <v>30</v>
      </c>
    </row>
    <row r="3871" spans="8:17" x14ac:dyDescent="0.25">
      <c r="H3871" s="59">
        <v>120227</v>
      </c>
      <c r="I3871" s="59" t="s">
        <v>69</v>
      </c>
      <c r="J3871" s="59">
        <v>11483334</v>
      </c>
      <c r="K3871" s="59" t="s">
        <v>4091</v>
      </c>
      <c r="L3871" s="61" t="s">
        <v>113</v>
      </c>
      <c r="M3871" s="61">
        <f>VLOOKUP(H3871,zdroj!C:F,4,0)</f>
        <v>0</v>
      </c>
      <c r="N3871" s="61" t="str">
        <f t="shared" si="120"/>
        <v>katB</v>
      </c>
      <c r="P3871" s="73" t="str">
        <f t="shared" si="121"/>
        <v/>
      </c>
      <c r="Q3871" s="61" t="s">
        <v>30</v>
      </c>
    </row>
    <row r="3872" spans="8:17" x14ac:dyDescent="0.25">
      <c r="H3872" s="59">
        <v>120227</v>
      </c>
      <c r="I3872" s="59" t="s">
        <v>69</v>
      </c>
      <c r="J3872" s="59">
        <v>11483342</v>
      </c>
      <c r="K3872" s="59" t="s">
        <v>4092</v>
      </c>
      <c r="L3872" s="61" t="s">
        <v>113</v>
      </c>
      <c r="M3872" s="61">
        <f>VLOOKUP(H3872,zdroj!C:F,4,0)</f>
        <v>0</v>
      </c>
      <c r="N3872" s="61" t="str">
        <f t="shared" si="120"/>
        <v>katB</v>
      </c>
      <c r="P3872" s="73" t="str">
        <f t="shared" si="121"/>
        <v/>
      </c>
      <c r="Q3872" s="61" t="s">
        <v>30</v>
      </c>
    </row>
    <row r="3873" spans="8:17" x14ac:dyDescent="0.25">
      <c r="H3873" s="59">
        <v>120227</v>
      </c>
      <c r="I3873" s="59" t="s">
        <v>69</v>
      </c>
      <c r="J3873" s="59">
        <v>11483351</v>
      </c>
      <c r="K3873" s="59" t="s">
        <v>4093</v>
      </c>
      <c r="L3873" s="61" t="s">
        <v>113</v>
      </c>
      <c r="M3873" s="61">
        <f>VLOOKUP(H3873,zdroj!C:F,4,0)</f>
        <v>0</v>
      </c>
      <c r="N3873" s="61" t="str">
        <f t="shared" si="120"/>
        <v>katB</v>
      </c>
      <c r="P3873" s="73" t="str">
        <f t="shared" si="121"/>
        <v/>
      </c>
      <c r="Q3873" s="61" t="s">
        <v>30</v>
      </c>
    </row>
    <row r="3874" spans="8:17" x14ac:dyDescent="0.25">
      <c r="H3874" s="59">
        <v>120227</v>
      </c>
      <c r="I3874" s="59" t="s">
        <v>69</v>
      </c>
      <c r="J3874" s="59">
        <v>11483369</v>
      </c>
      <c r="K3874" s="59" t="s">
        <v>4094</v>
      </c>
      <c r="L3874" s="61" t="s">
        <v>113</v>
      </c>
      <c r="M3874" s="61">
        <f>VLOOKUP(H3874,zdroj!C:F,4,0)</f>
        <v>0</v>
      </c>
      <c r="N3874" s="61" t="str">
        <f t="shared" si="120"/>
        <v>katB</v>
      </c>
      <c r="P3874" s="73" t="str">
        <f t="shared" si="121"/>
        <v/>
      </c>
      <c r="Q3874" s="61" t="s">
        <v>30</v>
      </c>
    </row>
    <row r="3875" spans="8:17" x14ac:dyDescent="0.25">
      <c r="H3875" s="59">
        <v>120227</v>
      </c>
      <c r="I3875" s="59" t="s">
        <v>69</v>
      </c>
      <c r="J3875" s="59">
        <v>11483377</v>
      </c>
      <c r="K3875" s="59" t="s">
        <v>4095</v>
      </c>
      <c r="L3875" s="61" t="s">
        <v>81</v>
      </c>
      <c r="M3875" s="61">
        <f>VLOOKUP(H3875,zdroj!C:F,4,0)</f>
        <v>0</v>
      </c>
      <c r="N3875" s="61" t="str">
        <f t="shared" si="120"/>
        <v>-</v>
      </c>
      <c r="P3875" s="73" t="str">
        <f t="shared" si="121"/>
        <v/>
      </c>
      <c r="Q3875" s="61" t="s">
        <v>86</v>
      </c>
    </row>
    <row r="3876" spans="8:17" x14ac:dyDescent="0.25">
      <c r="H3876" s="59">
        <v>120227</v>
      </c>
      <c r="I3876" s="59" t="s">
        <v>69</v>
      </c>
      <c r="J3876" s="59">
        <v>11483385</v>
      </c>
      <c r="K3876" s="59" t="s">
        <v>4096</v>
      </c>
      <c r="L3876" s="61" t="s">
        <v>113</v>
      </c>
      <c r="M3876" s="61">
        <f>VLOOKUP(H3876,zdroj!C:F,4,0)</f>
        <v>0</v>
      </c>
      <c r="N3876" s="61" t="str">
        <f t="shared" si="120"/>
        <v>katB</v>
      </c>
      <c r="P3876" s="73" t="str">
        <f t="shared" si="121"/>
        <v/>
      </c>
      <c r="Q3876" s="61" t="s">
        <v>30</v>
      </c>
    </row>
    <row r="3877" spans="8:17" x14ac:dyDescent="0.25">
      <c r="H3877" s="59">
        <v>120227</v>
      </c>
      <c r="I3877" s="59" t="s">
        <v>69</v>
      </c>
      <c r="J3877" s="59">
        <v>11483393</v>
      </c>
      <c r="K3877" s="59" t="s">
        <v>4097</v>
      </c>
      <c r="L3877" s="61" t="s">
        <v>113</v>
      </c>
      <c r="M3877" s="61">
        <f>VLOOKUP(H3877,zdroj!C:F,4,0)</f>
        <v>0</v>
      </c>
      <c r="N3877" s="61" t="str">
        <f t="shared" si="120"/>
        <v>katB</v>
      </c>
      <c r="P3877" s="73" t="str">
        <f t="shared" si="121"/>
        <v/>
      </c>
      <c r="Q3877" s="61" t="s">
        <v>30</v>
      </c>
    </row>
    <row r="3878" spans="8:17" x14ac:dyDescent="0.25">
      <c r="H3878" s="59">
        <v>120227</v>
      </c>
      <c r="I3878" s="59" t="s">
        <v>69</v>
      </c>
      <c r="J3878" s="59">
        <v>11483407</v>
      </c>
      <c r="K3878" s="59" t="s">
        <v>4098</v>
      </c>
      <c r="L3878" s="61" t="s">
        <v>113</v>
      </c>
      <c r="M3878" s="61">
        <f>VLOOKUP(H3878,zdroj!C:F,4,0)</f>
        <v>0</v>
      </c>
      <c r="N3878" s="61" t="str">
        <f t="shared" si="120"/>
        <v>katB</v>
      </c>
      <c r="P3878" s="73" t="str">
        <f t="shared" si="121"/>
        <v/>
      </c>
      <c r="Q3878" s="61" t="s">
        <v>30</v>
      </c>
    </row>
    <row r="3879" spans="8:17" x14ac:dyDescent="0.25">
      <c r="H3879" s="59">
        <v>120227</v>
      </c>
      <c r="I3879" s="59" t="s">
        <v>69</v>
      </c>
      <c r="J3879" s="59">
        <v>11483415</v>
      </c>
      <c r="K3879" s="59" t="s">
        <v>4099</v>
      </c>
      <c r="L3879" s="61" t="s">
        <v>113</v>
      </c>
      <c r="M3879" s="61">
        <f>VLOOKUP(H3879,zdroj!C:F,4,0)</f>
        <v>0</v>
      </c>
      <c r="N3879" s="61" t="str">
        <f t="shared" si="120"/>
        <v>katB</v>
      </c>
      <c r="P3879" s="73" t="str">
        <f t="shared" si="121"/>
        <v/>
      </c>
      <c r="Q3879" s="61" t="s">
        <v>30</v>
      </c>
    </row>
    <row r="3880" spans="8:17" x14ac:dyDescent="0.25">
      <c r="H3880" s="59">
        <v>120227</v>
      </c>
      <c r="I3880" s="59" t="s">
        <v>69</v>
      </c>
      <c r="J3880" s="59">
        <v>11483423</v>
      </c>
      <c r="K3880" s="59" t="s">
        <v>4100</v>
      </c>
      <c r="L3880" s="61" t="s">
        <v>113</v>
      </c>
      <c r="M3880" s="61">
        <f>VLOOKUP(H3880,zdroj!C:F,4,0)</f>
        <v>0</v>
      </c>
      <c r="N3880" s="61" t="str">
        <f t="shared" si="120"/>
        <v>katB</v>
      </c>
      <c r="P3880" s="73" t="str">
        <f t="shared" si="121"/>
        <v/>
      </c>
      <c r="Q3880" s="61" t="s">
        <v>30</v>
      </c>
    </row>
    <row r="3881" spans="8:17" x14ac:dyDescent="0.25">
      <c r="H3881" s="59">
        <v>120227</v>
      </c>
      <c r="I3881" s="59" t="s">
        <v>69</v>
      </c>
      <c r="J3881" s="59">
        <v>11483431</v>
      </c>
      <c r="K3881" s="59" t="s">
        <v>4101</v>
      </c>
      <c r="L3881" s="61" t="s">
        <v>113</v>
      </c>
      <c r="M3881" s="61">
        <f>VLOOKUP(H3881,zdroj!C:F,4,0)</f>
        <v>0</v>
      </c>
      <c r="N3881" s="61" t="str">
        <f t="shared" si="120"/>
        <v>katB</v>
      </c>
      <c r="P3881" s="73" t="str">
        <f t="shared" si="121"/>
        <v/>
      </c>
      <c r="Q3881" s="61" t="s">
        <v>30</v>
      </c>
    </row>
    <row r="3882" spans="8:17" x14ac:dyDescent="0.25">
      <c r="H3882" s="59">
        <v>120227</v>
      </c>
      <c r="I3882" s="59" t="s">
        <v>69</v>
      </c>
      <c r="J3882" s="59">
        <v>11483440</v>
      </c>
      <c r="K3882" s="59" t="s">
        <v>4102</v>
      </c>
      <c r="L3882" s="61" t="s">
        <v>113</v>
      </c>
      <c r="M3882" s="61">
        <f>VLOOKUP(H3882,zdroj!C:F,4,0)</f>
        <v>0</v>
      </c>
      <c r="N3882" s="61" t="str">
        <f t="shared" si="120"/>
        <v>katB</v>
      </c>
      <c r="P3882" s="73" t="str">
        <f t="shared" si="121"/>
        <v/>
      </c>
      <c r="Q3882" s="61" t="s">
        <v>30</v>
      </c>
    </row>
    <row r="3883" spans="8:17" x14ac:dyDescent="0.25">
      <c r="H3883" s="59">
        <v>120227</v>
      </c>
      <c r="I3883" s="59" t="s">
        <v>69</v>
      </c>
      <c r="J3883" s="59">
        <v>11483458</v>
      </c>
      <c r="K3883" s="59" t="s">
        <v>4103</v>
      </c>
      <c r="L3883" s="61" t="s">
        <v>113</v>
      </c>
      <c r="M3883" s="61">
        <f>VLOOKUP(H3883,zdroj!C:F,4,0)</f>
        <v>0</v>
      </c>
      <c r="N3883" s="61" t="str">
        <f t="shared" si="120"/>
        <v>katB</v>
      </c>
      <c r="P3883" s="73" t="str">
        <f t="shared" si="121"/>
        <v/>
      </c>
      <c r="Q3883" s="61" t="s">
        <v>30</v>
      </c>
    </row>
    <row r="3884" spans="8:17" x14ac:dyDescent="0.25">
      <c r="H3884" s="59">
        <v>120227</v>
      </c>
      <c r="I3884" s="59" t="s">
        <v>69</v>
      </c>
      <c r="J3884" s="59">
        <v>11483466</v>
      </c>
      <c r="K3884" s="59" t="s">
        <v>4104</v>
      </c>
      <c r="L3884" s="61" t="s">
        <v>113</v>
      </c>
      <c r="M3884" s="61">
        <f>VLOOKUP(H3884,zdroj!C:F,4,0)</f>
        <v>0</v>
      </c>
      <c r="N3884" s="61" t="str">
        <f t="shared" si="120"/>
        <v>katB</v>
      </c>
      <c r="P3884" s="73" t="str">
        <f t="shared" si="121"/>
        <v/>
      </c>
      <c r="Q3884" s="61" t="s">
        <v>30</v>
      </c>
    </row>
    <row r="3885" spans="8:17" x14ac:dyDescent="0.25">
      <c r="H3885" s="59">
        <v>120227</v>
      </c>
      <c r="I3885" s="59" t="s">
        <v>69</v>
      </c>
      <c r="J3885" s="59">
        <v>11483474</v>
      </c>
      <c r="K3885" s="59" t="s">
        <v>4105</v>
      </c>
      <c r="L3885" s="61" t="s">
        <v>113</v>
      </c>
      <c r="M3885" s="61">
        <f>VLOOKUP(H3885,zdroj!C:F,4,0)</f>
        <v>0</v>
      </c>
      <c r="N3885" s="61" t="str">
        <f t="shared" si="120"/>
        <v>katB</v>
      </c>
      <c r="P3885" s="73" t="str">
        <f t="shared" si="121"/>
        <v/>
      </c>
      <c r="Q3885" s="61" t="s">
        <v>30</v>
      </c>
    </row>
    <row r="3886" spans="8:17" x14ac:dyDescent="0.25">
      <c r="H3886" s="59">
        <v>120227</v>
      </c>
      <c r="I3886" s="59" t="s">
        <v>69</v>
      </c>
      <c r="J3886" s="59">
        <v>11483491</v>
      </c>
      <c r="K3886" s="59" t="s">
        <v>4106</v>
      </c>
      <c r="L3886" s="61" t="s">
        <v>113</v>
      </c>
      <c r="M3886" s="61">
        <f>VLOOKUP(H3886,zdroj!C:F,4,0)</f>
        <v>0</v>
      </c>
      <c r="N3886" s="61" t="str">
        <f t="shared" si="120"/>
        <v>katB</v>
      </c>
      <c r="P3886" s="73" t="str">
        <f t="shared" si="121"/>
        <v/>
      </c>
      <c r="Q3886" s="61" t="s">
        <v>30</v>
      </c>
    </row>
    <row r="3887" spans="8:17" x14ac:dyDescent="0.25">
      <c r="H3887" s="59">
        <v>120227</v>
      </c>
      <c r="I3887" s="59" t="s">
        <v>69</v>
      </c>
      <c r="J3887" s="59">
        <v>11483504</v>
      </c>
      <c r="K3887" s="59" t="s">
        <v>4107</v>
      </c>
      <c r="L3887" s="61" t="s">
        <v>113</v>
      </c>
      <c r="M3887" s="61">
        <f>VLOOKUP(H3887,zdroj!C:F,4,0)</f>
        <v>0</v>
      </c>
      <c r="N3887" s="61" t="str">
        <f t="shared" si="120"/>
        <v>katB</v>
      </c>
      <c r="P3887" s="73" t="str">
        <f t="shared" si="121"/>
        <v/>
      </c>
      <c r="Q3887" s="61" t="s">
        <v>33</v>
      </c>
    </row>
    <row r="3888" spans="8:17" x14ac:dyDescent="0.25">
      <c r="H3888" s="59">
        <v>120227</v>
      </c>
      <c r="I3888" s="59" t="s">
        <v>69</v>
      </c>
      <c r="J3888" s="59">
        <v>11483512</v>
      </c>
      <c r="K3888" s="59" t="s">
        <v>4108</v>
      </c>
      <c r="L3888" s="61" t="s">
        <v>113</v>
      </c>
      <c r="M3888" s="61">
        <f>VLOOKUP(H3888,zdroj!C:F,4,0)</f>
        <v>0</v>
      </c>
      <c r="N3888" s="61" t="str">
        <f t="shared" si="120"/>
        <v>katB</v>
      </c>
      <c r="P3888" s="73" t="str">
        <f t="shared" si="121"/>
        <v/>
      </c>
      <c r="Q3888" s="61" t="s">
        <v>30</v>
      </c>
    </row>
    <row r="3889" spans="8:17" x14ac:dyDescent="0.25">
      <c r="H3889" s="59">
        <v>120227</v>
      </c>
      <c r="I3889" s="59" t="s">
        <v>69</v>
      </c>
      <c r="J3889" s="59">
        <v>11483521</v>
      </c>
      <c r="K3889" s="59" t="s">
        <v>4109</v>
      </c>
      <c r="L3889" s="61" t="s">
        <v>113</v>
      </c>
      <c r="M3889" s="61">
        <f>VLOOKUP(H3889,zdroj!C:F,4,0)</f>
        <v>0</v>
      </c>
      <c r="N3889" s="61" t="str">
        <f t="shared" si="120"/>
        <v>katB</v>
      </c>
      <c r="P3889" s="73" t="str">
        <f t="shared" si="121"/>
        <v/>
      </c>
      <c r="Q3889" s="61" t="s">
        <v>30</v>
      </c>
    </row>
    <row r="3890" spans="8:17" x14ac:dyDescent="0.25">
      <c r="H3890" s="59">
        <v>120227</v>
      </c>
      <c r="I3890" s="59" t="s">
        <v>69</v>
      </c>
      <c r="J3890" s="59">
        <v>11483539</v>
      </c>
      <c r="K3890" s="59" t="s">
        <v>4110</v>
      </c>
      <c r="L3890" s="61" t="s">
        <v>113</v>
      </c>
      <c r="M3890" s="61">
        <f>VLOOKUP(H3890,zdroj!C:F,4,0)</f>
        <v>0</v>
      </c>
      <c r="N3890" s="61" t="str">
        <f t="shared" si="120"/>
        <v>katB</v>
      </c>
      <c r="P3890" s="73" t="str">
        <f t="shared" si="121"/>
        <v/>
      </c>
      <c r="Q3890" s="61" t="s">
        <v>30</v>
      </c>
    </row>
    <row r="3891" spans="8:17" x14ac:dyDescent="0.25">
      <c r="H3891" s="59">
        <v>120227</v>
      </c>
      <c r="I3891" s="59" t="s">
        <v>69</v>
      </c>
      <c r="J3891" s="59">
        <v>11483547</v>
      </c>
      <c r="K3891" s="59" t="s">
        <v>4111</v>
      </c>
      <c r="L3891" s="61" t="s">
        <v>113</v>
      </c>
      <c r="M3891" s="61">
        <f>VLOOKUP(H3891,zdroj!C:F,4,0)</f>
        <v>0</v>
      </c>
      <c r="N3891" s="61" t="str">
        <f t="shared" si="120"/>
        <v>katB</v>
      </c>
      <c r="P3891" s="73" t="str">
        <f t="shared" si="121"/>
        <v/>
      </c>
      <c r="Q3891" s="61" t="s">
        <v>30</v>
      </c>
    </row>
    <row r="3892" spans="8:17" x14ac:dyDescent="0.25">
      <c r="H3892" s="59">
        <v>120227</v>
      </c>
      <c r="I3892" s="59" t="s">
        <v>69</v>
      </c>
      <c r="J3892" s="59">
        <v>11483555</v>
      </c>
      <c r="K3892" s="59" t="s">
        <v>4112</v>
      </c>
      <c r="L3892" s="61" t="s">
        <v>113</v>
      </c>
      <c r="M3892" s="61">
        <f>VLOOKUP(H3892,zdroj!C:F,4,0)</f>
        <v>0</v>
      </c>
      <c r="N3892" s="61" t="str">
        <f t="shared" si="120"/>
        <v>katB</v>
      </c>
      <c r="P3892" s="73" t="str">
        <f t="shared" si="121"/>
        <v/>
      </c>
      <c r="Q3892" s="61" t="s">
        <v>30</v>
      </c>
    </row>
    <row r="3893" spans="8:17" x14ac:dyDescent="0.25">
      <c r="H3893" s="59">
        <v>120227</v>
      </c>
      <c r="I3893" s="59" t="s">
        <v>69</v>
      </c>
      <c r="J3893" s="59">
        <v>11483563</v>
      </c>
      <c r="K3893" s="59" t="s">
        <v>4113</v>
      </c>
      <c r="L3893" s="61" t="s">
        <v>113</v>
      </c>
      <c r="M3893" s="61">
        <f>VLOOKUP(H3893,zdroj!C:F,4,0)</f>
        <v>0</v>
      </c>
      <c r="N3893" s="61" t="str">
        <f t="shared" si="120"/>
        <v>katB</v>
      </c>
      <c r="P3893" s="73" t="str">
        <f t="shared" si="121"/>
        <v/>
      </c>
      <c r="Q3893" s="61" t="s">
        <v>30</v>
      </c>
    </row>
    <row r="3894" spans="8:17" x14ac:dyDescent="0.25">
      <c r="H3894" s="59">
        <v>120227</v>
      </c>
      <c r="I3894" s="59" t="s">
        <v>69</v>
      </c>
      <c r="J3894" s="59">
        <v>11483571</v>
      </c>
      <c r="K3894" s="59" t="s">
        <v>4114</v>
      </c>
      <c r="L3894" s="61" t="s">
        <v>113</v>
      </c>
      <c r="M3894" s="61">
        <f>VLOOKUP(H3894,zdroj!C:F,4,0)</f>
        <v>0</v>
      </c>
      <c r="N3894" s="61" t="str">
        <f t="shared" si="120"/>
        <v>katB</v>
      </c>
      <c r="P3894" s="73" t="str">
        <f t="shared" si="121"/>
        <v/>
      </c>
      <c r="Q3894" s="61" t="s">
        <v>30</v>
      </c>
    </row>
    <row r="3895" spans="8:17" x14ac:dyDescent="0.25">
      <c r="H3895" s="59">
        <v>120227</v>
      </c>
      <c r="I3895" s="59" t="s">
        <v>69</v>
      </c>
      <c r="J3895" s="59">
        <v>11483580</v>
      </c>
      <c r="K3895" s="59" t="s">
        <v>4115</v>
      </c>
      <c r="L3895" s="61" t="s">
        <v>113</v>
      </c>
      <c r="M3895" s="61">
        <f>VLOOKUP(H3895,zdroj!C:F,4,0)</f>
        <v>0</v>
      </c>
      <c r="N3895" s="61" t="str">
        <f t="shared" si="120"/>
        <v>katB</v>
      </c>
      <c r="P3895" s="73" t="str">
        <f t="shared" si="121"/>
        <v/>
      </c>
      <c r="Q3895" s="61" t="s">
        <v>30</v>
      </c>
    </row>
    <row r="3896" spans="8:17" x14ac:dyDescent="0.25">
      <c r="H3896" s="59">
        <v>120227</v>
      </c>
      <c r="I3896" s="59" t="s">
        <v>69</v>
      </c>
      <c r="J3896" s="59">
        <v>11483598</v>
      </c>
      <c r="K3896" s="59" t="s">
        <v>4116</v>
      </c>
      <c r="L3896" s="61" t="s">
        <v>113</v>
      </c>
      <c r="M3896" s="61">
        <f>VLOOKUP(H3896,zdroj!C:F,4,0)</f>
        <v>0</v>
      </c>
      <c r="N3896" s="61" t="str">
        <f t="shared" si="120"/>
        <v>katB</v>
      </c>
      <c r="P3896" s="73" t="str">
        <f t="shared" si="121"/>
        <v/>
      </c>
      <c r="Q3896" s="61" t="s">
        <v>31</v>
      </c>
    </row>
    <row r="3897" spans="8:17" x14ac:dyDescent="0.25">
      <c r="H3897" s="59">
        <v>120227</v>
      </c>
      <c r="I3897" s="59" t="s">
        <v>69</v>
      </c>
      <c r="J3897" s="59">
        <v>11483601</v>
      </c>
      <c r="K3897" s="59" t="s">
        <v>4117</v>
      </c>
      <c r="L3897" s="61" t="s">
        <v>113</v>
      </c>
      <c r="M3897" s="61">
        <f>VLOOKUP(H3897,zdroj!C:F,4,0)</f>
        <v>0</v>
      </c>
      <c r="N3897" s="61" t="str">
        <f t="shared" si="120"/>
        <v>katB</v>
      </c>
      <c r="P3897" s="73" t="str">
        <f t="shared" si="121"/>
        <v/>
      </c>
      <c r="Q3897" s="61" t="s">
        <v>30</v>
      </c>
    </row>
    <row r="3898" spans="8:17" x14ac:dyDescent="0.25">
      <c r="H3898" s="59">
        <v>120227</v>
      </c>
      <c r="I3898" s="59" t="s">
        <v>69</v>
      </c>
      <c r="J3898" s="59">
        <v>11483610</v>
      </c>
      <c r="K3898" s="59" t="s">
        <v>4118</v>
      </c>
      <c r="L3898" s="61" t="s">
        <v>113</v>
      </c>
      <c r="M3898" s="61">
        <f>VLOOKUP(H3898,zdroj!C:F,4,0)</f>
        <v>0</v>
      </c>
      <c r="N3898" s="61" t="str">
        <f t="shared" si="120"/>
        <v>katB</v>
      </c>
      <c r="P3898" s="73" t="str">
        <f t="shared" si="121"/>
        <v/>
      </c>
      <c r="Q3898" s="61" t="s">
        <v>30</v>
      </c>
    </row>
    <row r="3899" spans="8:17" x14ac:dyDescent="0.25">
      <c r="H3899" s="59">
        <v>120227</v>
      </c>
      <c r="I3899" s="59" t="s">
        <v>69</v>
      </c>
      <c r="J3899" s="59">
        <v>11483628</v>
      </c>
      <c r="K3899" s="59" t="s">
        <v>4119</v>
      </c>
      <c r="L3899" s="61" t="s">
        <v>113</v>
      </c>
      <c r="M3899" s="61">
        <f>VLOOKUP(H3899,zdroj!C:F,4,0)</f>
        <v>0</v>
      </c>
      <c r="N3899" s="61" t="str">
        <f t="shared" si="120"/>
        <v>katB</v>
      </c>
      <c r="P3899" s="73" t="str">
        <f t="shared" si="121"/>
        <v/>
      </c>
      <c r="Q3899" s="61" t="s">
        <v>30</v>
      </c>
    </row>
    <row r="3900" spans="8:17" x14ac:dyDescent="0.25">
      <c r="H3900" s="59">
        <v>120227</v>
      </c>
      <c r="I3900" s="59" t="s">
        <v>69</v>
      </c>
      <c r="J3900" s="59">
        <v>11483636</v>
      </c>
      <c r="K3900" s="59" t="s">
        <v>4120</v>
      </c>
      <c r="L3900" s="61" t="s">
        <v>113</v>
      </c>
      <c r="M3900" s="61">
        <f>VLOOKUP(H3900,zdroj!C:F,4,0)</f>
        <v>0</v>
      </c>
      <c r="N3900" s="61" t="str">
        <f t="shared" si="120"/>
        <v>katB</v>
      </c>
      <c r="P3900" s="73" t="str">
        <f t="shared" si="121"/>
        <v/>
      </c>
      <c r="Q3900" s="61" t="s">
        <v>30</v>
      </c>
    </row>
    <row r="3901" spans="8:17" x14ac:dyDescent="0.25">
      <c r="H3901" s="59">
        <v>120227</v>
      </c>
      <c r="I3901" s="59" t="s">
        <v>69</v>
      </c>
      <c r="J3901" s="59">
        <v>11483644</v>
      </c>
      <c r="K3901" s="59" t="s">
        <v>4121</v>
      </c>
      <c r="L3901" s="61" t="s">
        <v>113</v>
      </c>
      <c r="M3901" s="61">
        <f>VLOOKUP(H3901,zdroj!C:F,4,0)</f>
        <v>0</v>
      </c>
      <c r="N3901" s="61" t="str">
        <f t="shared" si="120"/>
        <v>katB</v>
      </c>
      <c r="P3901" s="73" t="str">
        <f t="shared" si="121"/>
        <v/>
      </c>
      <c r="Q3901" s="61" t="s">
        <v>30</v>
      </c>
    </row>
    <row r="3902" spans="8:17" x14ac:dyDescent="0.25">
      <c r="H3902" s="59">
        <v>120227</v>
      </c>
      <c r="I3902" s="59" t="s">
        <v>69</v>
      </c>
      <c r="J3902" s="59">
        <v>11483652</v>
      </c>
      <c r="K3902" s="59" t="s">
        <v>4122</v>
      </c>
      <c r="L3902" s="61" t="s">
        <v>113</v>
      </c>
      <c r="M3902" s="61">
        <f>VLOOKUP(H3902,zdroj!C:F,4,0)</f>
        <v>0</v>
      </c>
      <c r="N3902" s="61" t="str">
        <f t="shared" si="120"/>
        <v>katB</v>
      </c>
      <c r="P3902" s="73" t="str">
        <f t="shared" si="121"/>
        <v/>
      </c>
      <c r="Q3902" s="61" t="s">
        <v>30</v>
      </c>
    </row>
    <row r="3903" spans="8:17" x14ac:dyDescent="0.25">
      <c r="H3903" s="59">
        <v>120227</v>
      </c>
      <c r="I3903" s="59" t="s">
        <v>69</v>
      </c>
      <c r="J3903" s="59">
        <v>11483661</v>
      </c>
      <c r="K3903" s="59" t="s">
        <v>4123</v>
      </c>
      <c r="L3903" s="61" t="s">
        <v>113</v>
      </c>
      <c r="M3903" s="61">
        <f>VLOOKUP(H3903,zdroj!C:F,4,0)</f>
        <v>0</v>
      </c>
      <c r="N3903" s="61" t="str">
        <f t="shared" si="120"/>
        <v>katB</v>
      </c>
      <c r="P3903" s="73" t="str">
        <f t="shared" si="121"/>
        <v/>
      </c>
      <c r="Q3903" s="61" t="s">
        <v>30</v>
      </c>
    </row>
    <row r="3904" spans="8:17" x14ac:dyDescent="0.25">
      <c r="H3904" s="59">
        <v>120227</v>
      </c>
      <c r="I3904" s="59" t="s">
        <v>69</v>
      </c>
      <c r="J3904" s="59">
        <v>11483679</v>
      </c>
      <c r="K3904" s="59" t="s">
        <v>4124</v>
      </c>
      <c r="L3904" s="61" t="s">
        <v>113</v>
      </c>
      <c r="M3904" s="61">
        <f>VLOOKUP(H3904,zdroj!C:F,4,0)</f>
        <v>0</v>
      </c>
      <c r="N3904" s="61" t="str">
        <f t="shared" si="120"/>
        <v>katB</v>
      </c>
      <c r="P3904" s="73" t="str">
        <f t="shared" si="121"/>
        <v/>
      </c>
      <c r="Q3904" s="61" t="s">
        <v>30</v>
      </c>
    </row>
    <row r="3905" spans="8:17" x14ac:dyDescent="0.25">
      <c r="H3905" s="59">
        <v>120227</v>
      </c>
      <c r="I3905" s="59" t="s">
        <v>69</v>
      </c>
      <c r="J3905" s="59">
        <v>11483687</v>
      </c>
      <c r="K3905" s="59" t="s">
        <v>4125</v>
      </c>
      <c r="L3905" s="61" t="s">
        <v>113</v>
      </c>
      <c r="M3905" s="61">
        <f>VLOOKUP(H3905,zdroj!C:F,4,0)</f>
        <v>0</v>
      </c>
      <c r="N3905" s="61" t="str">
        <f t="shared" si="120"/>
        <v>katB</v>
      </c>
      <c r="P3905" s="73" t="str">
        <f t="shared" si="121"/>
        <v/>
      </c>
      <c r="Q3905" s="61" t="s">
        <v>30</v>
      </c>
    </row>
    <row r="3906" spans="8:17" x14ac:dyDescent="0.25">
      <c r="H3906" s="59">
        <v>120227</v>
      </c>
      <c r="I3906" s="59" t="s">
        <v>69</v>
      </c>
      <c r="J3906" s="59">
        <v>11483695</v>
      </c>
      <c r="K3906" s="59" t="s">
        <v>4126</v>
      </c>
      <c r="L3906" s="61" t="s">
        <v>113</v>
      </c>
      <c r="M3906" s="61">
        <f>VLOOKUP(H3906,zdroj!C:F,4,0)</f>
        <v>0</v>
      </c>
      <c r="N3906" s="61" t="str">
        <f t="shared" si="120"/>
        <v>katB</v>
      </c>
      <c r="P3906" s="73" t="str">
        <f t="shared" si="121"/>
        <v/>
      </c>
      <c r="Q3906" s="61" t="s">
        <v>30</v>
      </c>
    </row>
    <row r="3907" spans="8:17" x14ac:dyDescent="0.25">
      <c r="H3907" s="59">
        <v>120227</v>
      </c>
      <c r="I3907" s="59" t="s">
        <v>69</v>
      </c>
      <c r="J3907" s="59">
        <v>11483709</v>
      </c>
      <c r="K3907" s="59" t="s">
        <v>4127</v>
      </c>
      <c r="L3907" s="61" t="s">
        <v>113</v>
      </c>
      <c r="M3907" s="61">
        <f>VLOOKUP(H3907,zdroj!C:F,4,0)</f>
        <v>0</v>
      </c>
      <c r="N3907" s="61" t="str">
        <f t="shared" si="120"/>
        <v>katB</v>
      </c>
      <c r="P3907" s="73" t="str">
        <f t="shared" si="121"/>
        <v/>
      </c>
      <c r="Q3907" s="61" t="s">
        <v>30</v>
      </c>
    </row>
    <row r="3908" spans="8:17" x14ac:dyDescent="0.25">
      <c r="H3908" s="59">
        <v>120227</v>
      </c>
      <c r="I3908" s="59" t="s">
        <v>69</v>
      </c>
      <c r="J3908" s="59">
        <v>11483717</v>
      </c>
      <c r="K3908" s="59" t="s">
        <v>4128</v>
      </c>
      <c r="L3908" s="61" t="s">
        <v>113</v>
      </c>
      <c r="M3908" s="61">
        <f>VLOOKUP(H3908,zdroj!C:F,4,0)</f>
        <v>0</v>
      </c>
      <c r="N3908" s="61" t="str">
        <f t="shared" si="120"/>
        <v>katB</v>
      </c>
      <c r="P3908" s="73" t="str">
        <f t="shared" si="121"/>
        <v/>
      </c>
      <c r="Q3908" s="61" t="s">
        <v>30</v>
      </c>
    </row>
    <row r="3909" spans="8:17" x14ac:dyDescent="0.25">
      <c r="H3909" s="59">
        <v>120227</v>
      </c>
      <c r="I3909" s="59" t="s">
        <v>69</v>
      </c>
      <c r="J3909" s="59">
        <v>11483725</v>
      </c>
      <c r="K3909" s="59" t="s">
        <v>4129</v>
      </c>
      <c r="L3909" s="61" t="s">
        <v>113</v>
      </c>
      <c r="M3909" s="61">
        <f>VLOOKUP(H3909,zdroj!C:F,4,0)</f>
        <v>0</v>
      </c>
      <c r="N3909" s="61" t="str">
        <f t="shared" si="120"/>
        <v>katB</v>
      </c>
      <c r="P3909" s="73" t="str">
        <f t="shared" si="121"/>
        <v/>
      </c>
      <c r="Q3909" s="61" t="s">
        <v>30</v>
      </c>
    </row>
    <row r="3910" spans="8:17" x14ac:dyDescent="0.25">
      <c r="H3910" s="59">
        <v>120227</v>
      </c>
      <c r="I3910" s="59" t="s">
        <v>69</v>
      </c>
      <c r="J3910" s="59">
        <v>11483733</v>
      </c>
      <c r="K3910" s="59" t="s">
        <v>4130</v>
      </c>
      <c r="L3910" s="61" t="s">
        <v>113</v>
      </c>
      <c r="M3910" s="61">
        <f>VLOOKUP(H3910,zdroj!C:F,4,0)</f>
        <v>0</v>
      </c>
      <c r="N3910" s="61" t="str">
        <f t="shared" si="120"/>
        <v>katB</v>
      </c>
      <c r="P3910" s="73" t="str">
        <f t="shared" si="121"/>
        <v/>
      </c>
      <c r="Q3910" s="61" t="s">
        <v>30</v>
      </c>
    </row>
    <row r="3911" spans="8:17" x14ac:dyDescent="0.25">
      <c r="H3911" s="59">
        <v>120227</v>
      </c>
      <c r="I3911" s="59" t="s">
        <v>69</v>
      </c>
      <c r="J3911" s="59">
        <v>11483741</v>
      </c>
      <c r="K3911" s="59" t="s">
        <v>4131</v>
      </c>
      <c r="L3911" s="61" t="s">
        <v>113</v>
      </c>
      <c r="M3911" s="61">
        <f>VLOOKUP(H3911,zdroj!C:F,4,0)</f>
        <v>0</v>
      </c>
      <c r="N3911" s="61" t="str">
        <f t="shared" ref="N3911:N3974" si="122">IF(M3911="A",IF(L3911="katA","katB",L3911),L3911)</f>
        <v>katB</v>
      </c>
      <c r="P3911" s="73" t="str">
        <f t="shared" ref="P3911:P3974" si="123">IF(O3911="A",1,"")</f>
        <v/>
      </c>
      <c r="Q3911" s="61" t="s">
        <v>30</v>
      </c>
    </row>
    <row r="3912" spans="8:17" x14ac:dyDescent="0.25">
      <c r="H3912" s="59">
        <v>120227</v>
      </c>
      <c r="I3912" s="59" t="s">
        <v>69</v>
      </c>
      <c r="J3912" s="59">
        <v>11483750</v>
      </c>
      <c r="K3912" s="59" t="s">
        <v>4132</v>
      </c>
      <c r="L3912" s="61" t="s">
        <v>113</v>
      </c>
      <c r="M3912" s="61">
        <f>VLOOKUP(H3912,zdroj!C:F,4,0)</f>
        <v>0</v>
      </c>
      <c r="N3912" s="61" t="str">
        <f t="shared" si="122"/>
        <v>katB</v>
      </c>
      <c r="P3912" s="73" t="str">
        <f t="shared" si="123"/>
        <v/>
      </c>
      <c r="Q3912" s="61" t="s">
        <v>30</v>
      </c>
    </row>
    <row r="3913" spans="8:17" x14ac:dyDescent="0.25">
      <c r="H3913" s="59">
        <v>120227</v>
      </c>
      <c r="I3913" s="59" t="s">
        <v>69</v>
      </c>
      <c r="J3913" s="59">
        <v>11483768</v>
      </c>
      <c r="K3913" s="59" t="s">
        <v>4133</v>
      </c>
      <c r="L3913" s="61" t="s">
        <v>113</v>
      </c>
      <c r="M3913" s="61">
        <f>VLOOKUP(H3913,zdroj!C:F,4,0)</f>
        <v>0</v>
      </c>
      <c r="N3913" s="61" t="str">
        <f t="shared" si="122"/>
        <v>katB</v>
      </c>
      <c r="P3913" s="73" t="str">
        <f t="shared" si="123"/>
        <v/>
      </c>
      <c r="Q3913" s="61" t="s">
        <v>30</v>
      </c>
    </row>
    <row r="3914" spans="8:17" x14ac:dyDescent="0.25">
      <c r="H3914" s="59">
        <v>120227</v>
      </c>
      <c r="I3914" s="59" t="s">
        <v>69</v>
      </c>
      <c r="J3914" s="59">
        <v>11483776</v>
      </c>
      <c r="K3914" s="59" t="s">
        <v>4134</v>
      </c>
      <c r="L3914" s="61" t="s">
        <v>113</v>
      </c>
      <c r="M3914" s="61">
        <f>VLOOKUP(H3914,zdroj!C:F,4,0)</f>
        <v>0</v>
      </c>
      <c r="N3914" s="61" t="str">
        <f t="shared" si="122"/>
        <v>katB</v>
      </c>
      <c r="P3914" s="73" t="str">
        <f t="shared" si="123"/>
        <v/>
      </c>
      <c r="Q3914" s="61" t="s">
        <v>30</v>
      </c>
    </row>
    <row r="3915" spans="8:17" x14ac:dyDescent="0.25">
      <c r="H3915" s="59">
        <v>120227</v>
      </c>
      <c r="I3915" s="59" t="s">
        <v>69</v>
      </c>
      <c r="J3915" s="59">
        <v>11483784</v>
      </c>
      <c r="K3915" s="59" t="s">
        <v>4135</v>
      </c>
      <c r="L3915" s="61" t="s">
        <v>113</v>
      </c>
      <c r="M3915" s="61">
        <f>VLOOKUP(H3915,zdroj!C:F,4,0)</f>
        <v>0</v>
      </c>
      <c r="N3915" s="61" t="str">
        <f t="shared" si="122"/>
        <v>katB</v>
      </c>
      <c r="P3915" s="73" t="str">
        <f t="shared" si="123"/>
        <v/>
      </c>
      <c r="Q3915" s="61" t="s">
        <v>30</v>
      </c>
    </row>
    <row r="3916" spans="8:17" x14ac:dyDescent="0.25">
      <c r="H3916" s="59">
        <v>120227</v>
      </c>
      <c r="I3916" s="59" t="s">
        <v>69</v>
      </c>
      <c r="J3916" s="59">
        <v>11483792</v>
      </c>
      <c r="K3916" s="59" t="s">
        <v>4136</v>
      </c>
      <c r="L3916" s="61" t="s">
        <v>113</v>
      </c>
      <c r="M3916" s="61">
        <f>VLOOKUP(H3916,zdroj!C:F,4,0)</f>
        <v>0</v>
      </c>
      <c r="N3916" s="61" t="str">
        <f t="shared" si="122"/>
        <v>katB</v>
      </c>
      <c r="P3916" s="73" t="str">
        <f t="shared" si="123"/>
        <v/>
      </c>
      <c r="Q3916" s="61" t="s">
        <v>30</v>
      </c>
    </row>
    <row r="3917" spans="8:17" x14ac:dyDescent="0.25">
      <c r="H3917" s="59">
        <v>120227</v>
      </c>
      <c r="I3917" s="59" t="s">
        <v>69</v>
      </c>
      <c r="J3917" s="59">
        <v>11483806</v>
      </c>
      <c r="K3917" s="59" t="s">
        <v>4137</v>
      </c>
      <c r="L3917" s="61" t="s">
        <v>113</v>
      </c>
      <c r="M3917" s="61">
        <f>VLOOKUP(H3917,zdroj!C:F,4,0)</f>
        <v>0</v>
      </c>
      <c r="N3917" s="61" t="str">
        <f t="shared" si="122"/>
        <v>katB</v>
      </c>
      <c r="P3917" s="73" t="str">
        <f t="shared" si="123"/>
        <v/>
      </c>
      <c r="Q3917" s="61" t="s">
        <v>30</v>
      </c>
    </row>
    <row r="3918" spans="8:17" x14ac:dyDescent="0.25">
      <c r="H3918" s="59">
        <v>120227</v>
      </c>
      <c r="I3918" s="59" t="s">
        <v>69</v>
      </c>
      <c r="J3918" s="59">
        <v>11483814</v>
      </c>
      <c r="K3918" s="59" t="s">
        <v>4138</v>
      </c>
      <c r="L3918" s="61" t="s">
        <v>113</v>
      </c>
      <c r="M3918" s="61">
        <f>VLOOKUP(H3918,zdroj!C:F,4,0)</f>
        <v>0</v>
      </c>
      <c r="N3918" s="61" t="str">
        <f t="shared" si="122"/>
        <v>katB</v>
      </c>
      <c r="P3918" s="73" t="str">
        <f t="shared" si="123"/>
        <v/>
      </c>
      <c r="Q3918" s="61" t="s">
        <v>30</v>
      </c>
    </row>
    <row r="3919" spans="8:17" x14ac:dyDescent="0.25">
      <c r="H3919" s="59">
        <v>120227</v>
      </c>
      <c r="I3919" s="59" t="s">
        <v>69</v>
      </c>
      <c r="J3919" s="59">
        <v>11483822</v>
      </c>
      <c r="K3919" s="59" t="s">
        <v>4139</v>
      </c>
      <c r="L3919" s="61" t="s">
        <v>113</v>
      </c>
      <c r="M3919" s="61">
        <f>VLOOKUP(H3919,zdroj!C:F,4,0)</f>
        <v>0</v>
      </c>
      <c r="N3919" s="61" t="str">
        <f t="shared" si="122"/>
        <v>katB</v>
      </c>
      <c r="P3919" s="73" t="str">
        <f t="shared" si="123"/>
        <v/>
      </c>
      <c r="Q3919" s="61" t="s">
        <v>30</v>
      </c>
    </row>
    <row r="3920" spans="8:17" x14ac:dyDescent="0.25">
      <c r="H3920" s="59">
        <v>120227</v>
      </c>
      <c r="I3920" s="59" t="s">
        <v>69</v>
      </c>
      <c r="J3920" s="59">
        <v>11483831</v>
      </c>
      <c r="K3920" s="59" t="s">
        <v>4140</v>
      </c>
      <c r="L3920" s="61" t="s">
        <v>113</v>
      </c>
      <c r="M3920" s="61">
        <f>VLOOKUP(H3920,zdroj!C:F,4,0)</f>
        <v>0</v>
      </c>
      <c r="N3920" s="61" t="str">
        <f t="shared" si="122"/>
        <v>katB</v>
      </c>
      <c r="P3920" s="73" t="str">
        <f t="shared" si="123"/>
        <v/>
      </c>
      <c r="Q3920" s="61" t="s">
        <v>30</v>
      </c>
    </row>
    <row r="3921" spans="8:17" x14ac:dyDescent="0.25">
      <c r="H3921" s="59">
        <v>120227</v>
      </c>
      <c r="I3921" s="59" t="s">
        <v>69</v>
      </c>
      <c r="J3921" s="59">
        <v>11483849</v>
      </c>
      <c r="K3921" s="59" t="s">
        <v>4141</v>
      </c>
      <c r="L3921" s="61" t="s">
        <v>113</v>
      </c>
      <c r="M3921" s="61">
        <f>VLOOKUP(H3921,zdroj!C:F,4,0)</f>
        <v>0</v>
      </c>
      <c r="N3921" s="61" t="str">
        <f t="shared" si="122"/>
        <v>katB</v>
      </c>
      <c r="P3921" s="73" t="str">
        <f t="shared" si="123"/>
        <v/>
      </c>
      <c r="Q3921" s="61" t="s">
        <v>30</v>
      </c>
    </row>
    <row r="3922" spans="8:17" x14ac:dyDescent="0.25">
      <c r="H3922" s="59">
        <v>120227</v>
      </c>
      <c r="I3922" s="59" t="s">
        <v>69</v>
      </c>
      <c r="J3922" s="59">
        <v>11483857</v>
      </c>
      <c r="K3922" s="59" t="s">
        <v>4142</v>
      </c>
      <c r="L3922" s="61" t="s">
        <v>113</v>
      </c>
      <c r="M3922" s="61">
        <f>VLOOKUP(H3922,zdroj!C:F,4,0)</f>
        <v>0</v>
      </c>
      <c r="N3922" s="61" t="str">
        <f t="shared" si="122"/>
        <v>katB</v>
      </c>
      <c r="P3922" s="73" t="str">
        <f t="shared" si="123"/>
        <v/>
      </c>
      <c r="Q3922" s="61" t="s">
        <v>30</v>
      </c>
    </row>
    <row r="3923" spans="8:17" x14ac:dyDescent="0.25">
      <c r="H3923" s="59">
        <v>120227</v>
      </c>
      <c r="I3923" s="59" t="s">
        <v>69</v>
      </c>
      <c r="J3923" s="59">
        <v>11483873</v>
      </c>
      <c r="K3923" s="59" t="s">
        <v>4143</v>
      </c>
      <c r="L3923" s="61" t="s">
        <v>81</v>
      </c>
      <c r="M3923" s="61">
        <f>VLOOKUP(H3923,zdroj!C:F,4,0)</f>
        <v>0</v>
      </c>
      <c r="N3923" s="61" t="str">
        <f t="shared" si="122"/>
        <v>-</v>
      </c>
      <c r="P3923" s="73" t="str">
        <f t="shared" si="123"/>
        <v/>
      </c>
      <c r="Q3923" s="61" t="s">
        <v>88</v>
      </c>
    </row>
    <row r="3924" spans="8:17" x14ac:dyDescent="0.25">
      <c r="H3924" s="59">
        <v>120227</v>
      </c>
      <c r="I3924" s="59" t="s">
        <v>69</v>
      </c>
      <c r="J3924" s="59">
        <v>11483881</v>
      </c>
      <c r="K3924" s="59" t="s">
        <v>4144</v>
      </c>
      <c r="L3924" s="61" t="s">
        <v>81</v>
      </c>
      <c r="M3924" s="61">
        <f>VLOOKUP(H3924,zdroj!C:F,4,0)</f>
        <v>0</v>
      </c>
      <c r="N3924" s="61" t="str">
        <f t="shared" si="122"/>
        <v>-</v>
      </c>
      <c r="P3924" s="73" t="str">
        <f t="shared" si="123"/>
        <v/>
      </c>
      <c r="Q3924" s="61" t="s">
        <v>88</v>
      </c>
    </row>
    <row r="3925" spans="8:17" x14ac:dyDescent="0.25">
      <c r="H3925" s="59">
        <v>120227</v>
      </c>
      <c r="I3925" s="59" t="s">
        <v>69</v>
      </c>
      <c r="J3925" s="59">
        <v>25419625</v>
      </c>
      <c r="K3925" s="59" t="s">
        <v>4145</v>
      </c>
      <c r="L3925" s="61" t="s">
        <v>113</v>
      </c>
      <c r="M3925" s="61">
        <f>VLOOKUP(H3925,zdroj!C:F,4,0)</f>
        <v>0</v>
      </c>
      <c r="N3925" s="61" t="str">
        <f t="shared" si="122"/>
        <v>katB</v>
      </c>
      <c r="P3925" s="73" t="str">
        <f t="shared" si="123"/>
        <v/>
      </c>
      <c r="Q3925" s="61" t="s">
        <v>30</v>
      </c>
    </row>
    <row r="3926" spans="8:17" x14ac:dyDescent="0.25">
      <c r="H3926" s="59">
        <v>120227</v>
      </c>
      <c r="I3926" s="59" t="s">
        <v>69</v>
      </c>
      <c r="J3926" s="59">
        <v>26120453</v>
      </c>
      <c r="K3926" s="59" t="s">
        <v>4146</v>
      </c>
      <c r="L3926" s="61" t="s">
        <v>113</v>
      </c>
      <c r="M3926" s="61">
        <f>VLOOKUP(H3926,zdroj!C:F,4,0)</f>
        <v>0</v>
      </c>
      <c r="N3926" s="61" t="str">
        <f t="shared" si="122"/>
        <v>katB</v>
      </c>
      <c r="P3926" s="73" t="str">
        <f t="shared" si="123"/>
        <v/>
      </c>
      <c r="Q3926" s="61" t="s">
        <v>30</v>
      </c>
    </row>
    <row r="3927" spans="8:17" x14ac:dyDescent="0.25">
      <c r="H3927" s="59">
        <v>120227</v>
      </c>
      <c r="I3927" s="59" t="s">
        <v>69</v>
      </c>
      <c r="J3927" s="59">
        <v>30855195</v>
      </c>
      <c r="K3927" s="59" t="s">
        <v>4147</v>
      </c>
      <c r="L3927" s="61" t="s">
        <v>113</v>
      </c>
      <c r="M3927" s="61">
        <f>VLOOKUP(H3927,zdroj!C:F,4,0)</f>
        <v>0</v>
      </c>
      <c r="N3927" s="61" t="str">
        <f t="shared" si="122"/>
        <v>katB</v>
      </c>
      <c r="P3927" s="73" t="str">
        <f t="shared" si="123"/>
        <v/>
      </c>
      <c r="Q3927" s="61" t="s">
        <v>30</v>
      </c>
    </row>
    <row r="3928" spans="8:17" x14ac:dyDescent="0.25">
      <c r="H3928" s="59">
        <v>120227</v>
      </c>
      <c r="I3928" s="59" t="s">
        <v>69</v>
      </c>
      <c r="J3928" s="59">
        <v>75312981</v>
      </c>
      <c r="K3928" s="59" t="s">
        <v>4148</v>
      </c>
      <c r="L3928" s="61" t="s">
        <v>113</v>
      </c>
      <c r="M3928" s="61">
        <f>VLOOKUP(H3928,zdroj!C:F,4,0)</f>
        <v>0</v>
      </c>
      <c r="N3928" s="61" t="str">
        <f t="shared" si="122"/>
        <v>katB</v>
      </c>
      <c r="P3928" s="73" t="str">
        <f t="shared" si="123"/>
        <v/>
      </c>
      <c r="Q3928" s="61" t="s">
        <v>30</v>
      </c>
    </row>
    <row r="3929" spans="8:17" x14ac:dyDescent="0.25">
      <c r="H3929" s="59">
        <v>120227</v>
      </c>
      <c r="I3929" s="59" t="s">
        <v>69</v>
      </c>
      <c r="J3929" s="59">
        <v>78709377</v>
      </c>
      <c r="K3929" s="59" t="s">
        <v>4149</v>
      </c>
      <c r="L3929" s="61" t="s">
        <v>113</v>
      </c>
      <c r="M3929" s="61">
        <f>VLOOKUP(H3929,zdroj!C:F,4,0)</f>
        <v>0</v>
      </c>
      <c r="N3929" s="61" t="str">
        <f t="shared" si="122"/>
        <v>katB</v>
      </c>
      <c r="P3929" s="73" t="str">
        <f t="shared" si="123"/>
        <v/>
      </c>
      <c r="Q3929" s="61" t="s">
        <v>30</v>
      </c>
    </row>
    <row r="3930" spans="8:17" x14ac:dyDescent="0.25">
      <c r="H3930" s="59">
        <v>120227</v>
      </c>
      <c r="I3930" s="59" t="s">
        <v>69</v>
      </c>
      <c r="J3930" s="59">
        <v>79147577</v>
      </c>
      <c r="K3930" s="59" t="s">
        <v>4150</v>
      </c>
      <c r="L3930" s="61" t="s">
        <v>113</v>
      </c>
      <c r="M3930" s="61">
        <f>VLOOKUP(H3930,zdroj!C:F,4,0)</f>
        <v>0</v>
      </c>
      <c r="N3930" s="61" t="str">
        <f t="shared" si="122"/>
        <v>katB</v>
      </c>
      <c r="P3930" s="73" t="str">
        <f t="shared" si="123"/>
        <v/>
      </c>
      <c r="Q3930" s="61" t="s">
        <v>30</v>
      </c>
    </row>
    <row r="3931" spans="8:17" x14ac:dyDescent="0.25">
      <c r="H3931" s="59">
        <v>120227</v>
      </c>
      <c r="I3931" s="59" t="s">
        <v>69</v>
      </c>
      <c r="J3931" s="59">
        <v>79610480</v>
      </c>
      <c r="K3931" s="59" t="s">
        <v>4151</v>
      </c>
      <c r="L3931" s="61" t="s">
        <v>113</v>
      </c>
      <c r="M3931" s="61">
        <f>VLOOKUP(H3931,zdroj!C:F,4,0)</f>
        <v>0</v>
      </c>
      <c r="N3931" s="61" t="str">
        <f t="shared" si="122"/>
        <v>katB</v>
      </c>
      <c r="P3931" s="73" t="str">
        <f t="shared" si="123"/>
        <v/>
      </c>
      <c r="Q3931" s="61" t="s">
        <v>30</v>
      </c>
    </row>
    <row r="3932" spans="8:17" x14ac:dyDescent="0.25">
      <c r="H3932" s="59">
        <v>120227</v>
      </c>
      <c r="I3932" s="59" t="s">
        <v>69</v>
      </c>
      <c r="J3932" s="59">
        <v>80366171</v>
      </c>
      <c r="K3932" s="59" t="s">
        <v>4152</v>
      </c>
      <c r="L3932" s="61" t="s">
        <v>113</v>
      </c>
      <c r="M3932" s="61">
        <f>VLOOKUP(H3932,zdroj!C:F,4,0)</f>
        <v>0</v>
      </c>
      <c r="N3932" s="61" t="str">
        <f t="shared" si="122"/>
        <v>katB</v>
      </c>
      <c r="P3932" s="73" t="str">
        <f t="shared" si="123"/>
        <v/>
      </c>
      <c r="Q3932" s="61" t="s">
        <v>30</v>
      </c>
    </row>
    <row r="3933" spans="8:17" x14ac:dyDescent="0.25">
      <c r="H3933" s="59">
        <v>120235</v>
      </c>
      <c r="I3933" s="59" t="s">
        <v>69</v>
      </c>
      <c r="J3933" s="59">
        <v>11483890</v>
      </c>
      <c r="K3933" s="59" t="s">
        <v>4153</v>
      </c>
      <c r="L3933" s="61" t="s">
        <v>113</v>
      </c>
      <c r="M3933" s="61">
        <f>VLOOKUP(H3933,zdroj!C:F,4,0)</f>
        <v>0</v>
      </c>
      <c r="N3933" s="61" t="str">
        <f t="shared" si="122"/>
        <v>katB</v>
      </c>
      <c r="P3933" s="73" t="str">
        <f t="shared" si="123"/>
        <v/>
      </c>
      <c r="Q3933" s="61" t="s">
        <v>30</v>
      </c>
    </row>
    <row r="3934" spans="8:17" x14ac:dyDescent="0.25">
      <c r="H3934" s="59">
        <v>120235</v>
      </c>
      <c r="I3934" s="59" t="s">
        <v>69</v>
      </c>
      <c r="J3934" s="59">
        <v>11483903</v>
      </c>
      <c r="K3934" s="59" t="s">
        <v>4154</v>
      </c>
      <c r="L3934" s="61" t="s">
        <v>113</v>
      </c>
      <c r="M3934" s="61">
        <f>VLOOKUP(H3934,zdroj!C:F,4,0)</f>
        <v>0</v>
      </c>
      <c r="N3934" s="61" t="str">
        <f t="shared" si="122"/>
        <v>katB</v>
      </c>
      <c r="P3934" s="73" t="str">
        <f t="shared" si="123"/>
        <v/>
      </c>
      <c r="Q3934" s="61" t="s">
        <v>30</v>
      </c>
    </row>
    <row r="3935" spans="8:17" x14ac:dyDescent="0.25">
      <c r="H3935" s="59">
        <v>120235</v>
      </c>
      <c r="I3935" s="59" t="s">
        <v>69</v>
      </c>
      <c r="J3935" s="59">
        <v>11483911</v>
      </c>
      <c r="K3935" s="59" t="s">
        <v>4155</v>
      </c>
      <c r="L3935" s="61" t="s">
        <v>113</v>
      </c>
      <c r="M3935" s="61">
        <f>VLOOKUP(H3935,zdroj!C:F,4,0)</f>
        <v>0</v>
      </c>
      <c r="N3935" s="61" t="str">
        <f t="shared" si="122"/>
        <v>katB</v>
      </c>
      <c r="P3935" s="73" t="str">
        <f t="shared" si="123"/>
        <v/>
      </c>
      <c r="Q3935" s="61" t="s">
        <v>30</v>
      </c>
    </row>
    <row r="3936" spans="8:17" x14ac:dyDescent="0.25">
      <c r="H3936" s="59">
        <v>120235</v>
      </c>
      <c r="I3936" s="59" t="s">
        <v>69</v>
      </c>
      <c r="J3936" s="59">
        <v>11483920</v>
      </c>
      <c r="K3936" s="59" t="s">
        <v>4156</v>
      </c>
      <c r="L3936" s="61" t="s">
        <v>81</v>
      </c>
      <c r="M3936" s="61">
        <f>VLOOKUP(H3936,zdroj!C:F,4,0)</f>
        <v>0</v>
      </c>
      <c r="N3936" s="61" t="str">
        <f t="shared" si="122"/>
        <v>-</v>
      </c>
      <c r="P3936" s="73" t="str">
        <f t="shared" si="123"/>
        <v/>
      </c>
      <c r="Q3936" s="61" t="s">
        <v>86</v>
      </c>
    </row>
    <row r="3937" spans="8:17" x14ac:dyDescent="0.25">
      <c r="H3937" s="59">
        <v>120235</v>
      </c>
      <c r="I3937" s="59" t="s">
        <v>69</v>
      </c>
      <c r="J3937" s="59">
        <v>11483938</v>
      </c>
      <c r="K3937" s="59" t="s">
        <v>4157</v>
      </c>
      <c r="L3937" s="61" t="s">
        <v>113</v>
      </c>
      <c r="M3937" s="61">
        <f>VLOOKUP(H3937,zdroj!C:F,4,0)</f>
        <v>0</v>
      </c>
      <c r="N3937" s="61" t="str">
        <f t="shared" si="122"/>
        <v>katB</v>
      </c>
      <c r="P3937" s="73" t="str">
        <f t="shared" si="123"/>
        <v/>
      </c>
      <c r="Q3937" s="61" t="s">
        <v>30</v>
      </c>
    </row>
    <row r="3938" spans="8:17" x14ac:dyDescent="0.25">
      <c r="H3938" s="59">
        <v>120235</v>
      </c>
      <c r="I3938" s="59" t="s">
        <v>69</v>
      </c>
      <c r="J3938" s="59">
        <v>11483946</v>
      </c>
      <c r="K3938" s="59" t="s">
        <v>4158</v>
      </c>
      <c r="L3938" s="61" t="s">
        <v>81</v>
      </c>
      <c r="M3938" s="61">
        <f>VLOOKUP(H3938,zdroj!C:F,4,0)</f>
        <v>0</v>
      </c>
      <c r="N3938" s="61" t="str">
        <f t="shared" si="122"/>
        <v>-</v>
      </c>
      <c r="P3938" s="73" t="str">
        <f t="shared" si="123"/>
        <v/>
      </c>
      <c r="Q3938" s="61" t="s">
        <v>86</v>
      </c>
    </row>
    <row r="3939" spans="8:17" x14ac:dyDescent="0.25">
      <c r="H3939" s="59">
        <v>120235</v>
      </c>
      <c r="I3939" s="59" t="s">
        <v>69</v>
      </c>
      <c r="J3939" s="59">
        <v>11483954</v>
      </c>
      <c r="K3939" s="59" t="s">
        <v>4159</v>
      </c>
      <c r="L3939" s="61" t="s">
        <v>113</v>
      </c>
      <c r="M3939" s="61">
        <f>VLOOKUP(H3939,zdroj!C:F,4,0)</f>
        <v>0</v>
      </c>
      <c r="N3939" s="61" t="str">
        <f t="shared" si="122"/>
        <v>katB</v>
      </c>
      <c r="P3939" s="73" t="str">
        <f t="shared" si="123"/>
        <v/>
      </c>
      <c r="Q3939" s="61" t="s">
        <v>30</v>
      </c>
    </row>
    <row r="3940" spans="8:17" x14ac:dyDescent="0.25">
      <c r="H3940" s="59">
        <v>120235</v>
      </c>
      <c r="I3940" s="59" t="s">
        <v>69</v>
      </c>
      <c r="J3940" s="59">
        <v>11483962</v>
      </c>
      <c r="K3940" s="59" t="s">
        <v>4160</v>
      </c>
      <c r="L3940" s="61" t="s">
        <v>113</v>
      </c>
      <c r="M3940" s="61">
        <f>VLOOKUP(H3940,zdroj!C:F,4,0)</f>
        <v>0</v>
      </c>
      <c r="N3940" s="61" t="str">
        <f t="shared" si="122"/>
        <v>katB</v>
      </c>
      <c r="P3940" s="73" t="str">
        <f t="shared" si="123"/>
        <v/>
      </c>
      <c r="Q3940" s="61" t="s">
        <v>30</v>
      </c>
    </row>
    <row r="3941" spans="8:17" x14ac:dyDescent="0.25">
      <c r="H3941" s="59">
        <v>120235</v>
      </c>
      <c r="I3941" s="59" t="s">
        <v>69</v>
      </c>
      <c r="J3941" s="59">
        <v>11483971</v>
      </c>
      <c r="K3941" s="59" t="s">
        <v>4161</v>
      </c>
      <c r="L3941" s="61" t="s">
        <v>113</v>
      </c>
      <c r="M3941" s="61">
        <f>VLOOKUP(H3941,zdroj!C:F,4,0)</f>
        <v>0</v>
      </c>
      <c r="N3941" s="61" t="str">
        <f t="shared" si="122"/>
        <v>katB</v>
      </c>
      <c r="P3941" s="73" t="str">
        <f t="shared" si="123"/>
        <v/>
      </c>
      <c r="Q3941" s="61" t="s">
        <v>30</v>
      </c>
    </row>
    <row r="3942" spans="8:17" x14ac:dyDescent="0.25">
      <c r="H3942" s="59">
        <v>120235</v>
      </c>
      <c r="I3942" s="59" t="s">
        <v>69</v>
      </c>
      <c r="J3942" s="59">
        <v>11483989</v>
      </c>
      <c r="K3942" s="59" t="s">
        <v>4162</v>
      </c>
      <c r="L3942" s="61" t="s">
        <v>113</v>
      </c>
      <c r="M3942" s="61">
        <f>VLOOKUP(H3942,zdroj!C:F,4,0)</f>
        <v>0</v>
      </c>
      <c r="N3942" s="61" t="str">
        <f t="shared" si="122"/>
        <v>katB</v>
      </c>
      <c r="P3942" s="73" t="str">
        <f t="shared" si="123"/>
        <v/>
      </c>
      <c r="Q3942" s="61" t="s">
        <v>30</v>
      </c>
    </row>
    <row r="3943" spans="8:17" x14ac:dyDescent="0.25">
      <c r="H3943" s="59">
        <v>120235</v>
      </c>
      <c r="I3943" s="59" t="s">
        <v>69</v>
      </c>
      <c r="J3943" s="59">
        <v>11483997</v>
      </c>
      <c r="K3943" s="59" t="s">
        <v>4163</v>
      </c>
      <c r="L3943" s="61" t="s">
        <v>113</v>
      </c>
      <c r="M3943" s="61">
        <f>VLOOKUP(H3943,zdroj!C:F,4,0)</f>
        <v>0</v>
      </c>
      <c r="N3943" s="61" t="str">
        <f t="shared" si="122"/>
        <v>katB</v>
      </c>
      <c r="P3943" s="73" t="str">
        <f t="shared" si="123"/>
        <v/>
      </c>
      <c r="Q3943" s="61" t="s">
        <v>30</v>
      </c>
    </row>
    <row r="3944" spans="8:17" x14ac:dyDescent="0.25">
      <c r="H3944" s="59">
        <v>120235</v>
      </c>
      <c r="I3944" s="59" t="s">
        <v>69</v>
      </c>
      <c r="J3944" s="59">
        <v>11484004</v>
      </c>
      <c r="K3944" s="59" t="s">
        <v>4164</v>
      </c>
      <c r="L3944" s="61" t="s">
        <v>113</v>
      </c>
      <c r="M3944" s="61">
        <f>VLOOKUP(H3944,zdroj!C:F,4,0)</f>
        <v>0</v>
      </c>
      <c r="N3944" s="61" t="str">
        <f t="shared" si="122"/>
        <v>katB</v>
      </c>
      <c r="P3944" s="73" t="str">
        <f t="shared" si="123"/>
        <v/>
      </c>
      <c r="Q3944" s="61" t="s">
        <v>30</v>
      </c>
    </row>
    <row r="3945" spans="8:17" x14ac:dyDescent="0.25">
      <c r="H3945" s="59">
        <v>120235</v>
      </c>
      <c r="I3945" s="59" t="s">
        <v>69</v>
      </c>
      <c r="J3945" s="59">
        <v>11484012</v>
      </c>
      <c r="K3945" s="59" t="s">
        <v>4165</v>
      </c>
      <c r="L3945" s="61" t="s">
        <v>81</v>
      </c>
      <c r="M3945" s="61">
        <f>VLOOKUP(H3945,zdroj!C:F,4,0)</f>
        <v>0</v>
      </c>
      <c r="N3945" s="61" t="str">
        <f t="shared" si="122"/>
        <v>-</v>
      </c>
      <c r="P3945" s="73" t="str">
        <f t="shared" si="123"/>
        <v/>
      </c>
      <c r="Q3945" s="61" t="s">
        <v>88</v>
      </c>
    </row>
    <row r="3946" spans="8:17" x14ac:dyDescent="0.25">
      <c r="H3946" s="59">
        <v>120235</v>
      </c>
      <c r="I3946" s="59" t="s">
        <v>69</v>
      </c>
      <c r="J3946" s="59">
        <v>11484021</v>
      </c>
      <c r="K3946" s="59" t="s">
        <v>4166</v>
      </c>
      <c r="L3946" s="61" t="s">
        <v>113</v>
      </c>
      <c r="M3946" s="61">
        <f>VLOOKUP(H3946,zdroj!C:F,4,0)</f>
        <v>0</v>
      </c>
      <c r="N3946" s="61" t="str">
        <f t="shared" si="122"/>
        <v>katB</v>
      </c>
      <c r="P3946" s="73" t="str">
        <f t="shared" si="123"/>
        <v/>
      </c>
      <c r="Q3946" s="61" t="s">
        <v>30</v>
      </c>
    </row>
    <row r="3947" spans="8:17" x14ac:dyDescent="0.25">
      <c r="H3947" s="59">
        <v>120235</v>
      </c>
      <c r="I3947" s="59" t="s">
        <v>69</v>
      </c>
      <c r="J3947" s="59">
        <v>11484039</v>
      </c>
      <c r="K3947" s="59" t="s">
        <v>4167</v>
      </c>
      <c r="L3947" s="61" t="s">
        <v>113</v>
      </c>
      <c r="M3947" s="61">
        <f>VLOOKUP(H3947,zdroj!C:F,4,0)</f>
        <v>0</v>
      </c>
      <c r="N3947" s="61" t="str">
        <f t="shared" si="122"/>
        <v>katB</v>
      </c>
      <c r="P3947" s="73" t="str">
        <f t="shared" si="123"/>
        <v/>
      </c>
      <c r="Q3947" s="61" t="s">
        <v>30</v>
      </c>
    </row>
    <row r="3948" spans="8:17" x14ac:dyDescent="0.25">
      <c r="H3948" s="59">
        <v>120235</v>
      </c>
      <c r="I3948" s="59" t="s">
        <v>69</v>
      </c>
      <c r="J3948" s="59">
        <v>11484047</v>
      </c>
      <c r="K3948" s="59" t="s">
        <v>4168</v>
      </c>
      <c r="L3948" s="61" t="s">
        <v>113</v>
      </c>
      <c r="M3948" s="61">
        <f>VLOOKUP(H3948,zdroj!C:F,4,0)</f>
        <v>0</v>
      </c>
      <c r="N3948" s="61" t="str">
        <f t="shared" si="122"/>
        <v>katB</v>
      </c>
      <c r="P3948" s="73" t="str">
        <f t="shared" si="123"/>
        <v/>
      </c>
      <c r="Q3948" s="61" t="s">
        <v>30</v>
      </c>
    </row>
    <row r="3949" spans="8:17" x14ac:dyDescent="0.25">
      <c r="H3949" s="59">
        <v>120235</v>
      </c>
      <c r="I3949" s="59" t="s">
        <v>69</v>
      </c>
      <c r="J3949" s="59">
        <v>11484055</v>
      </c>
      <c r="K3949" s="59" t="s">
        <v>4169</v>
      </c>
      <c r="L3949" s="61" t="s">
        <v>113</v>
      </c>
      <c r="M3949" s="61">
        <f>VLOOKUP(H3949,zdroj!C:F,4,0)</f>
        <v>0</v>
      </c>
      <c r="N3949" s="61" t="str">
        <f t="shared" si="122"/>
        <v>katB</v>
      </c>
      <c r="P3949" s="73" t="str">
        <f t="shared" si="123"/>
        <v/>
      </c>
      <c r="Q3949" s="61" t="s">
        <v>30</v>
      </c>
    </row>
    <row r="3950" spans="8:17" x14ac:dyDescent="0.25">
      <c r="H3950" s="59">
        <v>120235</v>
      </c>
      <c r="I3950" s="59" t="s">
        <v>69</v>
      </c>
      <c r="J3950" s="59">
        <v>11484063</v>
      </c>
      <c r="K3950" s="59" t="s">
        <v>4170</v>
      </c>
      <c r="L3950" s="61" t="s">
        <v>113</v>
      </c>
      <c r="M3950" s="61">
        <f>VLOOKUP(H3950,zdroj!C:F,4,0)</f>
        <v>0</v>
      </c>
      <c r="N3950" s="61" t="str">
        <f t="shared" si="122"/>
        <v>katB</v>
      </c>
      <c r="P3950" s="73" t="str">
        <f t="shared" si="123"/>
        <v/>
      </c>
      <c r="Q3950" s="61" t="s">
        <v>30</v>
      </c>
    </row>
    <row r="3951" spans="8:17" x14ac:dyDescent="0.25">
      <c r="H3951" s="59">
        <v>120235</v>
      </c>
      <c r="I3951" s="59" t="s">
        <v>69</v>
      </c>
      <c r="J3951" s="59">
        <v>11484071</v>
      </c>
      <c r="K3951" s="59" t="s">
        <v>4171</v>
      </c>
      <c r="L3951" s="61" t="s">
        <v>113</v>
      </c>
      <c r="M3951" s="61">
        <f>VLOOKUP(H3951,zdroj!C:F,4,0)</f>
        <v>0</v>
      </c>
      <c r="N3951" s="61" t="str">
        <f t="shared" si="122"/>
        <v>katB</v>
      </c>
      <c r="P3951" s="73" t="str">
        <f t="shared" si="123"/>
        <v/>
      </c>
      <c r="Q3951" s="61" t="s">
        <v>30</v>
      </c>
    </row>
    <row r="3952" spans="8:17" x14ac:dyDescent="0.25">
      <c r="H3952" s="59">
        <v>120235</v>
      </c>
      <c r="I3952" s="59" t="s">
        <v>69</v>
      </c>
      <c r="J3952" s="59">
        <v>11484080</v>
      </c>
      <c r="K3952" s="59" t="s">
        <v>4172</v>
      </c>
      <c r="L3952" s="61" t="s">
        <v>81</v>
      </c>
      <c r="M3952" s="61">
        <f>VLOOKUP(H3952,zdroj!C:F,4,0)</f>
        <v>0</v>
      </c>
      <c r="N3952" s="61" t="str">
        <f t="shared" si="122"/>
        <v>-</v>
      </c>
      <c r="P3952" s="73" t="str">
        <f t="shared" si="123"/>
        <v/>
      </c>
      <c r="Q3952" s="61" t="s">
        <v>88</v>
      </c>
    </row>
    <row r="3953" spans="8:17" x14ac:dyDescent="0.25">
      <c r="H3953" s="59">
        <v>120235</v>
      </c>
      <c r="I3953" s="59" t="s">
        <v>69</v>
      </c>
      <c r="J3953" s="59">
        <v>11484098</v>
      </c>
      <c r="K3953" s="59" t="s">
        <v>4173</v>
      </c>
      <c r="L3953" s="61" t="s">
        <v>81</v>
      </c>
      <c r="M3953" s="61">
        <f>VLOOKUP(H3953,zdroj!C:F,4,0)</f>
        <v>0</v>
      </c>
      <c r="N3953" s="61" t="str">
        <f t="shared" si="122"/>
        <v>-</v>
      </c>
      <c r="P3953" s="73" t="str">
        <f t="shared" si="123"/>
        <v/>
      </c>
      <c r="Q3953" s="61" t="s">
        <v>88</v>
      </c>
    </row>
    <row r="3954" spans="8:17" x14ac:dyDescent="0.25">
      <c r="H3954" s="59">
        <v>120235</v>
      </c>
      <c r="I3954" s="59" t="s">
        <v>69</v>
      </c>
      <c r="J3954" s="59">
        <v>11484110</v>
      </c>
      <c r="K3954" s="59" t="s">
        <v>4174</v>
      </c>
      <c r="L3954" s="61" t="s">
        <v>81</v>
      </c>
      <c r="M3954" s="61">
        <f>VLOOKUP(H3954,zdroj!C:F,4,0)</f>
        <v>0</v>
      </c>
      <c r="N3954" s="61" t="str">
        <f t="shared" si="122"/>
        <v>-</v>
      </c>
      <c r="P3954" s="73" t="str">
        <f t="shared" si="123"/>
        <v/>
      </c>
      <c r="Q3954" s="61" t="s">
        <v>88</v>
      </c>
    </row>
    <row r="3955" spans="8:17" x14ac:dyDescent="0.25">
      <c r="H3955" s="59">
        <v>120235</v>
      </c>
      <c r="I3955" s="59" t="s">
        <v>69</v>
      </c>
      <c r="J3955" s="59">
        <v>30855217</v>
      </c>
      <c r="K3955" s="59" t="s">
        <v>4175</v>
      </c>
      <c r="L3955" s="61" t="s">
        <v>81</v>
      </c>
      <c r="M3955" s="61">
        <f>VLOOKUP(H3955,zdroj!C:F,4,0)</f>
        <v>0</v>
      </c>
      <c r="N3955" s="61" t="str">
        <f t="shared" si="122"/>
        <v>-</v>
      </c>
      <c r="P3955" s="73" t="str">
        <f t="shared" si="123"/>
        <v/>
      </c>
      <c r="Q3955" s="61" t="s">
        <v>88</v>
      </c>
    </row>
    <row r="3956" spans="8:17" x14ac:dyDescent="0.25">
      <c r="H3956" s="59">
        <v>120235</v>
      </c>
      <c r="I3956" s="59" t="s">
        <v>69</v>
      </c>
      <c r="J3956" s="59">
        <v>31280561</v>
      </c>
      <c r="K3956" s="59" t="s">
        <v>4176</v>
      </c>
      <c r="L3956" s="61" t="s">
        <v>81</v>
      </c>
      <c r="M3956" s="61">
        <f>VLOOKUP(H3956,zdroj!C:F,4,0)</f>
        <v>0</v>
      </c>
      <c r="N3956" s="61" t="str">
        <f t="shared" si="122"/>
        <v>-</v>
      </c>
      <c r="P3956" s="73" t="str">
        <f t="shared" si="123"/>
        <v/>
      </c>
      <c r="Q3956" s="61" t="s">
        <v>88</v>
      </c>
    </row>
    <row r="3957" spans="8:17" x14ac:dyDescent="0.25">
      <c r="H3957" s="59">
        <v>120243</v>
      </c>
      <c r="I3957" s="59" t="s">
        <v>69</v>
      </c>
      <c r="J3957" s="59">
        <v>11484128</v>
      </c>
      <c r="K3957" s="59" t="s">
        <v>4177</v>
      </c>
      <c r="L3957" s="61" t="s">
        <v>81</v>
      </c>
      <c r="M3957" s="61">
        <f>VLOOKUP(H3957,zdroj!C:F,4,0)</f>
        <v>0</v>
      </c>
      <c r="N3957" s="61" t="str">
        <f t="shared" si="122"/>
        <v>-</v>
      </c>
      <c r="P3957" s="73" t="str">
        <f t="shared" si="123"/>
        <v/>
      </c>
      <c r="Q3957" s="61" t="s">
        <v>86</v>
      </c>
    </row>
    <row r="3958" spans="8:17" x14ac:dyDescent="0.25">
      <c r="H3958" s="59">
        <v>120243</v>
      </c>
      <c r="I3958" s="59" t="s">
        <v>69</v>
      </c>
      <c r="J3958" s="59">
        <v>11484136</v>
      </c>
      <c r="K3958" s="59" t="s">
        <v>4178</v>
      </c>
      <c r="L3958" s="61" t="s">
        <v>81</v>
      </c>
      <c r="M3958" s="61">
        <f>VLOOKUP(H3958,zdroj!C:F,4,0)</f>
        <v>0</v>
      </c>
      <c r="N3958" s="61" t="str">
        <f t="shared" si="122"/>
        <v>-</v>
      </c>
      <c r="P3958" s="73" t="str">
        <f t="shared" si="123"/>
        <v/>
      </c>
      <c r="Q3958" s="61" t="s">
        <v>86</v>
      </c>
    </row>
    <row r="3959" spans="8:17" x14ac:dyDescent="0.25">
      <c r="H3959" s="59">
        <v>120243</v>
      </c>
      <c r="I3959" s="59" t="s">
        <v>69</v>
      </c>
      <c r="J3959" s="59">
        <v>11484144</v>
      </c>
      <c r="K3959" s="59" t="s">
        <v>4179</v>
      </c>
      <c r="L3959" s="61" t="s">
        <v>113</v>
      </c>
      <c r="M3959" s="61">
        <f>VLOOKUP(H3959,zdroj!C:F,4,0)</f>
        <v>0</v>
      </c>
      <c r="N3959" s="61" t="str">
        <f t="shared" si="122"/>
        <v>katB</v>
      </c>
      <c r="P3959" s="73" t="str">
        <f t="shared" si="123"/>
        <v/>
      </c>
      <c r="Q3959" s="61" t="s">
        <v>30</v>
      </c>
    </row>
    <row r="3960" spans="8:17" x14ac:dyDescent="0.25">
      <c r="H3960" s="59">
        <v>120243</v>
      </c>
      <c r="I3960" s="59" t="s">
        <v>69</v>
      </c>
      <c r="J3960" s="59">
        <v>11484152</v>
      </c>
      <c r="K3960" s="59" t="s">
        <v>4180</v>
      </c>
      <c r="L3960" s="61" t="s">
        <v>81</v>
      </c>
      <c r="M3960" s="61">
        <f>VLOOKUP(H3960,zdroj!C:F,4,0)</f>
        <v>0</v>
      </c>
      <c r="N3960" s="61" t="str">
        <f t="shared" si="122"/>
        <v>-</v>
      </c>
      <c r="P3960" s="73" t="str">
        <f t="shared" si="123"/>
        <v/>
      </c>
      <c r="Q3960" s="61" t="s">
        <v>86</v>
      </c>
    </row>
    <row r="3961" spans="8:17" x14ac:dyDescent="0.25">
      <c r="H3961" s="59">
        <v>120243</v>
      </c>
      <c r="I3961" s="59" t="s">
        <v>69</v>
      </c>
      <c r="J3961" s="59">
        <v>11484161</v>
      </c>
      <c r="K3961" s="59" t="s">
        <v>4181</v>
      </c>
      <c r="L3961" s="61" t="s">
        <v>113</v>
      </c>
      <c r="M3961" s="61">
        <f>VLOOKUP(H3961,zdroj!C:F,4,0)</f>
        <v>0</v>
      </c>
      <c r="N3961" s="61" t="str">
        <f t="shared" si="122"/>
        <v>katB</v>
      </c>
      <c r="P3961" s="73" t="str">
        <f t="shared" si="123"/>
        <v/>
      </c>
      <c r="Q3961" s="61" t="s">
        <v>30</v>
      </c>
    </row>
    <row r="3962" spans="8:17" x14ac:dyDescent="0.25">
      <c r="H3962" s="59">
        <v>120243</v>
      </c>
      <c r="I3962" s="59" t="s">
        <v>69</v>
      </c>
      <c r="J3962" s="59">
        <v>11484179</v>
      </c>
      <c r="K3962" s="59" t="s">
        <v>4182</v>
      </c>
      <c r="L3962" s="61" t="s">
        <v>113</v>
      </c>
      <c r="M3962" s="61">
        <f>VLOOKUP(H3962,zdroj!C:F,4,0)</f>
        <v>0</v>
      </c>
      <c r="N3962" s="61" t="str">
        <f t="shared" si="122"/>
        <v>katB</v>
      </c>
      <c r="P3962" s="73" t="str">
        <f t="shared" si="123"/>
        <v/>
      </c>
      <c r="Q3962" s="61" t="s">
        <v>30</v>
      </c>
    </row>
    <row r="3963" spans="8:17" x14ac:dyDescent="0.25">
      <c r="H3963" s="59">
        <v>120243</v>
      </c>
      <c r="I3963" s="59" t="s">
        <v>69</v>
      </c>
      <c r="J3963" s="59">
        <v>11484187</v>
      </c>
      <c r="K3963" s="59" t="s">
        <v>4183</v>
      </c>
      <c r="L3963" s="61" t="s">
        <v>113</v>
      </c>
      <c r="M3963" s="61">
        <f>VLOOKUP(H3963,zdroj!C:F,4,0)</f>
        <v>0</v>
      </c>
      <c r="N3963" s="61" t="str">
        <f t="shared" si="122"/>
        <v>katB</v>
      </c>
      <c r="P3963" s="73" t="str">
        <f t="shared" si="123"/>
        <v/>
      </c>
      <c r="Q3963" s="61" t="s">
        <v>30</v>
      </c>
    </row>
    <row r="3964" spans="8:17" x14ac:dyDescent="0.25">
      <c r="H3964" s="59">
        <v>120243</v>
      </c>
      <c r="I3964" s="59" t="s">
        <v>69</v>
      </c>
      <c r="J3964" s="59">
        <v>11484195</v>
      </c>
      <c r="K3964" s="59" t="s">
        <v>4184</v>
      </c>
      <c r="L3964" s="61" t="s">
        <v>113</v>
      </c>
      <c r="M3964" s="61">
        <f>VLOOKUP(H3964,zdroj!C:F,4,0)</f>
        <v>0</v>
      </c>
      <c r="N3964" s="61" t="str">
        <f t="shared" si="122"/>
        <v>katB</v>
      </c>
      <c r="P3964" s="73" t="str">
        <f t="shared" si="123"/>
        <v/>
      </c>
      <c r="Q3964" s="61" t="s">
        <v>30</v>
      </c>
    </row>
    <row r="3965" spans="8:17" x14ac:dyDescent="0.25">
      <c r="H3965" s="59">
        <v>120243</v>
      </c>
      <c r="I3965" s="59" t="s">
        <v>69</v>
      </c>
      <c r="J3965" s="59">
        <v>11484209</v>
      </c>
      <c r="K3965" s="59" t="s">
        <v>4185</v>
      </c>
      <c r="L3965" s="61" t="s">
        <v>81</v>
      </c>
      <c r="M3965" s="61">
        <f>VLOOKUP(H3965,zdroj!C:F,4,0)</f>
        <v>0</v>
      </c>
      <c r="N3965" s="61" t="str">
        <f t="shared" si="122"/>
        <v>-</v>
      </c>
      <c r="P3965" s="73" t="str">
        <f t="shared" si="123"/>
        <v/>
      </c>
      <c r="Q3965" s="61" t="s">
        <v>86</v>
      </c>
    </row>
    <row r="3966" spans="8:17" x14ac:dyDescent="0.25">
      <c r="H3966" s="59">
        <v>120243</v>
      </c>
      <c r="I3966" s="59" t="s">
        <v>69</v>
      </c>
      <c r="J3966" s="59">
        <v>11484217</v>
      </c>
      <c r="K3966" s="59" t="s">
        <v>4186</v>
      </c>
      <c r="L3966" s="61" t="s">
        <v>113</v>
      </c>
      <c r="M3966" s="61">
        <f>VLOOKUP(H3966,zdroj!C:F,4,0)</f>
        <v>0</v>
      </c>
      <c r="N3966" s="61" t="str">
        <f t="shared" si="122"/>
        <v>katB</v>
      </c>
      <c r="P3966" s="73" t="str">
        <f t="shared" si="123"/>
        <v/>
      </c>
      <c r="Q3966" s="61" t="s">
        <v>30</v>
      </c>
    </row>
    <row r="3967" spans="8:17" x14ac:dyDescent="0.25">
      <c r="H3967" s="59">
        <v>120243</v>
      </c>
      <c r="I3967" s="59" t="s">
        <v>69</v>
      </c>
      <c r="J3967" s="59">
        <v>11484225</v>
      </c>
      <c r="K3967" s="59" t="s">
        <v>4187</v>
      </c>
      <c r="L3967" s="61" t="s">
        <v>113</v>
      </c>
      <c r="M3967" s="61">
        <f>VLOOKUP(H3967,zdroj!C:F,4,0)</f>
        <v>0</v>
      </c>
      <c r="N3967" s="61" t="str">
        <f t="shared" si="122"/>
        <v>katB</v>
      </c>
      <c r="P3967" s="73" t="str">
        <f t="shared" si="123"/>
        <v/>
      </c>
      <c r="Q3967" s="61" t="s">
        <v>30</v>
      </c>
    </row>
    <row r="3968" spans="8:17" x14ac:dyDescent="0.25">
      <c r="H3968" s="59">
        <v>120243</v>
      </c>
      <c r="I3968" s="59" t="s">
        <v>69</v>
      </c>
      <c r="J3968" s="59">
        <v>11484233</v>
      </c>
      <c r="K3968" s="59" t="s">
        <v>4188</v>
      </c>
      <c r="L3968" s="61" t="s">
        <v>113</v>
      </c>
      <c r="M3968" s="61">
        <f>VLOOKUP(H3968,zdroj!C:F,4,0)</f>
        <v>0</v>
      </c>
      <c r="N3968" s="61" t="str">
        <f t="shared" si="122"/>
        <v>katB</v>
      </c>
      <c r="P3968" s="73" t="str">
        <f t="shared" si="123"/>
        <v/>
      </c>
      <c r="Q3968" s="61" t="s">
        <v>30</v>
      </c>
    </row>
    <row r="3969" spans="8:17" x14ac:dyDescent="0.25">
      <c r="H3969" s="59">
        <v>120243</v>
      </c>
      <c r="I3969" s="59" t="s">
        <v>69</v>
      </c>
      <c r="J3969" s="59">
        <v>11484241</v>
      </c>
      <c r="K3969" s="59" t="s">
        <v>4189</v>
      </c>
      <c r="L3969" s="61" t="s">
        <v>113</v>
      </c>
      <c r="M3969" s="61">
        <f>VLOOKUP(H3969,zdroj!C:F,4,0)</f>
        <v>0</v>
      </c>
      <c r="N3969" s="61" t="str">
        <f t="shared" si="122"/>
        <v>katB</v>
      </c>
      <c r="P3969" s="73" t="str">
        <f t="shared" si="123"/>
        <v/>
      </c>
      <c r="Q3969" s="61" t="s">
        <v>30</v>
      </c>
    </row>
    <row r="3970" spans="8:17" x14ac:dyDescent="0.25">
      <c r="H3970" s="59">
        <v>120243</v>
      </c>
      <c r="I3970" s="59" t="s">
        <v>69</v>
      </c>
      <c r="J3970" s="59">
        <v>11484250</v>
      </c>
      <c r="K3970" s="59" t="s">
        <v>4190</v>
      </c>
      <c r="L3970" s="61" t="s">
        <v>113</v>
      </c>
      <c r="M3970" s="61">
        <f>VLOOKUP(H3970,zdroj!C:F,4,0)</f>
        <v>0</v>
      </c>
      <c r="N3970" s="61" t="str">
        <f t="shared" si="122"/>
        <v>katB</v>
      </c>
      <c r="P3970" s="73" t="str">
        <f t="shared" si="123"/>
        <v/>
      </c>
      <c r="Q3970" s="61" t="s">
        <v>30</v>
      </c>
    </row>
    <row r="3971" spans="8:17" x14ac:dyDescent="0.25">
      <c r="H3971" s="59">
        <v>120243</v>
      </c>
      <c r="I3971" s="59" t="s">
        <v>69</v>
      </c>
      <c r="J3971" s="59">
        <v>11484268</v>
      </c>
      <c r="K3971" s="59" t="s">
        <v>4191</v>
      </c>
      <c r="L3971" s="61" t="s">
        <v>113</v>
      </c>
      <c r="M3971" s="61">
        <f>VLOOKUP(H3971,zdroj!C:F,4,0)</f>
        <v>0</v>
      </c>
      <c r="N3971" s="61" t="str">
        <f t="shared" si="122"/>
        <v>katB</v>
      </c>
      <c r="P3971" s="73" t="str">
        <f t="shared" si="123"/>
        <v/>
      </c>
      <c r="Q3971" s="61" t="s">
        <v>30</v>
      </c>
    </row>
    <row r="3972" spans="8:17" x14ac:dyDescent="0.25">
      <c r="H3972" s="59">
        <v>120243</v>
      </c>
      <c r="I3972" s="59" t="s">
        <v>69</v>
      </c>
      <c r="J3972" s="59">
        <v>11484276</v>
      </c>
      <c r="K3972" s="59" t="s">
        <v>4192</v>
      </c>
      <c r="L3972" s="61" t="s">
        <v>113</v>
      </c>
      <c r="M3972" s="61">
        <f>VLOOKUP(H3972,zdroj!C:F,4,0)</f>
        <v>0</v>
      </c>
      <c r="N3972" s="61" t="str">
        <f t="shared" si="122"/>
        <v>katB</v>
      </c>
      <c r="P3972" s="73" t="str">
        <f t="shared" si="123"/>
        <v/>
      </c>
      <c r="Q3972" s="61" t="s">
        <v>30</v>
      </c>
    </row>
    <row r="3973" spans="8:17" x14ac:dyDescent="0.25">
      <c r="H3973" s="59">
        <v>120243</v>
      </c>
      <c r="I3973" s="59" t="s">
        <v>69</v>
      </c>
      <c r="J3973" s="59">
        <v>11484284</v>
      </c>
      <c r="K3973" s="59" t="s">
        <v>4193</v>
      </c>
      <c r="L3973" s="61" t="s">
        <v>113</v>
      </c>
      <c r="M3973" s="61">
        <f>VLOOKUP(H3973,zdroj!C:F,4,0)</f>
        <v>0</v>
      </c>
      <c r="N3973" s="61" t="str">
        <f t="shared" si="122"/>
        <v>katB</v>
      </c>
      <c r="P3973" s="73" t="str">
        <f t="shared" si="123"/>
        <v/>
      </c>
      <c r="Q3973" s="61" t="s">
        <v>30</v>
      </c>
    </row>
    <row r="3974" spans="8:17" x14ac:dyDescent="0.25">
      <c r="H3974" s="59">
        <v>120243</v>
      </c>
      <c r="I3974" s="59" t="s">
        <v>69</v>
      </c>
      <c r="J3974" s="59">
        <v>11484292</v>
      </c>
      <c r="K3974" s="59" t="s">
        <v>4194</v>
      </c>
      <c r="L3974" s="61" t="s">
        <v>113</v>
      </c>
      <c r="M3974" s="61">
        <f>VLOOKUP(H3974,zdroj!C:F,4,0)</f>
        <v>0</v>
      </c>
      <c r="N3974" s="61" t="str">
        <f t="shared" si="122"/>
        <v>katB</v>
      </c>
      <c r="P3974" s="73" t="str">
        <f t="shared" si="123"/>
        <v/>
      </c>
      <c r="Q3974" s="61" t="s">
        <v>30</v>
      </c>
    </row>
    <row r="3975" spans="8:17" x14ac:dyDescent="0.25">
      <c r="H3975" s="59">
        <v>120243</v>
      </c>
      <c r="I3975" s="59" t="s">
        <v>69</v>
      </c>
      <c r="J3975" s="59">
        <v>11484306</v>
      </c>
      <c r="K3975" s="59" t="s">
        <v>4195</v>
      </c>
      <c r="L3975" s="61" t="s">
        <v>113</v>
      </c>
      <c r="M3975" s="61">
        <f>VLOOKUP(H3975,zdroj!C:F,4,0)</f>
        <v>0</v>
      </c>
      <c r="N3975" s="61" t="str">
        <f t="shared" ref="N3975:N4038" si="124">IF(M3975="A",IF(L3975="katA","katB",L3975),L3975)</f>
        <v>katB</v>
      </c>
      <c r="P3975" s="73" t="str">
        <f t="shared" ref="P3975:P4038" si="125">IF(O3975="A",1,"")</f>
        <v/>
      </c>
      <c r="Q3975" s="61" t="s">
        <v>30</v>
      </c>
    </row>
    <row r="3976" spans="8:17" x14ac:dyDescent="0.25">
      <c r="H3976" s="59">
        <v>120243</v>
      </c>
      <c r="I3976" s="59" t="s">
        <v>69</v>
      </c>
      <c r="J3976" s="59">
        <v>11484314</v>
      </c>
      <c r="K3976" s="59" t="s">
        <v>4196</v>
      </c>
      <c r="L3976" s="61" t="s">
        <v>113</v>
      </c>
      <c r="M3976" s="61">
        <f>VLOOKUP(H3976,zdroj!C:F,4,0)</f>
        <v>0</v>
      </c>
      <c r="N3976" s="61" t="str">
        <f t="shared" si="124"/>
        <v>katB</v>
      </c>
      <c r="P3976" s="73" t="str">
        <f t="shared" si="125"/>
        <v/>
      </c>
      <c r="Q3976" s="61" t="s">
        <v>30</v>
      </c>
    </row>
    <row r="3977" spans="8:17" x14ac:dyDescent="0.25">
      <c r="H3977" s="59">
        <v>120243</v>
      </c>
      <c r="I3977" s="59" t="s">
        <v>69</v>
      </c>
      <c r="J3977" s="59">
        <v>11484322</v>
      </c>
      <c r="K3977" s="59" t="s">
        <v>4197</v>
      </c>
      <c r="L3977" s="61" t="s">
        <v>81</v>
      </c>
      <c r="M3977" s="61">
        <f>VLOOKUP(H3977,zdroj!C:F,4,0)</f>
        <v>0</v>
      </c>
      <c r="N3977" s="61" t="str">
        <f t="shared" si="124"/>
        <v>-</v>
      </c>
      <c r="P3977" s="73" t="str">
        <f t="shared" si="125"/>
        <v/>
      </c>
      <c r="Q3977" s="61" t="s">
        <v>86</v>
      </c>
    </row>
    <row r="3978" spans="8:17" x14ac:dyDescent="0.25">
      <c r="H3978" s="59">
        <v>120243</v>
      </c>
      <c r="I3978" s="59" t="s">
        <v>69</v>
      </c>
      <c r="J3978" s="59">
        <v>11484331</v>
      </c>
      <c r="K3978" s="59" t="s">
        <v>4198</v>
      </c>
      <c r="L3978" s="61" t="s">
        <v>113</v>
      </c>
      <c r="M3978" s="61">
        <f>VLOOKUP(H3978,zdroj!C:F,4,0)</f>
        <v>0</v>
      </c>
      <c r="N3978" s="61" t="str">
        <f t="shared" si="124"/>
        <v>katB</v>
      </c>
      <c r="P3978" s="73" t="str">
        <f t="shared" si="125"/>
        <v/>
      </c>
      <c r="Q3978" s="61" t="s">
        <v>30</v>
      </c>
    </row>
    <row r="3979" spans="8:17" x14ac:dyDescent="0.25">
      <c r="H3979" s="59">
        <v>120243</v>
      </c>
      <c r="I3979" s="59" t="s">
        <v>69</v>
      </c>
      <c r="J3979" s="59">
        <v>11484349</v>
      </c>
      <c r="K3979" s="59" t="s">
        <v>4199</v>
      </c>
      <c r="L3979" s="61" t="s">
        <v>81</v>
      </c>
      <c r="M3979" s="61">
        <f>VLOOKUP(H3979,zdroj!C:F,4,0)</f>
        <v>0</v>
      </c>
      <c r="N3979" s="61" t="str">
        <f t="shared" si="124"/>
        <v>-</v>
      </c>
      <c r="P3979" s="73" t="str">
        <f t="shared" si="125"/>
        <v/>
      </c>
      <c r="Q3979" s="61" t="s">
        <v>86</v>
      </c>
    </row>
    <row r="3980" spans="8:17" x14ac:dyDescent="0.25">
      <c r="H3980" s="59">
        <v>120243</v>
      </c>
      <c r="I3980" s="59" t="s">
        <v>69</v>
      </c>
      <c r="J3980" s="59">
        <v>11484357</v>
      </c>
      <c r="K3980" s="59" t="s">
        <v>4200</v>
      </c>
      <c r="L3980" s="61" t="s">
        <v>113</v>
      </c>
      <c r="M3980" s="61">
        <f>VLOOKUP(H3980,zdroj!C:F,4,0)</f>
        <v>0</v>
      </c>
      <c r="N3980" s="61" t="str">
        <f t="shared" si="124"/>
        <v>katB</v>
      </c>
      <c r="P3980" s="73" t="str">
        <f t="shared" si="125"/>
        <v/>
      </c>
      <c r="Q3980" s="61" t="s">
        <v>30</v>
      </c>
    </row>
    <row r="3981" spans="8:17" x14ac:dyDescent="0.25">
      <c r="H3981" s="59">
        <v>120243</v>
      </c>
      <c r="I3981" s="59" t="s">
        <v>69</v>
      </c>
      <c r="J3981" s="59">
        <v>11484365</v>
      </c>
      <c r="K3981" s="59" t="s">
        <v>4201</v>
      </c>
      <c r="L3981" s="61" t="s">
        <v>81</v>
      </c>
      <c r="M3981" s="61">
        <f>VLOOKUP(H3981,zdroj!C:F,4,0)</f>
        <v>0</v>
      </c>
      <c r="N3981" s="61" t="str">
        <f t="shared" si="124"/>
        <v>-</v>
      </c>
      <c r="P3981" s="73" t="str">
        <f t="shared" si="125"/>
        <v/>
      </c>
      <c r="Q3981" s="61" t="s">
        <v>86</v>
      </c>
    </row>
    <row r="3982" spans="8:17" x14ac:dyDescent="0.25">
      <c r="H3982" s="59">
        <v>120243</v>
      </c>
      <c r="I3982" s="59" t="s">
        <v>69</v>
      </c>
      <c r="J3982" s="59">
        <v>11484381</v>
      </c>
      <c r="K3982" s="59" t="s">
        <v>4202</v>
      </c>
      <c r="L3982" s="61" t="s">
        <v>113</v>
      </c>
      <c r="M3982" s="61">
        <f>VLOOKUP(H3982,zdroj!C:F,4,0)</f>
        <v>0</v>
      </c>
      <c r="N3982" s="61" t="str">
        <f t="shared" si="124"/>
        <v>katB</v>
      </c>
      <c r="P3982" s="73" t="str">
        <f t="shared" si="125"/>
        <v/>
      </c>
      <c r="Q3982" s="61" t="s">
        <v>30</v>
      </c>
    </row>
    <row r="3983" spans="8:17" x14ac:dyDescent="0.25">
      <c r="H3983" s="59">
        <v>120243</v>
      </c>
      <c r="I3983" s="59" t="s">
        <v>69</v>
      </c>
      <c r="J3983" s="59">
        <v>11484390</v>
      </c>
      <c r="K3983" s="59" t="s">
        <v>4203</v>
      </c>
      <c r="L3983" s="61" t="s">
        <v>113</v>
      </c>
      <c r="M3983" s="61">
        <f>VLOOKUP(H3983,zdroj!C:F,4,0)</f>
        <v>0</v>
      </c>
      <c r="N3983" s="61" t="str">
        <f t="shared" si="124"/>
        <v>katB</v>
      </c>
      <c r="P3983" s="73" t="str">
        <f t="shared" si="125"/>
        <v/>
      </c>
      <c r="Q3983" s="61" t="s">
        <v>30</v>
      </c>
    </row>
    <row r="3984" spans="8:17" x14ac:dyDescent="0.25">
      <c r="H3984" s="59">
        <v>120243</v>
      </c>
      <c r="I3984" s="59" t="s">
        <v>69</v>
      </c>
      <c r="J3984" s="59">
        <v>11484403</v>
      </c>
      <c r="K3984" s="59" t="s">
        <v>4204</v>
      </c>
      <c r="L3984" s="61" t="s">
        <v>113</v>
      </c>
      <c r="M3984" s="61">
        <f>VLOOKUP(H3984,zdroj!C:F,4,0)</f>
        <v>0</v>
      </c>
      <c r="N3984" s="61" t="str">
        <f t="shared" si="124"/>
        <v>katB</v>
      </c>
      <c r="P3984" s="73" t="str">
        <f t="shared" si="125"/>
        <v/>
      </c>
      <c r="Q3984" s="61" t="s">
        <v>30</v>
      </c>
    </row>
    <row r="3985" spans="8:17" x14ac:dyDescent="0.25">
      <c r="H3985" s="59">
        <v>120243</v>
      </c>
      <c r="I3985" s="59" t="s">
        <v>69</v>
      </c>
      <c r="J3985" s="59">
        <v>11484411</v>
      </c>
      <c r="K3985" s="59" t="s">
        <v>4205</v>
      </c>
      <c r="L3985" s="61" t="s">
        <v>113</v>
      </c>
      <c r="M3985" s="61">
        <f>VLOOKUP(H3985,zdroj!C:F,4,0)</f>
        <v>0</v>
      </c>
      <c r="N3985" s="61" t="str">
        <f t="shared" si="124"/>
        <v>katB</v>
      </c>
      <c r="P3985" s="73" t="str">
        <f t="shared" si="125"/>
        <v/>
      </c>
      <c r="Q3985" s="61" t="s">
        <v>30</v>
      </c>
    </row>
    <row r="3986" spans="8:17" x14ac:dyDescent="0.25">
      <c r="H3986" s="59">
        <v>120243</v>
      </c>
      <c r="I3986" s="59" t="s">
        <v>69</v>
      </c>
      <c r="J3986" s="59">
        <v>11484420</v>
      </c>
      <c r="K3986" s="59" t="s">
        <v>4206</v>
      </c>
      <c r="L3986" s="61" t="s">
        <v>113</v>
      </c>
      <c r="M3986" s="61">
        <f>VLOOKUP(H3986,zdroj!C:F,4,0)</f>
        <v>0</v>
      </c>
      <c r="N3986" s="61" t="str">
        <f t="shared" si="124"/>
        <v>katB</v>
      </c>
      <c r="P3986" s="73" t="str">
        <f t="shared" si="125"/>
        <v/>
      </c>
      <c r="Q3986" s="61" t="s">
        <v>30</v>
      </c>
    </row>
    <row r="3987" spans="8:17" x14ac:dyDescent="0.25">
      <c r="H3987" s="59">
        <v>120243</v>
      </c>
      <c r="I3987" s="59" t="s">
        <v>69</v>
      </c>
      <c r="J3987" s="59">
        <v>11484438</v>
      </c>
      <c r="K3987" s="59" t="s">
        <v>4207</v>
      </c>
      <c r="L3987" s="61" t="s">
        <v>113</v>
      </c>
      <c r="M3987" s="61">
        <f>VLOOKUP(H3987,zdroj!C:F,4,0)</f>
        <v>0</v>
      </c>
      <c r="N3987" s="61" t="str">
        <f t="shared" si="124"/>
        <v>katB</v>
      </c>
      <c r="P3987" s="73" t="str">
        <f t="shared" si="125"/>
        <v/>
      </c>
      <c r="Q3987" s="61" t="s">
        <v>30</v>
      </c>
    </row>
    <row r="3988" spans="8:17" x14ac:dyDescent="0.25">
      <c r="H3988" s="59">
        <v>120243</v>
      </c>
      <c r="I3988" s="59" t="s">
        <v>69</v>
      </c>
      <c r="J3988" s="59">
        <v>25419633</v>
      </c>
      <c r="K3988" s="59" t="s">
        <v>4208</v>
      </c>
      <c r="L3988" s="61" t="s">
        <v>81</v>
      </c>
      <c r="M3988" s="61">
        <f>VLOOKUP(H3988,zdroj!C:F,4,0)</f>
        <v>0</v>
      </c>
      <c r="N3988" s="61" t="str">
        <f t="shared" si="124"/>
        <v>-</v>
      </c>
      <c r="P3988" s="73" t="str">
        <f t="shared" si="125"/>
        <v/>
      </c>
      <c r="Q3988" s="61" t="s">
        <v>88</v>
      </c>
    </row>
    <row r="3989" spans="8:17" x14ac:dyDescent="0.25">
      <c r="H3989" s="59">
        <v>120243</v>
      </c>
      <c r="I3989" s="59" t="s">
        <v>69</v>
      </c>
      <c r="J3989" s="59">
        <v>26334402</v>
      </c>
      <c r="K3989" s="59" t="s">
        <v>4209</v>
      </c>
      <c r="L3989" s="61" t="s">
        <v>81</v>
      </c>
      <c r="M3989" s="61">
        <f>VLOOKUP(H3989,zdroj!C:F,4,0)</f>
        <v>0</v>
      </c>
      <c r="N3989" s="61" t="str">
        <f t="shared" si="124"/>
        <v>-</v>
      </c>
      <c r="P3989" s="73" t="str">
        <f t="shared" si="125"/>
        <v/>
      </c>
      <c r="Q3989" s="61" t="s">
        <v>88</v>
      </c>
    </row>
    <row r="3990" spans="8:17" x14ac:dyDescent="0.25">
      <c r="H3990" s="59">
        <v>120251</v>
      </c>
      <c r="I3990" s="59" t="s">
        <v>69</v>
      </c>
      <c r="J3990" s="59">
        <v>11484462</v>
      </c>
      <c r="K3990" s="59" t="s">
        <v>4210</v>
      </c>
      <c r="L3990" s="61" t="s">
        <v>113</v>
      </c>
      <c r="M3990" s="61">
        <f>VLOOKUP(H3990,zdroj!C:F,4,0)</f>
        <v>0</v>
      </c>
      <c r="N3990" s="61" t="str">
        <f t="shared" si="124"/>
        <v>katB</v>
      </c>
      <c r="P3990" s="73" t="str">
        <f t="shared" si="125"/>
        <v/>
      </c>
      <c r="Q3990" s="61" t="s">
        <v>30</v>
      </c>
    </row>
    <row r="3991" spans="8:17" x14ac:dyDescent="0.25">
      <c r="H3991" s="59">
        <v>120251</v>
      </c>
      <c r="I3991" s="59" t="s">
        <v>69</v>
      </c>
      <c r="J3991" s="59">
        <v>11484471</v>
      </c>
      <c r="K3991" s="59" t="s">
        <v>4211</v>
      </c>
      <c r="L3991" s="61" t="s">
        <v>113</v>
      </c>
      <c r="M3991" s="61">
        <f>VLOOKUP(H3991,zdroj!C:F,4,0)</f>
        <v>0</v>
      </c>
      <c r="N3991" s="61" t="str">
        <f t="shared" si="124"/>
        <v>katB</v>
      </c>
      <c r="P3991" s="73" t="str">
        <f t="shared" si="125"/>
        <v/>
      </c>
      <c r="Q3991" s="61" t="s">
        <v>30</v>
      </c>
    </row>
    <row r="3992" spans="8:17" x14ac:dyDescent="0.25">
      <c r="H3992" s="59">
        <v>120251</v>
      </c>
      <c r="I3992" s="59" t="s">
        <v>69</v>
      </c>
      <c r="J3992" s="59">
        <v>11484489</v>
      </c>
      <c r="K3992" s="59" t="s">
        <v>4212</v>
      </c>
      <c r="L3992" s="61" t="s">
        <v>81</v>
      </c>
      <c r="M3992" s="61">
        <f>VLOOKUP(H3992,zdroj!C:F,4,0)</f>
        <v>0</v>
      </c>
      <c r="N3992" s="61" t="str">
        <f t="shared" si="124"/>
        <v>-</v>
      </c>
      <c r="P3992" s="73" t="str">
        <f t="shared" si="125"/>
        <v/>
      </c>
      <c r="Q3992" s="61" t="s">
        <v>86</v>
      </c>
    </row>
    <row r="3993" spans="8:17" x14ac:dyDescent="0.25">
      <c r="H3993" s="59">
        <v>120251</v>
      </c>
      <c r="I3993" s="59" t="s">
        <v>69</v>
      </c>
      <c r="J3993" s="59">
        <v>11484497</v>
      </c>
      <c r="K3993" s="59" t="s">
        <v>4213</v>
      </c>
      <c r="L3993" s="61" t="s">
        <v>81</v>
      </c>
      <c r="M3993" s="61">
        <f>VLOOKUP(H3993,zdroj!C:F,4,0)</f>
        <v>0</v>
      </c>
      <c r="N3993" s="61" t="str">
        <f t="shared" si="124"/>
        <v>-</v>
      </c>
      <c r="P3993" s="73" t="str">
        <f t="shared" si="125"/>
        <v/>
      </c>
      <c r="Q3993" s="61" t="s">
        <v>86</v>
      </c>
    </row>
    <row r="3994" spans="8:17" x14ac:dyDescent="0.25">
      <c r="H3994" s="59">
        <v>120251</v>
      </c>
      <c r="I3994" s="59" t="s">
        <v>69</v>
      </c>
      <c r="J3994" s="59">
        <v>11484501</v>
      </c>
      <c r="K3994" s="59" t="s">
        <v>4214</v>
      </c>
      <c r="L3994" s="61" t="s">
        <v>113</v>
      </c>
      <c r="M3994" s="61">
        <f>VLOOKUP(H3994,zdroj!C:F,4,0)</f>
        <v>0</v>
      </c>
      <c r="N3994" s="61" t="str">
        <f t="shared" si="124"/>
        <v>katB</v>
      </c>
      <c r="P3994" s="73" t="str">
        <f t="shared" si="125"/>
        <v/>
      </c>
      <c r="Q3994" s="61" t="s">
        <v>30</v>
      </c>
    </row>
    <row r="3995" spans="8:17" x14ac:dyDescent="0.25">
      <c r="H3995" s="59">
        <v>120251</v>
      </c>
      <c r="I3995" s="59" t="s">
        <v>69</v>
      </c>
      <c r="J3995" s="59">
        <v>11484519</v>
      </c>
      <c r="K3995" s="59" t="s">
        <v>4215</v>
      </c>
      <c r="L3995" s="61" t="s">
        <v>113</v>
      </c>
      <c r="M3995" s="61">
        <f>VLOOKUP(H3995,zdroj!C:F,4,0)</f>
        <v>0</v>
      </c>
      <c r="N3995" s="61" t="str">
        <f t="shared" si="124"/>
        <v>katB</v>
      </c>
      <c r="P3995" s="73" t="str">
        <f t="shared" si="125"/>
        <v/>
      </c>
      <c r="Q3995" s="61" t="s">
        <v>30</v>
      </c>
    </row>
    <row r="3996" spans="8:17" x14ac:dyDescent="0.25">
      <c r="H3996" s="59">
        <v>120251</v>
      </c>
      <c r="I3996" s="59" t="s">
        <v>69</v>
      </c>
      <c r="J3996" s="59">
        <v>11484527</v>
      </c>
      <c r="K3996" s="59" t="s">
        <v>4216</v>
      </c>
      <c r="L3996" s="61" t="s">
        <v>81</v>
      </c>
      <c r="M3996" s="61">
        <f>VLOOKUP(H3996,zdroj!C:F,4,0)</f>
        <v>0</v>
      </c>
      <c r="N3996" s="61" t="str">
        <f t="shared" si="124"/>
        <v>-</v>
      </c>
      <c r="P3996" s="73" t="str">
        <f t="shared" si="125"/>
        <v/>
      </c>
      <c r="Q3996" s="61" t="s">
        <v>86</v>
      </c>
    </row>
    <row r="3997" spans="8:17" x14ac:dyDescent="0.25">
      <c r="H3997" s="59">
        <v>120251</v>
      </c>
      <c r="I3997" s="59" t="s">
        <v>69</v>
      </c>
      <c r="J3997" s="59">
        <v>11484535</v>
      </c>
      <c r="K3997" s="59" t="s">
        <v>4217</v>
      </c>
      <c r="L3997" s="61" t="s">
        <v>113</v>
      </c>
      <c r="M3997" s="61">
        <f>VLOOKUP(H3997,zdroj!C:F,4,0)</f>
        <v>0</v>
      </c>
      <c r="N3997" s="61" t="str">
        <f t="shared" si="124"/>
        <v>katB</v>
      </c>
      <c r="P3997" s="73" t="str">
        <f t="shared" si="125"/>
        <v/>
      </c>
      <c r="Q3997" s="61" t="s">
        <v>30</v>
      </c>
    </row>
    <row r="3998" spans="8:17" x14ac:dyDescent="0.25">
      <c r="H3998" s="59">
        <v>120251</v>
      </c>
      <c r="I3998" s="59" t="s">
        <v>69</v>
      </c>
      <c r="J3998" s="59">
        <v>11484543</v>
      </c>
      <c r="K3998" s="59" t="s">
        <v>4218</v>
      </c>
      <c r="L3998" s="61" t="s">
        <v>113</v>
      </c>
      <c r="M3998" s="61">
        <f>VLOOKUP(H3998,zdroj!C:F,4,0)</f>
        <v>0</v>
      </c>
      <c r="N3998" s="61" t="str">
        <f t="shared" si="124"/>
        <v>katB</v>
      </c>
      <c r="P3998" s="73" t="str">
        <f t="shared" si="125"/>
        <v/>
      </c>
      <c r="Q3998" s="61" t="s">
        <v>30</v>
      </c>
    </row>
    <row r="3999" spans="8:17" x14ac:dyDescent="0.25">
      <c r="H3999" s="59">
        <v>120251</v>
      </c>
      <c r="I3999" s="59" t="s">
        <v>69</v>
      </c>
      <c r="J3999" s="59">
        <v>11484551</v>
      </c>
      <c r="K3999" s="59" t="s">
        <v>4219</v>
      </c>
      <c r="L3999" s="61" t="s">
        <v>81</v>
      </c>
      <c r="M3999" s="61">
        <f>VLOOKUP(H3999,zdroj!C:F,4,0)</f>
        <v>0</v>
      </c>
      <c r="N3999" s="61" t="str">
        <f t="shared" si="124"/>
        <v>-</v>
      </c>
      <c r="P3999" s="73" t="str">
        <f t="shared" si="125"/>
        <v/>
      </c>
      <c r="Q3999" s="61" t="s">
        <v>86</v>
      </c>
    </row>
    <row r="4000" spans="8:17" x14ac:dyDescent="0.25">
      <c r="H4000" s="59">
        <v>120251</v>
      </c>
      <c r="I4000" s="59" t="s">
        <v>69</v>
      </c>
      <c r="J4000" s="59">
        <v>11484560</v>
      </c>
      <c r="K4000" s="59" t="s">
        <v>4220</v>
      </c>
      <c r="L4000" s="61" t="s">
        <v>81</v>
      </c>
      <c r="M4000" s="61">
        <f>VLOOKUP(H4000,zdroj!C:F,4,0)</f>
        <v>0</v>
      </c>
      <c r="N4000" s="61" t="str">
        <f t="shared" si="124"/>
        <v>-</v>
      </c>
      <c r="P4000" s="73" t="str">
        <f t="shared" si="125"/>
        <v/>
      </c>
      <c r="Q4000" s="61" t="s">
        <v>88</v>
      </c>
    </row>
    <row r="4001" spans="8:17" x14ac:dyDescent="0.25">
      <c r="H4001" s="59">
        <v>120251</v>
      </c>
      <c r="I4001" s="59" t="s">
        <v>69</v>
      </c>
      <c r="J4001" s="59">
        <v>11484578</v>
      </c>
      <c r="K4001" s="59" t="s">
        <v>4221</v>
      </c>
      <c r="L4001" s="61" t="s">
        <v>113</v>
      </c>
      <c r="M4001" s="61">
        <f>VLOOKUP(H4001,zdroj!C:F,4,0)</f>
        <v>0</v>
      </c>
      <c r="N4001" s="61" t="str">
        <f t="shared" si="124"/>
        <v>katB</v>
      </c>
      <c r="P4001" s="73" t="str">
        <f t="shared" si="125"/>
        <v/>
      </c>
      <c r="Q4001" s="61" t="s">
        <v>30</v>
      </c>
    </row>
    <row r="4002" spans="8:17" x14ac:dyDescent="0.25">
      <c r="H4002" s="59">
        <v>120251</v>
      </c>
      <c r="I4002" s="59" t="s">
        <v>69</v>
      </c>
      <c r="J4002" s="59">
        <v>11484586</v>
      </c>
      <c r="K4002" s="59" t="s">
        <v>4222</v>
      </c>
      <c r="L4002" s="61" t="s">
        <v>113</v>
      </c>
      <c r="M4002" s="61">
        <f>VLOOKUP(H4002,zdroj!C:F,4,0)</f>
        <v>0</v>
      </c>
      <c r="N4002" s="61" t="str">
        <f t="shared" si="124"/>
        <v>katB</v>
      </c>
      <c r="P4002" s="73" t="str">
        <f t="shared" si="125"/>
        <v/>
      </c>
      <c r="Q4002" s="61" t="s">
        <v>30</v>
      </c>
    </row>
    <row r="4003" spans="8:17" x14ac:dyDescent="0.25">
      <c r="H4003" s="59">
        <v>120251</v>
      </c>
      <c r="I4003" s="59" t="s">
        <v>69</v>
      </c>
      <c r="J4003" s="59">
        <v>11484594</v>
      </c>
      <c r="K4003" s="59" t="s">
        <v>4223</v>
      </c>
      <c r="L4003" s="61" t="s">
        <v>113</v>
      </c>
      <c r="M4003" s="61">
        <f>VLOOKUP(H4003,zdroj!C:F,4,0)</f>
        <v>0</v>
      </c>
      <c r="N4003" s="61" t="str">
        <f t="shared" si="124"/>
        <v>katB</v>
      </c>
      <c r="P4003" s="73" t="str">
        <f t="shared" si="125"/>
        <v/>
      </c>
      <c r="Q4003" s="61" t="s">
        <v>30</v>
      </c>
    </row>
    <row r="4004" spans="8:17" x14ac:dyDescent="0.25">
      <c r="H4004" s="59">
        <v>120260</v>
      </c>
      <c r="I4004" s="59" t="s">
        <v>69</v>
      </c>
      <c r="J4004" s="59">
        <v>11484608</v>
      </c>
      <c r="K4004" s="59" t="s">
        <v>4224</v>
      </c>
      <c r="L4004" s="61" t="s">
        <v>113</v>
      </c>
      <c r="M4004" s="61">
        <f>VLOOKUP(H4004,zdroj!C:F,4,0)</f>
        <v>0</v>
      </c>
      <c r="N4004" s="61" t="str">
        <f t="shared" si="124"/>
        <v>katB</v>
      </c>
      <c r="P4004" s="73" t="str">
        <f t="shared" si="125"/>
        <v/>
      </c>
      <c r="Q4004" s="61" t="s">
        <v>30</v>
      </c>
    </row>
    <row r="4005" spans="8:17" x14ac:dyDescent="0.25">
      <c r="H4005" s="59">
        <v>120260</v>
      </c>
      <c r="I4005" s="59" t="s">
        <v>69</v>
      </c>
      <c r="J4005" s="59">
        <v>11484616</v>
      </c>
      <c r="K4005" s="59" t="s">
        <v>4225</v>
      </c>
      <c r="L4005" s="61" t="s">
        <v>81</v>
      </c>
      <c r="M4005" s="61">
        <f>VLOOKUP(H4005,zdroj!C:F,4,0)</f>
        <v>0</v>
      </c>
      <c r="N4005" s="61" t="str">
        <f t="shared" si="124"/>
        <v>-</v>
      </c>
      <c r="P4005" s="73" t="str">
        <f t="shared" si="125"/>
        <v/>
      </c>
      <c r="Q4005" s="61" t="s">
        <v>86</v>
      </c>
    </row>
    <row r="4006" spans="8:17" x14ac:dyDescent="0.25">
      <c r="H4006" s="59">
        <v>120260</v>
      </c>
      <c r="I4006" s="59" t="s">
        <v>69</v>
      </c>
      <c r="J4006" s="59">
        <v>11484624</v>
      </c>
      <c r="K4006" s="59" t="s">
        <v>4226</v>
      </c>
      <c r="L4006" s="61" t="s">
        <v>113</v>
      </c>
      <c r="M4006" s="61">
        <f>VLOOKUP(H4006,zdroj!C:F,4,0)</f>
        <v>0</v>
      </c>
      <c r="N4006" s="61" t="str">
        <f t="shared" si="124"/>
        <v>katB</v>
      </c>
      <c r="P4006" s="73" t="str">
        <f t="shared" si="125"/>
        <v/>
      </c>
      <c r="Q4006" s="61" t="s">
        <v>30</v>
      </c>
    </row>
    <row r="4007" spans="8:17" x14ac:dyDescent="0.25">
      <c r="H4007" s="59">
        <v>120260</v>
      </c>
      <c r="I4007" s="59" t="s">
        <v>69</v>
      </c>
      <c r="J4007" s="59">
        <v>11484632</v>
      </c>
      <c r="K4007" s="59" t="s">
        <v>4227</v>
      </c>
      <c r="L4007" s="61" t="s">
        <v>113</v>
      </c>
      <c r="M4007" s="61">
        <f>VLOOKUP(H4007,zdroj!C:F,4,0)</f>
        <v>0</v>
      </c>
      <c r="N4007" s="61" t="str">
        <f t="shared" si="124"/>
        <v>katB</v>
      </c>
      <c r="P4007" s="73" t="str">
        <f t="shared" si="125"/>
        <v/>
      </c>
      <c r="Q4007" s="61" t="s">
        <v>30</v>
      </c>
    </row>
    <row r="4008" spans="8:17" x14ac:dyDescent="0.25">
      <c r="H4008" s="59">
        <v>120260</v>
      </c>
      <c r="I4008" s="59" t="s">
        <v>69</v>
      </c>
      <c r="J4008" s="59">
        <v>11484641</v>
      </c>
      <c r="K4008" s="59" t="s">
        <v>4228</v>
      </c>
      <c r="L4008" s="61" t="s">
        <v>113</v>
      </c>
      <c r="M4008" s="61">
        <f>VLOOKUP(H4008,zdroj!C:F,4,0)</f>
        <v>0</v>
      </c>
      <c r="N4008" s="61" t="str">
        <f t="shared" si="124"/>
        <v>katB</v>
      </c>
      <c r="P4008" s="73" t="str">
        <f t="shared" si="125"/>
        <v/>
      </c>
      <c r="Q4008" s="61" t="s">
        <v>30</v>
      </c>
    </row>
    <row r="4009" spans="8:17" x14ac:dyDescent="0.25">
      <c r="H4009" s="59">
        <v>120260</v>
      </c>
      <c r="I4009" s="59" t="s">
        <v>69</v>
      </c>
      <c r="J4009" s="59">
        <v>11484659</v>
      </c>
      <c r="K4009" s="59" t="s">
        <v>4229</v>
      </c>
      <c r="L4009" s="61" t="s">
        <v>81</v>
      </c>
      <c r="M4009" s="61">
        <f>VLOOKUP(H4009,zdroj!C:F,4,0)</f>
        <v>0</v>
      </c>
      <c r="N4009" s="61" t="str">
        <f t="shared" si="124"/>
        <v>-</v>
      </c>
      <c r="P4009" s="73" t="str">
        <f t="shared" si="125"/>
        <v/>
      </c>
      <c r="Q4009" s="61" t="s">
        <v>86</v>
      </c>
    </row>
    <row r="4010" spans="8:17" x14ac:dyDescent="0.25">
      <c r="H4010" s="59">
        <v>120260</v>
      </c>
      <c r="I4010" s="59" t="s">
        <v>69</v>
      </c>
      <c r="J4010" s="59">
        <v>11484667</v>
      </c>
      <c r="K4010" s="59" t="s">
        <v>4230</v>
      </c>
      <c r="L4010" s="61" t="s">
        <v>81</v>
      </c>
      <c r="M4010" s="61">
        <f>VLOOKUP(H4010,zdroj!C:F,4,0)</f>
        <v>0</v>
      </c>
      <c r="N4010" s="61" t="str">
        <f t="shared" si="124"/>
        <v>-</v>
      </c>
      <c r="P4010" s="73" t="str">
        <f t="shared" si="125"/>
        <v/>
      </c>
      <c r="Q4010" s="61" t="s">
        <v>86</v>
      </c>
    </row>
    <row r="4011" spans="8:17" x14ac:dyDescent="0.25">
      <c r="H4011" s="59">
        <v>120260</v>
      </c>
      <c r="I4011" s="59" t="s">
        <v>69</v>
      </c>
      <c r="J4011" s="59">
        <v>11484675</v>
      </c>
      <c r="K4011" s="59" t="s">
        <v>4231</v>
      </c>
      <c r="L4011" s="61" t="s">
        <v>113</v>
      </c>
      <c r="M4011" s="61">
        <f>VLOOKUP(H4011,zdroj!C:F,4,0)</f>
        <v>0</v>
      </c>
      <c r="N4011" s="61" t="str">
        <f t="shared" si="124"/>
        <v>katB</v>
      </c>
      <c r="P4011" s="73" t="str">
        <f t="shared" si="125"/>
        <v/>
      </c>
      <c r="Q4011" s="61" t="s">
        <v>30</v>
      </c>
    </row>
    <row r="4012" spans="8:17" x14ac:dyDescent="0.25">
      <c r="H4012" s="59">
        <v>120260</v>
      </c>
      <c r="I4012" s="59" t="s">
        <v>69</v>
      </c>
      <c r="J4012" s="59">
        <v>11484683</v>
      </c>
      <c r="K4012" s="59" t="s">
        <v>4232</v>
      </c>
      <c r="L4012" s="61" t="s">
        <v>113</v>
      </c>
      <c r="M4012" s="61">
        <f>VLOOKUP(H4012,zdroj!C:F,4,0)</f>
        <v>0</v>
      </c>
      <c r="N4012" s="61" t="str">
        <f t="shared" si="124"/>
        <v>katB</v>
      </c>
      <c r="P4012" s="73" t="str">
        <f t="shared" si="125"/>
        <v/>
      </c>
      <c r="Q4012" s="61" t="s">
        <v>30</v>
      </c>
    </row>
    <row r="4013" spans="8:17" x14ac:dyDescent="0.25">
      <c r="H4013" s="59">
        <v>120260</v>
      </c>
      <c r="I4013" s="59" t="s">
        <v>69</v>
      </c>
      <c r="J4013" s="59">
        <v>11484691</v>
      </c>
      <c r="K4013" s="59" t="s">
        <v>4233</v>
      </c>
      <c r="L4013" s="61" t="s">
        <v>113</v>
      </c>
      <c r="M4013" s="61">
        <f>VLOOKUP(H4013,zdroj!C:F,4,0)</f>
        <v>0</v>
      </c>
      <c r="N4013" s="61" t="str">
        <f t="shared" si="124"/>
        <v>katB</v>
      </c>
      <c r="P4013" s="73" t="str">
        <f t="shared" si="125"/>
        <v/>
      </c>
      <c r="Q4013" s="61" t="s">
        <v>30</v>
      </c>
    </row>
    <row r="4014" spans="8:17" x14ac:dyDescent="0.25">
      <c r="H4014" s="59">
        <v>120260</v>
      </c>
      <c r="I4014" s="59" t="s">
        <v>69</v>
      </c>
      <c r="J4014" s="59">
        <v>11484705</v>
      </c>
      <c r="K4014" s="59" t="s">
        <v>4234</v>
      </c>
      <c r="L4014" s="61" t="s">
        <v>113</v>
      </c>
      <c r="M4014" s="61">
        <f>VLOOKUP(H4014,zdroj!C:F,4,0)</f>
        <v>0</v>
      </c>
      <c r="N4014" s="61" t="str">
        <f t="shared" si="124"/>
        <v>katB</v>
      </c>
      <c r="P4014" s="73" t="str">
        <f t="shared" si="125"/>
        <v/>
      </c>
      <c r="Q4014" s="61" t="s">
        <v>30</v>
      </c>
    </row>
    <row r="4015" spans="8:17" x14ac:dyDescent="0.25">
      <c r="H4015" s="59">
        <v>120260</v>
      </c>
      <c r="I4015" s="59" t="s">
        <v>69</v>
      </c>
      <c r="J4015" s="59">
        <v>11484713</v>
      </c>
      <c r="K4015" s="59" t="s">
        <v>4235</v>
      </c>
      <c r="L4015" s="61" t="s">
        <v>113</v>
      </c>
      <c r="M4015" s="61">
        <f>VLOOKUP(H4015,zdroj!C:F,4,0)</f>
        <v>0</v>
      </c>
      <c r="N4015" s="61" t="str">
        <f t="shared" si="124"/>
        <v>katB</v>
      </c>
      <c r="P4015" s="73" t="str">
        <f t="shared" si="125"/>
        <v/>
      </c>
      <c r="Q4015" s="61" t="s">
        <v>30</v>
      </c>
    </row>
    <row r="4016" spans="8:17" x14ac:dyDescent="0.25">
      <c r="H4016" s="59">
        <v>120260</v>
      </c>
      <c r="I4016" s="59" t="s">
        <v>69</v>
      </c>
      <c r="J4016" s="59">
        <v>11484721</v>
      </c>
      <c r="K4016" s="59" t="s">
        <v>4236</v>
      </c>
      <c r="L4016" s="61" t="s">
        <v>113</v>
      </c>
      <c r="M4016" s="61">
        <f>VLOOKUP(H4016,zdroj!C:F,4,0)</f>
        <v>0</v>
      </c>
      <c r="N4016" s="61" t="str">
        <f t="shared" si="124"/>
        <v>katB</v>
      </c>
      <c r="P4016" s="73" t="str">
        <f t="shared" si="125"/>
        <v/>
      </c>
      <c r="Q4016" s="61" t="s">
        <v>30</v>
      </c>
    </row>
    <row r="4017" spans="8:17" x14ac:dyDescent="0.25">
      <c r="H4017" s="59">
        <v>120260</v>
      </c>
      <c r="I4017" s="59" t="s">
        <v>69</v>
      </c>
      <c r="J4017" s="59">
        <v>11484730</v>
      </c>
      <c r="K4017" s="59" t="s">
        <v>4237</v>
      </c>
      <c r="L4017" s="61" t="s">
        <v>113</v>
      </c>
      <c r="M4017" s="61">
        <f>VLOOKUP(H4017,zdroj!C:F,4,0)</f>
        <v>0</v>
      </c>
      <c r="N4017" s="61" t="str">
        <f t="shared" si="124"/>
        <v>katB</v>
      </c>
      <c r="P4017" s="73" t="str">
        <f t="shared" si="125"/>
        <v/>
      </c>
      <c r="Q4017" s="61" t="s">
        <v>30</v>
      </c>
    </row>
    <row r="4018" spans="8:17" x14ac:dyDescent="0.25">
      <c r="H4018" s="59">
        <v>120260</v>
      </c>
      <c r="I4018" s="59" t="s">
        <v>69</v>
      </c>
      <c r="J4018" s="59">
        <v>11484748</v>
      </c>
      <c r="K4018" s="59" t="s">
        <v>4238</v>
      </c>
      <c r="L4018" s="61" t="s">
        <v>113</v>
      </c>
      <c r="M4018" s="61">
        <f>VLOOKUP(H4018,zdroj!C:F,4,0)</f>
        <v>0</v>
      </c>
      <c r="N4018" s="61" t="str">
        <f t="shared" si="124"/>
        <v>katB</v>
      </c>
      <c r="P4018" s="73" t="str">
        <f t="shared" si="125"/>
        <v/>
      </c>
      <c r="Q4018" s="61" t="s">
        <v>30</v>
      </c>
    </row>
    <row r="4019" spans="8:17" x14ac:dyDescent="0.25">
      <c r="H4019" s="59">
        <v>120260</v>
      </c>
      <c r="I4019" s="59" t="s">
        <v>69</v>
      </c>
      <c r="J4019" s="59">
        <v>11484756</v>
      </c>
      <c r="K4019" s="59" t="s">
        <v>4239</v>
      </c>
      <c r="L4019" s="61" t="s">
        <v>113</v>
      </c>
      <c r="M4019" s="61">
        <f>VLOOKUP(H4019,zdroj!C:F,4,0)</f>
        <v>0</v>
      </c>
      <c r="N4019" s="61" t="str">
        <f t="shared" si="124"/>
        <v>katB</v>
      </c>
      <c r="P4019" s="73" t="str">
        <f t="shared" si="125"/>
        <v/>
      </c>
      <c r="Q4019" s="61" t="s">
        <v>30</v>
      </c>
    </row>
    <row r="4020" spans="8:17" x14ac:dyDescent="0.25">
      <c r="H4020" s="59">
        <v>120260</v>
      </c>
      <c r="I4020" s="59" t="s">
        <v>69</v>
      </c>
      <c r="J4020" s="59">
        <v>11484764</v>
      </c>
      <c r="K4020" s="59" t="s">
        <v>4240</v>
      </c>
      <c r="L4020" s="61" t="s">
        <v>113</v>
      </c>
      <c r="M4020" s="61">
        <f>VLOOKUP(H4020,zdroj!C:F,4,0)</f>
        <v>0</v>
      </c>
      <c r="N4020" s="61" t="str">
        <f t="shared" si="124"/>
        <v>katB</v>
      </c>
      <c r="P4020" s="73" t="str">
        <f t="shared" si="125"/>
        <v/>
      </c>
      <c r="Q4020" s="61" t="s">
        <v>30</v>
      </c>
    </row>
    <row r="4021" spans="8:17" x14ac:dyDescent="0.25">
      <c r="H4021" s="59">
        <v>120260</v>
      </c>
      <c r="I4021" s="59" t="s">
        <v>69</v>
      </c>
      <c r="J4021" s="59">
        <v>11484772</v>
      </c>
      <c r="K4021" s="59" t="s">
        <v>4241</v>
      </c>
      <c r="L4021" s="61" t="s">
        <v>113</v>
      </c>
      <c r="M4021" s="61">
        <f>VLOOKUP(H4021,zdroj!C:F,4,0)</f>
        <v>0</v>
      </c>
      <c r="N4021" s="61" t="str">
        <f t="shared" si="124"/>
        <v>katB</v>
      </c>
      <c r="P4021" s="73" t="str">
        <f t="shared" si="125"/>
        <v/>
      </c>
      <c r="Q4021" s="61" t="s">
        <v>30</v>
      </c>
    </row>
    <row r="4022" spans="8:17" x14ac:dyDescent="0.25">
      <c r="H4022" s="59">
        <v>120260</v>
      </c>
      <c r="I4022" s="59" t="s">
        <v>69</v>
      </c>
      <c r="J4022" s="59">
        <v>11484781</v>
      </c>
      <c r="K4022" s="59" t="s">
        <v>4242</v>
      </c>
      <c r="L4022" s="61" t="s">
        <v>113</v>
      </c>
      <c r="M4022" s="61">
        <f>VLOOKUP(H4022,zdroj!C:F,4,0)</f>
        <v>0</v>
      </c>
      <c r="N4022" s="61" t="str">
        <f t="shared" si="124"/>
        <v>katB</v>
      </c>
      <c r="P4022" s="73" t="str">
        <f t="shared" si="125"/>
        <v/>
      </c>
      <c r="Q4022" s="61" t="s">
        <v>30</v>
      </c>
    </row>
    <row r="4023" spans="8:17" x14ac:dyDescent="0.25">
      <c r="H4023" s="59">
        <v>120260</v>
      </c>
      <c r="I4023" s="59" t="s">
        <v>69</v>
      </c>
      <c r="J4023" s="59">
        <v>11484799</v>
      </c>
      <c r="K4023" s="59" t="s">
        <v>4243</v>
      </c>
      <c r="L4023" s="61" t="s">
        <v>113</v>
      </c>
      <c r="M4023" s="61">
        <f>VLOOKUP(H4023,zdroj!C:F,4,0)</f>
        <v>0</v>
      </c>
      <c r="N4023" s="61" t="str">
        <f t="shared" si="124"/>
        <v>katB</v>
      </c>
      <c r="P4023" s="73" t="str">
        <f t="shared" si="125"/>
        <v/>
      </c>
      <c r="Q4023" s="61" t="s">
        <v>30</v>
      </c>
    </row>
    <row r="4024" spans="8:17" x14ac:dyDescent="0.25">
      <c r="H4024" s="59">
        <v>120260</v>
      </c>
      <c r="I4024" s="59" t="s">
        <v>69</v>
      </c>
      <c r="J4024" s="59">
        <v>11484802</v>
      </c>
      <c r="K4024" s="59" t="s">
        <v>4244</v>
      </c>
      <c r="L4024" s="61" t="s">
        <v>113</v>
      </c>
      <c r="M4024" s="61">
        <f>VLOOKUP(H4024,zdroj!C:F,4,0)</f>
        <v>0</v>
      </c>
      <c r="N4024" s="61" t="str">
        <f t="shared" si="124"/>
        <v>katB</v>
      </c>
      <c r="P4024" s="73" t="str">
        <f t="shared" si="125"/>
        <v/>
      </c>
      <c r="Q4024" s="61" t="s">
        <v>30</v>
      </c>
    </row>
    <row r="4025" spans="8:17" x14ac:dyDescent="0.25">
      <c r="H4025" s="59">
        <v>120260</v>
      </c>
      <c r="I4025" s="59" t="s">
        <v>69</v>
      </c>
      <c r="J4025" s="59">
        <v>11484811</v>
      </c>
      <c r="K4025" s="59" t="s">
        <v>4245</v>
      </c>
      <c r="L4025" s="61" t="s">
        <v>113</v>
      </c>
      <c r="M4025" s="61">
        <f>VLOOKUP(H4025,zdroj!C:F,4,0)</f>
        <v>0</v>
      </c>
      <c r="N4025" s="61" t="str">
        <f t="shared" si="124"/>
        <v>katB</v>
      </c>
      <c r="P4025" s="73" t="str">
        <f t="shared" si="125"/>
        <v/>
      </c>
      <c r="Q4025" s="61" t="s">
        <v>30</v>
      </c>
    </row>
    <row r="4026" spans="8:17" x14ac:dyDescent="0.25">
      <c r="H4026" s="59">
        <v>120260</v>
      </c>
      <c r="I4026" s="59" t="s">
        <v>69</v>
      </c>
      <c r="J4026" s="59">
        <v>11484829</v>
      </c>
      <c r="K4026" s="59" t="s">
        <v>4246</v>
      </c>
      <c r="L4026" s="61" t="s">
        <v>113</v>
      </c>
      <c r="M4026" s="61">
        <f>VLOOKUP(H4026,zdroj!C:F,4,0)</f>
        <v>0</v>
      </c>
      <c r="N4026" s="61" t="str">
        <f t="shared" si="124"/>
        <v>katB</v>
      </c>
      <c r="P4026" s="73" t="str">
        <f t="shared" si="125"/>
        <v/>
      </c>
      <c r="Q4026" s="61" t="s">
        <v>30</v>
      </c>
    </row>
    <row r="4027" spans="8:17" x14ac:dyDescent="0.25">
      <c r="H4027" s="59">
        <v>120260</v>
      </c>
      <c r="I4027" s="59" t="s">
        <v>69</v>
      </c>
      <c r="J4027" s="59">
        <v>11484837</v>
      </c>
      <c r="K4027" s="59" t="s">
        <v>4247</v>
      </c>
      <c r="L4027" s="61" t="s">
        <v>113</v>
      </c>
      <c r="M4027" s="61">
        <f>VLOOKUP(H4027,zdroj!C:F,4,0)</f>
        <v>0</v>
      </c>
      <c r="N4027" s="61" t="str">
        <f t="shared" si="124"/>
        <v>katB</v>
      </c>
      <c r="P4027" s="73" t="str">
        <f t="shared" si="125"/>
        <v/>
      </c>
      <c r="Q4027" s="61" t="s">
        <v>30</v>
      </c>
    </row>
    <row r="4028" spans="8:17" x14ac:dyDescent="0.25">
      <c r="H4028" s="59">
        <v>120260</v>
      </c>
      <c r="I4028" s="59" t="s">
        <v>69</v>
      </c>
      <c r="J4028" s="59">
        <v>11484845</v>
      </c>
      <c r="K4028" s="59" t="s">
        <v>4248</v>
      </c>
      <c r="L4028" s="61" t="s">
        <v>113</v>
      </c>
      <c r="M4028" s="61">
        <f>VLOOKUP(H4028,zdroj!C:F,4,0)</f>
        <v>0</v>
      </c>
      <c r="N4028" s="61" t="str">
        <f t="shared" si="124"/>
        <v>katB</v>
      </c>
      <c r="P4028" s="73" t="str">
        <f t="shared" si="125"/>
        <v/>
      </c>
      <c r="Q4028" s="61" t="s">
        <v>30</v>
      </c>
    </row>
    <row r="4029" spans="8:17" x14ac:dyDescent="0.25">
      <c r="H4029" s="59">
        <v>120260</v>
      </c>
      <c r="I4029" s="59" t="s">
        <v>69</v>
      </c>
      <c r="J4029" s="59">
        <v>11484853</v>
      </c>
      <c r="K4029" s="59" t="s">
        <v>4249</v>
      </c>
      <c r="L4029" s="61" t="s">
        <v>113</v>
      </c>
      <c r="M4029" s="61">
        <f>VLOOKUP(H4029,zdroj!C:F,4,0)</f>
        <v>0</v>
      </c>
      <c r="N4029" s="61" t="str">
        <f t="shared" si="124"/>
        <v>katB</v>
      </c>
      <c r="P4029" s="73" t="str">
        <f t="shared" si="125"/>
        <v/>
      </c>
      <c r="Q4029" s="61" t="s">
        <v>30</v>
      </c>
    </row>
    <row r="4030" spans="8:17" x14ac:dyDescent="0.25">
      <c r="H4030" s="59">
        <v>120260</v>
      </c>
      <c r="I4030" s="59" t="s">
        <v>69</v>
      </c>
      <c r="J4030" s="59">
        <v>11484861</v>
      </c>
      <c r="K4030" s="59" t="s">
        <v>4250</v>
      </c>
      <c r="L4030" s="61" t="s">
        <v>113</v>
      </c>
      <c r="M4030" s="61">
        <f>VLOOKUP(H4030,zdroj!C:F,4,0)</f>
        <v>0</v>
      </c>
      <c r="N4030" s="61" t="str">
        <f t="shared" si="124"/>
        <v>katB</v>
      </c>
      <c r="P4030" s="73" t="str">
        <f t="shared" si="125"/>
        <v/>
      </c>
      <c r="Q4030" s="61" t="s">
        <v>30</v>
      </c>
    </row>
    <row r="4031" spans="8:17" x14ac:dyDescent="0.25">
      <c r="H4031" s="59">
        <v>120260</v>
      </c>
      <c r="I4031" s="59" t="s">
        <v>69</v>
      </c>
      <c r="J4031" s="59">
        <v>11484870</v>
      </c>
      <c r="K4031" s="59" t="s">
        <v>4251</v>
      </c>
      <c r="L4031" s="61" t="s">
        <v>113</v>
      </c>
      <c r="M4031" s="61">
        <f>VLOOKUP(H4031,zdroj!C:F,4,0)</f>
        <v>0</v>
      </c>
      <c r="N4031" s="61" t="str">
        <f t="shared" si="124"/>
        <v>katB</v>
      </c>
      <c r="P4031" s="73" t="str">
        <f t="shared" si="125"/>
        <v/>
      </c>
      <c r="Q4031" s="61" t="s">
        <v>30</v>
      </c>
    </row>
    <row r="4032" spans="8:17" x14ac:dyDescent="0.25">
      <c r="H4032" s="59">
        <v>120260</v>
      </c>
      <c r="I4032" s="59" t="s">
        <v>69</v>
      </c>
      <c r="J4032" s="59">
        <v>11484888</v>
      </c>
      <c r="K4032" s="59" t="s">
        <v>4252</v>
      </c>
      <c r="L4032" s="61" t="s">
        <v>81</v>
      </c>
      <c r="M4032" s="61">
        <f>VLOOKUP(H4032,zdroj!C:F,4,0)</f>
        <v>0</v>
      </c>
      <c r="N4032" s="61" t="str">
        <f t="shared" si="124"/>
        <v>-</v>
      </c>
      <c r="P4032" s="73" t="str">
        <f t="shared" si="125"/>
        <v/>
      </c>
      <c r="Q4032" s="61" t="s">
        <v>86</v>
      </c>
    </row>
    <row r="4033" spans="8:17" x14ac:dyDescent="0.25">
      <c r="H4033" s="59">
        <v>120260</v>
      </c>
      <c r="I4033" s="59" t="s">
        <v>69</v>
      </c>
      <c r="J4033" s="59">
        <v>11484896</v>
      </c>
      <c r="K4033" s="59" t="s">
        <v>4253</v>
      </c>
      <c r="L4033" s="61" t="s">
        <v>81</v>
      </c>
      <c r="M4033" s="61">
        <f>VLOOKUP(H4033,zdroj!C:F,4,0)</f>
        <v>0</v>
      </c>
      <c r="N4033" s="61" t="str">
        <f t="shared" si="124"/>
        <v>-</v>
      </c>
      <c r="P4033" s="73" t="str">
        <f t="shared" si="125"/>
        <v/>
      </c>
      <c r="Q4033" s="61" t="s">
        <v>88</v>
      </c>
    </row>
    <row r="4034" spans="8:17" x14ac:dyDescent="0.25">
      <c r="H4034" s="59">
        <v>120260</v>
      </c>
      <c r="I4034" s="59" t="s">
        <v>69</v>
      </c>
      <c r="J4034" s="59">
        <v>30855225</v>
      </c>
      <c r="K4034" s="59" t="s">
        <v>4254</v>
      </c>
      <c r="L4034" s="61" t="s">
        <v>113</v>
      </c>
      <c r="M4034" s="61">
        <f>VLOOKUP(H4034,zdroj!C:F,4,0)</f>
        <v>0</v>
      </c>
      <c r="N4034" s="61" t="str">
        <f t="shared" si="124"/>
        <v>katB</v>
      </c>
      <c r="P4034" s="73" t="str">
        <f t="shared" si="125"/>
        <v/>
      </c>
      <c r="Q4034" s="61" t="s">
        <v>30</v>
      </c>
    </row>
    <row r="4035" spans="8:17" x14ac:dyDescent="0.25">
      <c r="H4035" s="59">
        <v>120260</v>
      </c>
      <c r="I4035" s="59" t="s">
        <v>69</v>
      </c>
      <c r="J4035" s="59">
        <v>30855233</v>
      </c>
      <c r="K4035" s="59" t="s">
        <v>4255</v>
      </c>
      <c r="L4035" s="61" t="s">
        <v>113</v>
      </c>
      <c r="M4035" s="61">
        <f>VLOOKUP(H4035,zdroj!C:F,4,0)</f>
        <v>0</v>
      </c>
      <c r="N4035" s="61" t="str">
        <f t="shared" si="124"/>
        <v>katB</v>
      </c>
      <c r="P4035" s="73" t="str">
        <f t="shared" si="125"/>
        <v/>
      </c>
      <c r="Q4035" s="61" t="s">
        <v>30</v>
      </c>
    </row>
    <row r="4036" spans="8:17" x14ac:dyDescent="0.25">
      <c r="H4036" s="59">
        <v>120260</v>
      </c>
      <c r="I4036" s="59" t="s">
        <v>69</v>
      </c>
      <c r="J4036" s="59">
        <v>30855241</v>
      </c>
      <c r="K4036" s="59" t="s">
        <v>4256</v>
      </c>
      <c r="L4036" s="61" t="s">
        <v>113</v>
      </c>
      <c r="M4036" s="61">
        <f>VLOOKUP(H4036,zdroj!C:F,4,0)</f>
        <v>0</v>
      </c>
      <c r="N4036" s="61" t="str">
        <f t="shared" si="124"/>
        <v>katB</v>
      </c>
      <c r="P4036" s="73" t="str">
        <f t="shared" si="125"/>
        <v/>
      </c>
      <c r="Q4036" s="61" t="s">
        <v>30</v>
      </c>
    </row>
    <row r="4037" spans="8:17" x14ac:dyDescent="0.25">
      <c r="H4037" s="59">
        <v>120260</v>
      </c>
      <c r="I4037" s="59" t="s">
        <v>69</v>
      </c>
      <c r="J4037" s="59">
        <v>40094791</v>
      </c>
      <c r="K4037" s="59" t="s">
        <v>4257</v>
      </c>
      <c r="L4037" s="61" t="s">
        <v>81</v>
      </c>
      <c r="M4037" s="61">
        <f>VLOOKUP(H4037,zdroj!C:F,4,0)</f>
        <v>0</v>
      </c>
      <c r="N4037" s="61" t="str">
        <f t="shared" si="124"/>
        <v>-</v>
      </c>
      <c r="P4037" s="73" t="str">
        <f t="shared" si="125"/>
        <v/>
      </c>
      <c r="Q4037" s="61" t="s">
        <v>88</v>
      </c>
    </row>
    <row r="4038" spans="8:17" x14ac:dyDescent="0.25">
      <c r="H4038" s="59">
        <v>120260</v>
      </c>
      <c r="I4038" s="59" t="s">
        <v>69</v>
      </c>
      <c r="J4038" s="59">
        <v>75245060</v>
      </c>
      <c r="K4038" s="59" t="s">
        <v>4258</v>
      </c>
      <c r="L4038" s="61" t="s">
        <v>81</v>
      </c>
      <c r="M4038" s="61">
        <f>VLOOKUP(H4038,zdroj!C:F,4,0)</f>
        <v>0</v>
      </c>
      <c r="N4038" s="61" t="str">
        <f t="shared" si="124"/>
        <v>-</v>
      </c>
      <c r="P4038" s="73" t="str">
        <f t="shared" si="125"/>
        <v/>
      </c>
      <c r="Q4038" s="61" t="s">
        <v>86</v>
      </c>
    </row>
    <row r="4039" spans="8:17" x14ac:dyDescent="0.25">
      <c r="H4039" s="59">
        <v>120260</v>
      </c>
      <c r="I4039" s="59" t="s">
        <v>69</v>
      </c>
      <c r="J4039" s="59">
        <v>75297485</v>
      </c>
      <c r="K4039" s="59" t="s">
        <v>4259</v>
      </c>
      <c r="L4039" s="61" t="s">
        <v>81</v>
      </c>
      <c r="M4039" s="61">
        <f>VLOOKUP(H4039,zdroj!C:F,4,0)</f>
        <v>0</v>
      </c>
      <c r="N4039" s="61" t="str">
        <f t="shared" ref="N4039:N4102" si="126">IF(M4039="A",IF(L4039="katA","katB",L4039),L4039)</f>
        <v>-</v>
      </c>
      <c r="P4039" s="73" t="str">
        <f t="shared" ref="P4039:P4102" si="127">IF(O4039="A",1,"")</f>
        <v/>
      </c>
      <c r="Q4039" s="61" t="s">
        <v>86</v>
      </c>
    </row>
    <row r="4040" spans="8:17" x14ac:dyDescent="0.25">
      <c r="H4040" s="59">
        <v>120278</v>
      </c>
      <c r="I4040" s="59" t="s">
        <v>69</v>
      </c>
      <c r="J4040" s="59">
        <v>11484900</v>
      </c>
      <c r="K4040" s="59" t="s">
        <v>4260</v>
      </c>
      <c r="L4040" s="61" t="s">
        <v>113</v>
      </c>
      <c r="M4040" s="61">
        <f>VLOOKUP(H4040,zdroj!C:F,4,0)</f>
        <v>0</v>
      </c>
      <c r="N4040" s="61" t="str">
        <f t="shared" si="126"/>
        <v>katB</v>
      </c>
      <c r="P4040" s="73" t="str">
        <f t="shared" si="127"/>
        <v/>
      </c>
      <c r="Q4040" s="61" t="s">
        <v>30</v>
      </c>
    </row>
    <row r="4041" spans="8:17" x14ac:dyDescent="0.25">
      <c r="H4041" s="59">
        <v>120278</v>
      </c>
      <c r="I4041" s="59" t="s">
        <v>69</v>
      </c>
      <c r="J4041" s="59">
        <v>11484918</v>
      </c>
      <c r="K4041" s="59" t="s">
        <v>4261</v>
      </c>
      <c r="L4041" s="61" t="s">
        <v>113</v>
      </c>
      <c r="M4041" s="61">
        <f>VLOOKUP(H4041,zdroj!C:F,4,0)</f>
        <v>0</v>
      </c>
      <c r="N4041" s="61" t="str">
        <f t="shared" si="126"/>
        <v>katB</v>
      </c>
      <c r="P4041" s="73" t="str">
        <f t="shared" si="127"/>
        <v/>
      </c>
      <c r="Q4041" s="61" t="s">
        <v>30</v>
      </c>
    </row>
    <row r="4042" spans="8:17" x14ac:dyDescent="0.25">
      <c r="H4042" s="59">
        <v>120278</v>
      </c>
      <c r="I4042" s="59" t="s">
        <v>69</v>
      </c>
      <c r="J4042" s="59">
        <v>11484926</v>
      </c>
      <c r="K4042" s="59" t="s">
        <v>4262</v>
      </c>
      <c r="L4042" s="61" t="s">
        <v>113</v>
      </c>
      <c r="M4042" s="61">
        <f>VLOOKUP(H4042,zdroj!C:F,4,0)</f>
        <v>0</v>
      </c>
      <c r="N4042" s="61" t="str">
        <f t="shared" si="126"/>
        <v>katB</v>
      </c>
      <c r="P4042" s="73" t="str">
        <f t="shared" si="127"/>
        <v/>
      </c>
      <c r="Q4042" s="61" t="s">
        <v>30</v>
      </c>
    </row>
    <row r="4043" spans="8:17" x14ac:dyDescent="0.25">
      <c r="H4043" s="59">
        <v>120278</v>
      </c>
      <c r="I4043" s="59" t="s">
        <v>69</v>
      </c>
      <c r="J4043" s="59">
        <v>11484934</v>
      </c>
      <c r="K4043" s="59" t="s">
        <v>4263</v>
      </c>
      <c r="L4043" s="61" t="s">
        <v>113</v>
      </c>
      <c r="M4043" s="61">
        <f>VLOOKUP(H4043,zdroj!C:F,4,0)</f>
        <v>0</v>
      </c>
      <c r="N4043" s="61" t="str">
        <f t="shared" si="126"/>
        <v>katB</v>
      </c>
      <c r="P4043" s="73" t="str">
        <f t="shared" si="127"/>
        <v/>
      </c>
      <c r="Q4043" s="61" t="s">
        <v>30</v>
      </c>
    </row>
    <row r="4044" spans="8:17" x14ac:dyDescent="0.25">
      <c r="H4044" s="59">
        <v>120278</v>
      </c>
      <c r="I4044" s="59" t="s">
        <v>69</v>
      </c>
      <c r="J4044" s="59">
        <v>11484942</v>
      </c>
      <c r="K4044" s="59" t="s">
        <v>4264</v>
      </c>
      <c r="L4044" s="61" t="s">
        <v>113</v>
      </c>
      <c r="M4044" s="61">
        <f>VLOOKUP(H4044,zdroj!C:F,4,0)</f>
        <v>0</v>
      </c>
      <c r="N4044" s="61" t="str">
        <f t="shared" si="126"/>
        <v>katB</v>
      </c>
      <c r="P4044" s="73" t="str">
        <f t="shared" si="127"/>
        <v/>
      </c>
      <c r="Q4044" s="61" t="s">
        <v>30</v>
      </c>
    </row>
    <row r="4045" spans="8:17" x14ac:dyDescent="0.25">
      <c r="H4045" s="59">
        <v>120278</v>
      </c>
      <c r="I4045" s="59" t="s">
        <v>69</v>
      </c>
      <c r="J4045" s="59">
        <v>11484951</v>
      </c>
      <c r="K4045" s="59" t="s">
        <v>4265</v>
      </c>
      <c r="L4045" s="61" t="s">
        <v>81</v>
      </c>
      <c r="M4045" s="61">
        <f>VLOOKUP(H4045,zdroj!C:F,4,0)</f>
        <v>0</v>
      </c>
      <c r="N4045" s="61" t="str">
        <f t="shared" si="126"/>
        <v>-</v>
      </c>
      <c r="P4045" s="73" t="str">
        <f t="shared" si="127"/>
        <v/>
      </c>
      <c r="Q4045" s="61" t="s">
        <v>86</v>
      </c>
    </row>
    <row r="4046" spans="8:17" x14ac:dyDescent="0.25">
      <c r="H4046" s="59">
        <v>120278</v>
      </c>
      <c r="I4046" s="59" t="s">
        <v>69</v>
      </c>
      <c r="J4046" s="59">
        <v>11484969</v>
      </c>
      <c r="K4046" s="59" t="s">
        <v>4266</v>
      </c>
      <c r="L4046" s="61" t="s">
        <v>113</v>
      </c>
      <c r="M4046" s="61">
        <f>VLOOKUP(H4046,zdroj!C:F,4,0)</f>
        <v>0</v>
      </c>
      <c r="N4046" s="61" t="str">
        <f t="shared" si="126"/>
        <v>katB</v>
      </c>
      <c r="P4046" s="73" t="str">
        <f t="shared" si="127"/>
        <v/>
      </c>
      <c r="Q4046" s="61" t="s">
        <v>30</v>
      </c>
    </row>
    <row r="4047" spans="8:17" x14ac:dyDescent="0.25">
      <c r="H4047" s="59">
        <v>120278</v>
      </c>
      <c r="I4047" s="59" t="s">
        <v>69</v>
      </c>
      <c r="J4047" s="59">
        <v>11484977</v>
      </c>
      <c r="K4047" s="59" t="s">
        <v>4267</v>
      </c>
      <c r="L4047" s="61" t="s">
        <v>113</v>
      </c>
      <c r="M4047" s="61">
        <f>VLOOKUP(H4047,zdroj!C:F,4,0)</f>
        <v>0</v>
      </c>
      <c r="N4047" s="61" t="str">
        <f t="shared" si="126"/>
        <v>katB</v>
      </c>
      <c r="P4047" s="73" t="str">
        <f t="shared" si="127"/>
        <v/>
      </c>
      <c r="Q4047" s="61" t="s">
        <v>30</v>
      </c>
    </row>
    <row r="4048" spans="8:17" x14ac:dyDescent="0.25">
      <c r="H4048" s="59">
        <v>120278</v>
      </c>
      <c r="I4048" s="59" t="s">
        <v>69</v>
      </c>
      <c r="J4048" s="59">
        <v>11484985</v>
      </c>
      <c r="K4048" s="59" t="s">
        <v>4268</v>
      </c>
      <c r="L4048" s="61" t="s">
        <v>113</v>
      </c>
      <c r="M4048" s="61">
        <f>VLOOKUP(H4048,zdroj!C:F,4,0)</f>
        <v>0</v>
      </c>
      <c r="N4048" s="61" t="str">
        <f t="shared" si="126"/>
        <v>katB</v>
      </c>
      <c r="P4048" s="73" t="str">
        <f t="shared" si="127"/>
        <v/>
      </c>
      <c r="Q4048" s="61" t="s">
        <v>30</v>
      </c>
    </row>
    <row r="4049" spans="8:17" x14ac:dyDescent="0.25">
      <c r="H4049" s="59">
        <v>120278</v>
      </c>
      <c r="I4049" s="59" t="s">
        <v>69</v>
      </c>
      <c r="J4049" s="59">
        <v>11484993</v>
      </c>
      <c r="K4049" s="59" t="s">
        <v>4269</v>
      </c>
      <c r="L4049" s="61" t="s">
        <v>113</v>
      </c>
      <c r="M4049" s="61">
        <f>VLOOKUP(H4049,zdroj!C:F,4,0)</f>
        <v>0</v>
      </c>
      <c r="N4049" s="61" t="str">
        <f t="shared" si="126"/>
        <v>katB</v>
      </c>
      <c r="P4049" s="73" t="str">
        <f t="shared" si="127"/>
        <v/>
      </c>
      <c r="Q4049" s="61" t="s">
        <v>30</v>
      </c>
    </row>
    <row r="4050" spans="8:17" x14ac:dyDescent="0.25">
      <c r="H4050" s="59">
        <v>120278</v>
      </c>
      <c r="I4050" s="59" t="s">
        <v>69</v>
      </c>
      <c r="J4050" s="59">
        <v>11485001</v>
      </c>
      <c r="K4050" s="59" t="s">
        <v>4270</v>
      </c>
      <c r="L4050" s="61" t="s">
        <v>113</v>
      </c>
      <c r="M4050" s="61">
        <f>VLOOKUP(H4050,zdroj!C:F,4,0)</f>
        <v>0</v>
      </c>
      <c r="N4050" s="61" t="str">
        <f t="shared" si="126"/>
        <v>katB</v>
      </c>
      <c r="P4050" s="73" t="str">
        <f t="shared" si="127"/>
        <v/>
      </c>
      <c r="Q4050" s="61" t="s">
        <v>30</v>
      </c>
    </row>
    <row r="4051" spans="8:17" x14ac:dyDescent="0.25">
      <c r="H4051" s="59">
        <v>120278</v>
      </c>
      <c r="I4051" s="59" t="s">
        <v>69</v>
      </c>
      <c r="J4051" s="59">
        <v>11485019</v>
      </c>
      <c r="K4051" s="59" t="s">
        <v>4271</v>
      </c>
      <c r="L4051" s="61" t="s">
        <v>81</v>
      </c>
      <c r="M4051" s="61">
        <f>VLOOKUP(H4051,zdroj!C:F,4,0)</f>
        <v>0</v>
      </c>
      <c r="N4051" s="61" t="str">
        <f t="shared" si="126"/>
        <v>-</v>
      </c>
      <c r="P4051" s="73" t="str">
        <f t="shared" si="127"/>
        <v/>
      </c>
      <c r="Q4051" s="61" t="s">
        <v>86</v>
      </c>
    </row>
    <row r="4052" spans="8:17" x14ac:dyDescent="0.25">
      <c r="H4052" s="59">
        <v>120278</v>
      </c>
      <c r="I4052" s="59" t="s">
        <v>69</v>
      </c>
      <c r="J4052" s="59">
        <v>11485027</v>
      </c>
      <c r="K4052" s="59" t="s">
        <v>4272</v>
      </c>
      <c r="L4052" s="61" t="s">
        <v>113</v>
      </c>
      <c r="M4052" s="61">
        <f>VLOOKUP(H4052,zdroj!C:F,4,0)</f>
        <v>0</v>
      </c>
      <c r="N4052" s="61" t="str">
        <f t="shared" si="126"/>
        <v>katB</v>
      </c>
      <c r="P4052" s="73" t="str">
        <f t="shared" si="127"/>
        <v/>
      </c>
      <c r="Q4052" s="61" t="s">
        <v>30</v>
      </c>
    </row>
    <row r="4053" spans="8:17" x14ac:dyDescent="0.25">
      <c r="H4053" s="59">
        <v>120278</v>
      </c>
      <c r="I4053" s="59" t="s">
        <v>69</v>
      </c>
      <c r="J4053" s="59">
        <v>11485035</v>
      </c>
      <c r="K4053" s="59" t="s">
        <v>4273</v>
      </c>
      <c r="L4053" s="61" t="s">
        <v>113</v>
      </c>
      <c r="M4053" s="61">
        <f>VLOOKUP(H4053,zdroj!C:F,4,0)</f>
        <v>0</v>
      </c>
      <c r="N4053" s="61" t="str">
        <f t="shared" si="126"/>
        <v>katB</v>
      </c>
      <c r="P4053" s="73" t="str">
        <f t="shared" si="127"/>
        <v/>
      </c>
      <c r="Q4053" s="61" t="s">
        <v>30</v>
      </c>
    </row>
    <row r="4054" spans="8:17" x14ac:dyDescent="0.25">
      <c r="H4054" s="59">
        <v>120278</v>
      </c>
      <c r="I4054" s="59" t="s">
        <v>69</v>
      </c>
      <c r="J4054" s="59">
        <v>11485051</v>
      </c>
      <c r="K4054" s="59" t="s">
        <v>4274</v>
      </c>
      <c r="L4054" s="61" t="s">
        <v>113</v>
      </c>
      <c r="M4054" s="61">
        <f>VLOOKUP(H4054,zdroj!C:F,4,0)</f>
        <v>0</v>
      </c>
      <c r="N4054" s="61" t="str">
        <f t="shared" si="126"/>
        <v>katB</v>
      </c>
      <c r="P4054" s="73" t="str">
        <f t="shared" si="127"/>
        <v/>
      </c>
      <c r="Q4054" s="61" t="s">
        <v>30</v>
      </c>
    </row>
    <row r="4055" spans="8:17" x14ac:dyDescent="0.25">
      <c r="H4055" s="59">
        <v>120278</v>
      </c>
      <c r="I4055" s="59" t="s">
        <v>69</v>
      </c>
      <c r="J4055" s="59">
        <v>11485060</v>
      </c>
      <c r="K4055" s="59" t="s">
        <v>4275</v>
      </c>
      <c r="L4055" s="61" t="s">
        <v>113</v>
      </c>
      <c r="M4055" s="61">
        <f>VLOOKUP(H4055,zdroj!C:F,4,0)</f>
        <v>0</v>
      </c>
      <c r="N4055" s="61" t="str">
        <f t="shared" si="126"/>
        <v>katB</v>
      </c>
      <c r="P4055" s="73" t="str">
        <f t="shared" si="127"/>
        <v/>
      </c>
      <c r="Q4055" s="61" t="s">
        <v>30</v>
      </c>
    </row>
    <row r="4056" spans="8:17" x14ac:dyDescent="0.25">
      <c r="H4056" s="59">
        <v>120278</v>
      </c>
      <c r="I4056" s="59" t="s">
        <v>69</v>
      </c>
      <c r="J4056" s="59">
        <v>11485078</v>
      </c>
      <c r="K4056" s="59" t="s">
        <v>4276</v>
      </c>
      <c r="L4056" s="61" t="s">
        <v>113</v>
      </c>
      <c r="M4056" s="61">
        <f>VLOOKUP(H4056,zdroj!C:F,4,0)</f>
        <v>0</v>
      </c>
      <c r="N4056" s="61" t="str">
        <f t="shared" si="126"/>
        <v>katB</v>
      </c>
      <c r="P4056" s="73" t="str">
        <f t="shared" si="127"/>
        <v/>
      </c>
      <c r="Q4056" s="61" t="s">
        <v>30</v>
      </c>
    </row>
    <row r="4057" spans="8:17" x14ac:dyDescent="0.25">
      <c r="H4057" s="59">
        <v>120278</v>
      </c>
      <c r="I4057" s="59" t="s">
        <v>69</v>
      </c>
      <c r="J4057" s="59">
        <v>11485086</v>
      </c>
      <c r="K4057" s="59" t="s">
        <v>4277</v>
      </c>
      <c r="L4057" s="61" t="s">
        <v>113</v>
      </c>
      <c r="M4057" s="61">
        <f>VLOOKUP(H4057,zdroj!C:F,4,0)</f>
        <v>0</v>
      </c>
      <c r="N4057" s="61" t="str">
        <f t="shared" si="126"/>
        <v>katB</v>
      </c>
      <c r="P4057" s="73" t="str">
        <f t="shared" si="127"/>
        <v/>
      </c>
      <c r="Q4057" s="61" t="s">
        <v>30</v>
      </c>
    </row>
    <row r="4058" spans="8:17" x14ac:dyDescent="0.25">
      <c r="H4058" s="59">
        <v>120278</v>
      </c>
      <c r="I4058" s="59" t="s">
        <v>69</v>
      </c>
      <c r="J4058" s="59">
        <v>11485094</v>
      </c>
      <c r="K4058" s="59" t="s">
        <v>4278</v>
      </c>
      <c r="L4058" s="61" t="s">
        <v>113</v>
      </c>
      <c r="M4058" s="61">
        <f>VLOOKUP(H4058,zdroj!C:F,4,0)</f>
        <v>0</v>
      </c>
      <c r="N4058" s="61" t="str">
        <f t="shared" si="126"/>
        <v>katB</v>
      </c>
      <c r="P4058" s="73" t="str">
        <f t="shared" si="127"/>
        <v/>
      </c>
      <c r="Q4058" s="61" t="s">
        <v>30</v>
      </c>
    </row>
    <row r="4059" spans="8:17" x14ac:dyDescent="0.25">
      <c r="H4059" s="59">
        <v>120278</v>
      </c>
      <c r="I4059" s="59" t="s">
        <v>69</v>
      </c>
      <c r="J4059" s="59">
        <v>11485108</v>
      </c>
      <c r="K4059" s="59" t="s">
        <v>4279</v>
      </c>
      <c r="L4059" s="61" t="s">
        <v>113</v>
      </c>
      <c r="M4059" s="61">
        <f>VLOOKUP(H4059,zdroj!C:F,4,0)</f>
        <v>0</v>
      </c>
      <c r="N4059" s="61" t="str">
        <f t="shared" si="126"/>
        <v>katB</v>
      </c>
      <c r="P4059" s="73" t="str">
        <f t="shared" si="127"/>
        <v/>
      </c>
      <c r="Q4059" s="61" t="s">
        <v>30</v>
      </c>
    </row>
    <row r="4060" spans="8:17" x14ac:dyDescent="0.25">
      <c r="H4060" s="59">
        <v>120278</v>
      </c>
      <c r="I4060" s="59" t="s">
        <v>69</v>
      </c>
      <c r="J4060" s="59">
        <v>11485116</v>
      </c>
      <c r="K4060" s="59" t="s">
        <v>4280</v>
      </c>
      <c r="L4060" s="61" t="s">
        <v>113</v>
      </c>
      <c r="M4060" s="61">
        <f>VLOOKUP(H4060,zdroj!C:F,4,0)</f>
        <v>0</v>
      </c>
      <c r="N4060" s="61" t="str">
        <f t="shared" si="126"/>
        <v>katB</v>
      </c>
      <c r="P4060" s="73" t="str">
        <f t="shared" si="127"/>
        <v/>
      </c>
      <c r="Q4060" s="61" t="s">
        <v>30</v>
      </c>
    </row>
    <row r="4061" spans="8:17" x14ac:dyDescent="0.25">
      <c r="H4061" s="59">
        <v>120278</v>
      </c>
      <c r="I4061" s="59" t="s">
        <v>69</v>
      </c>
      <c r="J4061" s="59">
        <v>11485124</v>
      </c>
      <c r="K4061" s="59" t="s">
        <v>4281</v>
      </c>
      <c r="L4061" s="61" t="s">
        <v>113</v>
      </c>
      <c r="M4061" s="61">
        <f>VLOOKUP(H4061,zdroj!C:F,4,0)</f>
        <v>0</v>
      </c>
      <c r="N4061" s="61" t="str">
        <f t="shared" si="126"/>
        <v>katB</v>
      </c>
      <c r="P4061" s="73" t="str">
        <f t="shared" si="127"/>
        <v/>
      </c>
      <c r="Q4061" s="61" t="s">
        <v>30</v>
      </c>
    </row>
    <row r="4062" spans="8:17" x14ac:dyDescent="0.25">
      <c r="H4062" s="59">
        <v>120278</v>
      </c>
      <c r="I4062" s="59" t="s">
        <v>69</v>
      </c>
      <c r="J4062" s="59">
        <v>11485132</v>
      </c>
      <c r="K4062" s="59" t="s">
        <v>4282</v>
      </c>
      <c r="L4062" s="61" t="s">
        <v>81</v>
      </c>
      <c r="M4062" s="61">
        <f>VLOOKUP(H4062,zdroj!C:F,4,0)</f>
        <v>0</v>
      </c>
      <c r="N4062" s="61" t="str">
        <f t="shared" si="126"/>
        <v>-</v>
      </c>
      <c r="P4062" s="73" t="str">
        <f t="shared" si="127"/>
        <v/>
      </c>
      <c r="Q4062" s="61" t="s">
        <v>86</v>
      </c>
    </row>
    <row r="4063" spans="8:17" x14ac:dyDescent="0.25">
      <c r="H4063" s="59">
        <v>120278</v>
      </c>
      <c r="I4063" s="59" t="s">
        <v>69</v>
      </c>
      <c r="J4063" s="59">
        <v>11485141</v>
      </c>
      <c r="K4063" s="59" t="s">
        <v>4283</v>
      </c>
      <c r="L4063" s="61" t="s">
        <v>113</v>
      </c>
      <c r="M4063" s="61">
        <f>VLOOKUP(H4063,zdroj!C:F,4,0)</f>
        <v>0</v>
      </c>
      <c r="N4063" s="61" t="str">
        <f t="shared" si="126"/>
        <v>katB</v>
      </c>
      <c r="P4063" s="73" t="str">
        <f t="shared" si="127"/>
        <v/>
      </c>
      <c r="Q4063" s="61" t="s">
        <v>30</v>
      </c>
    </row>
    <row r="4064" spans="8:17" x14ac:dyDescent="0.25">
      <c r="H4064" s="59">
        <v>120278</v>
      </c>
      <c r="I4064" s="59" t="s">
        <v>69</v>
      </c>
      <c r="J4064" s="59">
        <v>11485167</v>
      </c>
      <c r="K4064" s="59" t="s">
        <v>4284</v>
      </c>
      <c r="L4064" s="61" t="s">
        <v>81</v>
      </c>
      <c r="M4064" s="61">
        <f>VLOOKUP(H4064,zdroj!C:F,4,0)</f>
        <v>0</v>
      </c>
      <c r="N4064" s="61" t="str">
        <f t="shared" si="126"/>
        <v>-</v>
      </c>
      <c r="P4064" s="73" t="str">
        <f t="shared" si="127"/>
        <v/>
      </c>
      <c r="Q4064" s="61" t="s">
        <v>88</v>
      </c>
    </row>
    <row r="4065" spans="8:18" x14ac:dyDescent="0.25">
      <c r="H4065" s="59">
        <v>120278</v>
      </c>
      <c r="I4065" s="59" t="s">
        <v>69</v>
      </c>
      <c r="J4065" s="59">
        <v>31280579</v>
      </c>
      <c r="K4065" s="59" t="s">
        <v>4285</v>
      </c>
      <c r="L4065" s="61" t="s">
        <v>113</v>
      </c>
      <c r="M4065" s="61">
        <f>VLOOKUP(H4065,zdroj!C:F,4,0)</f>
        <v>0</v>
      </c>
      <c r="N4065" s="61" t="str">
        <f t="shared" si="126"/>
        <v>katB</v>
      </c>
      <c r="P4065" s="73" t="str">
        <f t="shared" si="127"/>
        <v/>
      </c>
      <c r="Q4065" s="61" t="s">
        <v>30</v>
      </c>
    </row>
    <row r="4066" spans="8:18" x14ac:dyDescent="0.25">
      <c r="H4066" s="59">
        <v>120278</v>
      </c>
      <c r="I4066" s="59" t="s">
        <v>69</v>
      </c>
      <c r="J4066" s="59">
        <v>40094995</v>
      </c>
      <c r="K4066" s="59" t="s">
        <v>4286</v>
      </c>
      <c r="L4066" s="61" t="s">
        <v>113</v>
      </c>
      <c r="M4066" s="61">
        <f>VLOOKUP(H4066,zdroj!C:F,4,0)</f>
        <v>0</v>
      </c>
      <c r="N4066" s="61" t="str">
        <f t="shared" si="126"/>
        <v>katB</v>
      </c>
      <c r="P4066" s="73" t="str">
        <f t="shared" si="127"/>
        <v/>
      </c>
      <c r="Q4066" s="61" t="s">
        <v>30</v>
      </c>
    </row>
    <row r="4067" spans="8:18" x14ac:dyDescent="0.25">
      <c r="H4067" s="59">
        <v>120278</v>
      </c>
      <c r="I4067" s="59" t="s">
        <v>69</v>
      </c>
      <c r="J4067" s="59">
        <v>40095002</v>
      </c>
      <c r="K4067" s="59" t="s">
        <v>4287</v>
      </c>
      <c r="L4067" s="61" t="s">
        <v>81</v>
      </c>
      <c r="M4067" s="61">
        <f>VLOOKUP(H4067,zdroj!C:F,4,0)</f>
        <v>0</v>
      </c>
      <c r="N4067" s="61" t="str">
        <f t="shared" si="126"/>
        <v>-</v>
      </c>
      <c r="P4067" s="73" t="str">
        <f t="shared" si="127"/>
        <v/>
      </c>
      <c r="Q4067" s="61" t="s">
        <v>88</v>
      </c>
    </row>
    <row r="4068" spans="8:18" x14ac:dyDescent="0.25">
      <c r="H4068" s="59">
        <v>120286</v>
      </c>
      <c r="I4068" s="59" t="s">
        <v>71</v>
      </c>
      <c r="J4068" s="59">
        <v>11485175</v>
      </c>
      <c r="K4068" s="59" t="s">
        <v>4288</v>
      </c>
      <c r="L4068" s="61" t="s">
        <v>81</v>
      </c>
      <c r="M4068" s="61">
        <f>VLOOKUP(H4068,zdroj!C:F,4,0)</f>
        <v>0</v>
      </c>
      <c r="N4068" s="61" t="str">
        <f t="shared" si="126"/>
        <v>-</v>
      </c>
      <c r="P4068" s="73" t="str">
        <f t="shared" si="127"/>
        <v/>
      </c>
      <c r="Q4068" s="61" t="s">
        <v>88</v>
      </c>
    </row>
    <row r="4069" spans="8:18" x14ac:dyDescent="0.25">
      <c r="H4069" s="59">
        <v>120286</v>
      </c>
      <c r="I4069" s="59" t="s">
        <v>71</v>
      </c>
      <c r="J4069" s="59">
        <v>11485183</v>
      </c>
      <c r="K4069" s="59" t="s">
        <v>4289</v>
      </c>
      <c r="L4069" s="61" t="s">
        <v>112</v>
      </c>
      <c r="M4069" s="61">
        <f>VLOOKUP(H4069,zdroj!C:F,4,0)</f>
        <v>0</v>
      </c>
      <c r="N4069" s="61" t="str">
        <f t="shared" si="126"/>
        <v>katA</v>
      </c>
      <c r="P4069" s="73" t="str">
        <f t="shared" si="127"/>
        <v/>
      </c>
      <c r="Q4069" s="61" t="s">
        <v>30</v>
      </c>
    </row>
    <row r="4070" spans="8:18" x14ac:dyDescent="0.25">
      <c r="H4070" s="59">
        <v>120286</v>
      </c>
      <c r="I4070" s="59" t="s">
        <v>71</v>
      </c>
      <c r="J4070" s="59">
        <v>11485191</v>
      </c>
      <c r="K4070" s="59" t="s">
        <v>4290</v>
      </c>
      <c r="L4070" s="61" t="s">
        <v>113</v>
      </c>
      <c r="M4070" s="61">
        <f>VLOOKUP(H4070,zdroj!C:F,4,0)</f>
        <v>0</v>
      </c>
      <c r="N4070" s="61" t="str">
        <f t="shared" si="126"/>
        <v>katB</v>
      </c>
      <c r="P4070" s="73" t="str">
        <f t="shared" si="127"/>
        <v/>
      </c>
      <c r="Q4070" s="61" t="s">
        <v>30</v>
      </c>
      <c r="R4070" s="61" t="s">
        <v>91</v>
      </c>
    </row>
    <row r="4071" spans="8:18" x14ac:dyDescent="0.25">
      <c r="H4071" s="59">
        <v>120286</v>
      </c>
      <c r="I4071" s="59" t="s">
        <v>71</v>
      </c>
      <c r="J4071" s="59">
        <v>11485205</v>
      </c>
      <c r="K4071" s="59" t="s">
        <v>4291</v>
      </c>
      <c r="L4071" s="61" t="s">
        <v>112</v>
      </c>
      <c r="M4071" s="61">
        <f>VLOOKUP(H4071,zdroj!C:F,4,0)</f>
        <v>0</v>
      </c>
      <c r="N4071" s="61" t="str">
        <f t="shared" si="126"/>
        <v>katA</v>
      </c>
      <c r="P4071" s="73" t="str">
        <f t="shared" si="127"/>
        <v/>
      </c>
      <c r="Q4071" s="61" t="s">
        <v>30</v>
      </c>
    </row>
    <row r="4072" spans="8:18" x14ac:dyDescent="0.25">
      <c r="H4072" s="59">
        <v>120286</v>
      </c>
      <c r="I4072" s="59" t="s">
        <v>71</v>
      </c>
      <c r="J4072" s="59">
        <v>11485213</v>
      </c>
      <c r="K4072" s="59" t="s">
        <v>4292</v>
      </c>
      <c r="L4072" s="61" t="s">
        <v>112</v>
      </c>
      <c r="M4072" s="61">
        <f>VLOOKUP(H4072,zdroj!C:F,4,0)</f>
        <v>0</v>
      </c>
      <c r="N4072" s="61" t="str">
        <f t="shared" si="126"/>
        <v>katA</v>
      </c>
      <c r="P4072" s="73" t="str">
        <f t="shared" si="127"/>
        <v/>
      </c>
      <c r="Q4072" s="61" t="s">
        <v>30</v>
      </c>
    </row>
    <row r="4073" spans="8:18" x14ac:dyDescent="0.25">
      <c r="H4073" s="59">
        <v>120286</v>
      </c>
      <c r="I4073" s="59" t="s">
        <v>71</v>
      </c>
      <c r="J4073" s="59">
        <v>11485221</v>
      </c>
      <c r="K4073" s="59" t="s">
        <v>4293</v>
      </c>
      <c r="L4073" s="61" t="s">
        <v>112</v>
      </c>
      <c r="M4073" s="61">
        <f>VLOOKUP(H4073,zdroj!C:F,4,0)</f>
        <v>0</v>
      </c>
      <c r="N4073" s="61" t="str">
        <f t="shared" si="126"/>
        <v>katA</v>
      </c>
      <c r="P4073" s="73" t="str">
        <f t="shared" si="127"/>
        <v/>
      </c>
      <c r="Q4073" s="61" t="s">
        <v>33</v>
      </c>
    </row>
    <row r="4074" spans="8:18" x14ac:dyDescent="0.25">
      <c r="H4074" s="59">
        <v>120286</v>
      </c>
      <c r="I4074" s="59" t="s">
        <v>71</v>
      </c>
      <c r="J4074" s="59">
        <v>11485230</v>
      </c>
      <c r="K4074" s="59" t="s">
        <v>4294</v>
      </c>
      <c r="L4074" s="61" t="s">
        <v>112</v>
      </c>
      <c r="M4074" s="61">
        <f>VLOOKUP(H4074,zdroj!C:F,4,0)</f>
        <v>0</v>
      </c>
      <c r="N4074" s="61" t="str">
        <f t="shared" si="126"/>
        <v>katA</v>
      </c>
      <c r="P4074" s="73" t="str">
        <f t="shared" si="127"/>
        <v/>
      </c>
      <c r="Q4074" s="61" t="s">
        <v>30</v>
      </c>
    </row>
    <row r="4075" spans="8:18" x14ac:dyDescent="0.25">
      <c r="H4075" s="59">
        <v>120286</v>
      </c>
      <c r="I4075" s="59" t="s">
        <v>71</v>
      </c>
      <c r="J4075" s="59">
        <v>11485248</v>
      </c>
      <c r="K4075" s="59" t="s">
        <v>4295</v>
      </c>
      <c r="L4075" s="61" t="s">
        <v>113</v>
      </c>
      <c r="M4075" s="61">
        <f>VLOOKUP(H4075,zdroj!C:F,4,0)</f>
        <v>0</v>
      </c>
      <c r="N4075" s="61" t="str">
        <f t="shared" si="126"/>
        <v>katB</v>
      </c>
      <c r="P4075" s="73" t="str">
        <f t="shared" si="127"/>
        <v/>
      </c>
      <c r="Q4075" s="61" t="s">
        <v>30</v>
      </c>
      <c r="R4075" s="61" t="s">
        <v>91</v>
      </c>
    </row>
    <row r="4076" spans="8:18" x14ac:dyDescent="0.25">
      <c r="H4076" s="59">
        <v>120286</v>
      </c>
      <c r="I4076" s="59" t="s">
        <v>71</v>
      </c>
      <c r="J4076" s="59">
        <v>11485256</v>
      </c>
      <c r="K4076" s="59" t="s">
        <v>4296</v>
      </c>
      <c r="L4076" s="61" t="s">
        <v>81</v>
      </c>
      <c r="M4076" s="61">
        <f>VLOOKUP(H4076,zdroj!C:F,4,0)</f>
        <v>0</v>
      </c>
      <c r="N4076" s="61" t="str">
        <f t="shared" si="126"/>
        <v>-</v>
      </c>
      <c r="P4076" s="73" t="str">
        <f t="shared" si="127"/>
        <v/>
      </c>
      <c r="Q4076" s="61" t="s">
        <v>88</v>
      </c>
    </row>
    <row r="4077" spans="8:18" x14ac:dyDescent="0.25">
      <c r="H4077" s="59">
        <v>120286</v>
      </c>
      <c r="I4077" s="59" t="s">
        <v>71</v>
      </c>
      <c r="J4077" s="59">
        <v>11485264</v>
      </c>
      <c r="K4077" s="59" t="s">
        <v>4297</v>
      </c>
      <c r="L4077" s="61" t="s">
        <v>113</v>
      </c>
      <c r="M4077" s="61">
        <f>VLOOKUP(H4077,zdroj!C:F,4,0)</f>
        <v>0</v>
      </c>
      <c r="N4077" s="61" t="str">
        <f t="shared" si="126"/>
        <v>katB</v>
      </c>
      <c r="P4077" s="73" t="str">
        <f t="shared" si="127"/>
        <v/>
      </c>
      <c r="Q4077" s="61" t="s">
        <v>30</v>
      </c>
      <c r="R4077" s="61" t="s">
        <v>91</v>
      </c>
    </row>
    <row r="4078" spans="8:18" x14ac:dyDescent="0.25">
      <c r="H4078" s="59">
        <v>120286</v>
      </c>
      <c r="I4078" s="59" t="s">
        <v>71</v>
      </c>
      <c r="J4078" s="59">
        <v>11485272</v>
      </c>
      <c r="K4078" s="59" t="s">
        <v>4298</v>
      </c>
      <c r="L4078" s="61" t="s">
        <v>113</v>
      </c>
      <c r="M4078" s="61">
        <f>VLOOKUP(H4078,zdroj!C:F,4,0)</f>
        <v>0</v>
      </c>
      <c r="N4078" s="61" t="str">
        <f t="shared" si="126"/>
        <v>katB</v>
      </c>
      <c r="P4078" s="73" t="str">
        <f t="shared" si="127"/>
        <v/>
      </c>
      <c r="Q4078" s="61" t="s">
        <v>30</v>
      </c>
      <c r="R4078" s="61" t="s">
        <v>91</v>
      </c>
    </row>
    <row r="4079" spans="8:18" x14ac:dyDescent="0.25">
      <c r="H4079" s="59">
        <v>120286</v>
      </c>
      <c r="I4079" s="59" t="s">
        <v>71</v>
      </c>
      <c r="J4079" s="59">
        <v>11485281</v>
      </c>
      <c r="K4079" s="59" t="s">
        <v>4299</v>
      </c>
      <c r="L4079" s="61" t="s">
        <v>112</v>
      </c>
      <c r="M4079" s="61">
        <f>VLOOKUP(H4079,zdroj!C:F,4,0)</f>
        <v>0</v>
      </c>
      <c r="N4079" s="61" t="str">
        <f t="shared" si="126"/>
        <v>katA</v>
      </c>
      <c r="P4079" s="73" t="str">
        <f t="shared" si="127"/>
        <v/>
      </c>
      <c r="Q4079" s="61" t="s">
        <v>30</v>
      </c>
    </row>
    <row r="4080" spans="8:18" x14ac:dyDescent="0.25">
      <c r="H4080" s="59">
        <v>120286</v>
      </c>
      <c r="I4080" s="59" t="s">
        <v>71</v>
      </c>
      <c r="J4080" s="59">
        <v>11485299</v>
      </c>
      <c r="K4080" s="59" t="s">
        <v>4300</v>
      </c>
      <c r="L4080" s="61" t="s">
        <v>112</v>
      </c>
      <c r="M4080" s="61">
        <f>VLOOKUP(H4080,zdroj!C:F,4,0)</f>
        <v>0</v>
      </c>
      <c r="N4080" s="61" t="str">
        <f t="shared" si="126"/>
        <v>katA</v>
      </c>
      <c r="P4080" s="73" t="str">
        <f t="shared" si="127"/>
        <v/>
      </c>
      <c r="Q4080" s="61" t="s">
        <v>30</v>
      </c>
    </row>
    <row r="4081" spans="8:18" x14ac:dyDescent="0.25">
      <c r="H4081" s="59">
        <v>120286</v>
      </c>
      <c r="I4081" s="59" t="s">
        <v>71</v>
      </c>
      <c r="J4081" s="59">
        <v>11485302</v>
      </c>
      <c r="K4081" s="59" t="s">
        <v>4301</v>
      </c>
      <c r="L4081" s="61" t="s">
        <v>112</v>
      </c>
      <c r="M4081" s="61">
        <f>VLOOKUP(H4081,zdroj!C:F,4,0)</f>
        <v>0</v>
      </c>
      <c r="N4081" s="61" t="str">
        <f t="shared" si="126"/>
        <v>katA</v>
      </c>
      <c r="P4081" s="73" t="str">
        <f t="shared" si="127"/>
        <v/>
      </c>
      <c r="Q4081" s="61" t="s">
        <v>30</v>
      </c>
    </row>
    <row r="4082" spans="8:18" x14ac:dyDescent="0.25">
      <c r="H4082" s="59">
        <v>120286</v>
      </c>
      <c r="I4082" s="59" t="s">
        <v>71</v>
      </c>
      <c r="J4082" s="59">
        <v>11485311</v>
      </c>
      <c r="K4082" s="59" t="s">
        <v>4302</v>
      </c>
      <c r="L4082" s="61" t="s">
        <v>112</v>
      </c>
      <c r="M4082" s="61">
        <f>VLOOKUP(H4082,zdroj!C:F,4,0)</f>
        <v>0</v>
      </c>
      <c r="N4082" s="61" t="str">
        <f t="shared" si="126"/>
        <v>katA</v>
      </c>
      <c r="P4082" s="73" t="str">
        <f t="shared" si="127"/>
        <v/>
      </c>
      <c r="Q4082" s="61" t="s">
        <v>30</v>
      </c>
    </row>
    <row r="4083" spans="8:18" x14ac:dyDescent="0.25">
      <c r="H4083" s="59">
        <v>120286</v>
      </c>
      <c r="I4083" s="59" t="s">
        <v>71</v>
      </c>
      <c r="J4083" s="59">
        <v>11485329</v>
      </c>
      <c r="K4083" s="59" t="s">
        <v>4303</v>
      </c>
      <c r="L4083" s="61" t="s">
        <v>112</v>
      </c>
      <c r="M4083" s="61">
        <f>VLOOKUP(H4083,zdroj!C:F,4,0)</f>
        <v>0</v>
      </c>
      <c r="N4083" s="61" t="str">
        <f t="shared" si="126"/>
        <v>katA</v>
      </c>
      <c r="P4083" s="73" t="str">
        <f t="shared" si="127"/>
        <v/>
      </c>
      <c r="Q4083" s="61" t="s">
        <v>30</v>
      </c>
    </row>
    <row r="4084" spans="8:18" x14ac:dyDescent="0.25">
      <c r="H4084" s="59">
        <v>120286</v>
      </c>
      <c r="I4084" s="59" t="s">
        <v>71</v>
      </c>
      <c r="J4084" s="59">
        <v>11485337</v>
      </c>
      <c r="K4084" s="59" t="s">
        <v>4304</v>
      </c>
      <c r="L4084" s="61" t="s">
        <v>112</v>
      </c>
      <c r="M4084" s="61">
        <f>VLOOKUP(H4084,zdroj!C:F,4,0)</f>
        <v>0</v>
      </c>
      <c r="N4084" s="61" t="str">
        <f t="shared" si="126"/>
        <v>katA</v>
      </c>
      <c r="P4084" s="73" t="str">
        <f t="shared" si="127"/>
        <v/>
      </c>
      <c r="Q4084" s="61" t="s">
        <v>30</v>
      </c>
    </row>
    <row r="4085" spans="8:18" x14ac:dyDescent="0.25">
      <c r="H4085" s="59">
        <v>120286</v>
      </c>
      <c r="I4085" s="59" t="s">
        <v>71</v>
      </c>
      <c r="J4085" s="59">
        <v>11485345</v>
      </c>
      <c r="K4085" s="59" t="s">
        <v>4305</v>
      </c>
      <c r="L4085" s="61" t="s">
        <v>112</v>
      </c>
      <c r="M4085" s="61">
        <f>VLOOKUP(H4085,zdroj!C:F,4,0)</f>
        <v>0</v>
      </c>
      <c r="N4085" s="61" t="str">
        <f t="shared" si="126"/>
        <v>katA</v>
      </c>
      <c r="P4085" s="73" t="str">
        <f t="shared" si="127"/>
        <v/>
      </c>
      <c r="Q4085" s="61" t="s">
        <v>30</v>
      </c>
    </row>
    <row r="4086" spans="8:18" x14ac:dyDescent="0.25">
      <c r="H4086" s="59">
        <v>120286</v>
      </c>
      <c r="I4086" s="59" t="s">
        <v>71</v>
      </c>
      <c r="J4086" s="59">
        <v>11485353</v>
      </c>
      <c r="K4086" s="59" t="s">
        <v>4306</v>
      </c>
      <c r="L4086" s="61" t="s">
        <v>112</v>
      </c>
      <c r="M4086" s="61">
        <f>VLOOKUP(H4086,zdroj!C:F,4,0)</f>
        <v>0</v>
      </c>
      <c r="N4086" s="61" t="str">
        <f t="shared" si="126"/>
        <v>katA</v>
      </c>
      <c r="P4086" s="73" t="str">
        <f t="shared" si="127"/>
        <v/>
      </c>
      <c r="Q4086" s="61" t="s">
        <v>30</v>
      </c>
    </row>
    <row r="4087" spans="8:18" x14ac:dyDescent="0.25">
      <c r="H4087" s="59">
        <v>120286</v>
      </c>
      <c r="I4087" s="59" t="s">
        <v>71</v>
      </c>
      <c r="J4087" s="59">
        <v>11485361</v>
      </c>
      <c r="K4087" s="59" t="s">
        <v>4307</v>
      </c>
      <c r="L4087" s="61" t="s">
        <v>112</v>
      </c>
      <c r="M4087" s="61">
        <f>VLOOKUP(H4087,zdroj!C:F,4,0)</f>
        <v>0</v>
      </c>
      <c r="N4087" s="61" t="str">
        <f t="shared" si="126"/>
        <v>katA</v>
      </c>
      <c r="P4087" s="73" t="str">
        <f t="shared" si="127"/>
        <v/>
      </c>
      <c r="Q4087" s="61" t="s">
        <v>30</v>
      </c>
    </row>
    <row r="4088" spans="8:18" x14ac:dyDescent="0.25">
      <c r="H4088" s="59">
        <v>120286</v>
      </c>
      <c r="I4088" s="59" t="s">
        <v>71</v>
      </c>
      <c r="J4088" s="59">
        <v>11485370</v>
      </c>
      <c r="K4088" s="59" t="s">
        <v>4308</v>
      </c>
      <c r="L4088" s="61" t="s">
        <v>113</v>
      </c>
      <c r="M4088" s="61">
        <f>VLOOKUP(H4088,zdroj!C:F,4,0)</f>
        <v>0</v>
      </c>
      <c r="N4088" s="61" t="str">
        <f t="shared" si="126"/>
        <v>katB</v>
      </c>
      <c r="P4088" s="73" t="str">
        <f t="shared" si="127"/>
        <v/>
      </c>
      <c r="Q4088" s="61" t="s">
        <v>30</v>
      </c>
      <c r="R4088" s="61" t="s">
        <v>91</v>
      </c>
    </row>
    <row r="4089" spans="8:18" x14ac:dyDescent="0.25">
      <c r="H4089" s="59">
        <v>120286</v>
      </c>
      <c r="I4089" s="59" t="s">
        <v>71</v>
      </c>
      <c r="J4089" s="59">
        <v>11485388</v>
      </c>
      <c r="K4089" s="59" t="s">
        <v>4309</v>
      </c>
      <c r="L4089" s="61" t="s">
        <v>112</v>
      </c>
      <c r="M4089" s="61">
        <f>VLOOKUP(H4089,zdroj!C:F,4,0)</f>
        <v>0</v>
      </c>
      <c r="N4089" s="61" t="str">
        <f t="shared" si="126"/>
        <v>katA</v>
      </c>
      <c r="P4089" s="73" t="str">
        <f t="shared" si="127"/>
        <v/>
      </c>
      <c r="Q4089" s="61" t="s">
        <v>30</v>
      </c>
    </row>
    <row r="4090" spans="8:18" x14ac:dyDescent="0.25">
      <c r="H4090" s="59">
        <v>120286</v>
      </c>
      <c r="I4090" s="59" t="s">
        <v>71</v>
      </c>
      <c r="J4090" s="59">
        <v>11485396</v>
      </c>
      <c r="K4090" s="59" t="s">
        <v>4310</v>
      </c>
      <c r="L4090" s="61" t="s">
        <v>112</v>
      </c>
      <c r="M4090" s="61">
        <f>VLOOKUP(H4090,zdroj!C:F,4,0)</f>
        <v>0</v>
      </c>
      <c r="N4090" s="61" t="str">
        <f t="shared" si="126"/>
        <v>katA</v>
      </c>
      <c r="P4090" s="73" t="str">
        <f t="shared" si="127"/>
        <v/>
      </c>
      <c r="Q4090" s="61" t="s">
        <v>30</v>
      </c>
    </row>
    <row r="4091" spans="8:18" x14ac:dyDescent="0.25">
      <c r="H4091" s="59">
        <v>120286</v>
      </c>
      <c r="I4091" s="59" t="s">
        <v>71</v>
      </c>
      <c r="J4091" s="59">
        <v>11485400</v>
      </c>
      <c r="K4091" s="59" t="s">
        <v>4311</v>
      </c>
      <c r="L4091" s="61" t="s">
        <v>112</v>
      </c>
      <c r="M4091" s="61">
        <f>VLOOKUP(H4091,zdroj!C:F,4,0)</f>
        <v>0</v>
      </c>
      <c r="N4091" s="61" t="str">
        <f t="shared" si="126"/>
        <v>katA</v>
      </c>
      <c r="P4091" s="73" t="str">
        <f t="shared" si="127"/>
        <v/>
      </c>
      <c r="Q4091" s="61" t="s">
        <v>30</v>
      </c>
    </row>
    <row r="4092" spans="8:18" x14ac:dyDescent="0.25">
      <c r="H4092" s="59">
        <v>120286</v>
      </c>
      <c r="I4092" s="59" t="s">
        <v>71</v>
      </c>
      <c r="J4092" s="59">
        <v>11485418</v>
      </c>
      <c r="K4092" s="59" t="s">
        <v>4312</v>
      </c>
      <c r="L4092" s="61" t="s">
        <v>113</v>
      </c>
      <c r="M4092" s="61">
        <f>VLOOKUP(H4092,zdroj!C:F,4,0)</f>
        <v>0</v>
      </c>
      <c r="N4092" s="61" t="str">
        <f t="shared" si="126"/>
        <v>katB</v>
      </c>
      <c r="P4092" s="73" t="str">
        <f t="shared" si="127"/>
        <v/>
      </c>
      <c r="Q4092" s="61" t="s">
        <v>30</v>
      </c>
      <c r="R4092" s="61" t="s">
        <v>91</v>
      </c>
    </row>
    <row r="4093" spans="8:18" x14ac:dyDescent="0.25">
      <c r="H4093" s="59">
        <v>120286</v>
      </c>
      <c r="I4093" s="59" t="s">
        <v>71</v>
      </c>
      <c r="J4093" s="59">
        <v>11485426</v>
      </c>
      <c r="K4093" s="59" t="s">
        <v>4313</v>
      </c>
      <c r="L4093" s="61" t="s">
        <v>112</v>
      </c>
      <c r="M4093" s="61">
        <f>VLOOKUP(H4093,zdroj!C:F,4,0)</f>
        <v>0</v>
      </c>
      <c r="N4093" s="61" t="str">
        <f t="shared" si="126"/>
        <v>katA</v>
      </c>
      <c r="P4093" s="73" t="str">
        <f t="shared" si="127"/>
        <v/>
      </c>
      <c r="Q4093" s="61" t="s">
        <v>30</v>
      </c>
    </row>
    <row r="4094" spans="8:18" x14ac:dyDescent="0.25">
      <c r="H4094" s="59">
        <v>120286</v>
      </c>
      <c r="I4094" s="59" t="s">
        <v>71</v>
      </c>
      <c r="J4094" s="59">
        <v>11485434</v>
      </c>
      <c r="K4094" s="59" t="s">
        <v>4314</v>
      </c>
      <c r="L4094" s="61" t="s">
        <v>112</v>
      </c>
      <c r="M4094" s="61">
        <f>VLOOKUP(H4094,zdroj!C:F,4,0)</f>
        <v>0</v>
      </c>
      <c r="N4094" s="61" t="str">
        <f t="shared" si="126"/>
        <v>katA</v>
      </c>
      <c r="P4094" s="73" t="str">
        <f t="shared" si="127"/>
        <v/>
      </c>
      <c r="Q4094" s="61" t="s">
        <v>30</v>
      </c>
    </row>
    <row r="4095" spans="8:18" x14ac:dyDescent="0.25">
      <c r="H4095" s="59">
        <v>120286</v>
      </c>
      <c r="I4095" s="59" t="s">
        <v>71</v>
      </c>
      <c r="J4095" s="59">
        <v>26605198</v>
      </c>
      <c r="K4095" s="59" t="s">
        <v>4315</v>
      </c>
      <c r="L4095" s="61" t="s">
        <v>81</v>
      </c>
      <c r="M4095" s="61">
        <f>VLOOKUP(H4095,zdroj!C:F,4,0)</f>
        <v>0</v>
      </c>
      <c r="N4095" s="61" t="str">
        <f t="shared" si="126"/>
        <v>-</v>
      </c>
      <c r="P4095" s="73" t="str">
        <f t="shared" si="127"/>
        <v/>
      </c>
      <c r="Q4095" s="61" t="s">
        <v>88</v>
      </c>
    </row>
    <row r="4096" spans="8:18" x14ac:dyDescent="0.25">
      <c r="H4096" s="59">
        <v>120286</v>
      </c>
      <c r="I4096" s="59" t="s">
        <v>71</v>
      </c>
      <c r="J4096" s="59">
        <v>31280587</v>
      </c>
      <c r="K4096" s="59" t="s">
        <v>4316</v>
      </c>
      <c r="L4096" s="61" t="s">
        <v>81</v>
      </c>
      <c r="M4096" s="61">
        <f>VLOOKUP(H4096,zdroj!C:F,4,0)</f>
        <v>0</v>
      </c>
      <c r="N4096" s="61" t="str">
        <f t="shared" si="126"/>
        <v>-</v>
      </c>
      <c r="P4096" s="73" t="str">
        <f t="shared" si="127"/>
        <v/>
      </c>
      <c r="Q4096" s="61" t="s">
        <v>88</v>
      </c>
    </row>
    <row r="4097" spans="8:17" x14ac:dyDescent="0.25">
      <c r="H4097" s="59">
        <v>120286</v>
      </c>
      <c r="I4097" s="59" t="s">
        <v>71</v>
      </c>
      <c r="J4097" s="59">
        <v>40094804</v>
      </c>
      <c r="K4097" s="59" t="s">
        <v>4317</v>
      </c>
      <c r="L4097" s="61" t="s">
        <v>81</v>
      </c>
      <c r="M4097" s="61">
        <f>VLOOKUP(H4097,zdroj!C:F,4,0)</f>
        <v>0</v>
      </c>
      <c r="N4097" s="61" t="str">
        <f t="shared" si="126"/>
        <v>-</v>
      </c>
      <c r="P4097" s="73" t="str">
        <f t="shared" si="127"/>
        <v/>
      </c>
      <c r="Q4097" s="61" t="s">
        <v>88</v>
      </c>
    </row>
    <row r="4098" spans="8:17" x14ac:dyDescent="0.25">
      <c r="H4098" s="59">
        <v>120294</v>
      </c>
      <c r="I4098" s="59" t="s">
        <v>71</v>
      </c>
      <c r="J4098" s="59">
        <v>11485451</v>
      </c>
      <c r="K4098" s="59" t="s">
        <v>4318</v>
      </c>
      <c r="L4098" s="61" t="s">
        <v>81</v>
      </c>
      <c r="M4098" s="61">
        <f>VLOOKUP(H4098,zdroj!C:F,4,0)</f>
        <v>0</v>
      </c>
      <c r="N4098" s="61" t="str">
        <f t="shared" si="126"/>
        <v>-</v>
      </c>
      <c r="P4098" s="73" t="str">
        <f t="shared" si="127"/>
        <v/>
      </c>
      <c r="Q4098" s="61" t="s">
        <v>88</v>
      </c>
    </row>
    <row r="4099" spans="8:17" x14ac:dyDescent="0.25">
      <c r="H4099" s="59">
        <v>120294</v>
      </c>
      <c r="I4099" s="59" t="s">
        <v>71</v>
      </c>
      <c r="J4099" s="59">
        <v>11485469</v>
      </c>
      <c r="K4099" s="59" t="s">
        <v>4319</v>
      </c>
      <c r="L4099" s="61" t="s">
        <v>112</v>
      </c>
      <c r="M4099" s="61">
        <f>VLOOKUP(H4099,zdroj!C:F,4,0)</f>
        <v>0</v>
      </c>
      <c r="N4099" s="61" t="str">
        <f t="shared" si="126"/>
        <v>katA</v>
      </c>
      <c r="P4099" s="73" t="str">
        <f t="shared" si="127"/>
        <v/>
      </c>
      <c r="Q4099" s="61" t="s">
        <v>30</v>
      </c>
    </row>
    <row r="4100" spans="8:17" x14ac:dyDescent="0.25">
      <c r="H4100" s="59">
        <v>120294</v>
      </c>
      <c r="I4100" s="59" t="s">
        <v>71</v>
      </c>
      <c r="J4100" s="59">
        <v>11485477</v>
      </c>
      <c r="K4100" s="59" t="s">
        <v>4320</v>
      </c>
      <c r="L4100" s="61" t="s">
        <v>112</v>
      </c>
      <c r="M4100" s="61">
        <f>VLOOKUP(H4100,zdroj!C:F,4,0)</f>
        <v>0</v>
      </c>
      <c r="N4100" s="61" t="str">
        <f t="shared" si="126"/>
        <v>katA</v>
      </c>
      <c r="P4100" s="73" t="str">
        <f t="shared" si="127"/>
        <v/>
      </c>
      <c r="Q4100" s="61" t="s">
        <v>30</v>
      </c>
    </row>
    <row r="4101" spans="8:17" x14ac:dyDescent="0.25">
      <c r="H4101" s="59">
        <v>120294</v>
      </c>
      <c r="I4101" s="59" t="s">
        <v>71</v>
      </c>
      <c r="J4101" s="59">
        <v>11485485</v>
      </c>
      <c r="K4101" s="59" t="s">
        <v>4321</v>
      </c>
      <c r="L4101" s="61" t="s">
        <v>112</v>
      </c>
      <c r="M4101" s="61">
        <f>VLOOKUP(H4101,zdroj!C:F,4,0)</f>
        <v>0</v>
      </c>
      <c r="N4101" s="61" t="str">
        <f t="shared" si="126"/>
        <v>katA</v>
      </c>
      <c r="P4101" s="73" t="str">
        <f t="shared" si="127"/>
        <v/>
      </c>
      <c r="Q4101" s="61" t="s">
        <v>30</v>
      </c>
    </row>
    <row r="4102" spans="8:17" x14ac:dyDescent="0.25">
      <c r="H4102" s="59">
        <v>120294</v>
      </c>
      <c r="I4102" s="59" t="s">
        <v>71</v>
      </c>
      <c r="J4102" s="59">
        <v>11485493</v>
      </c>
      <c r="K4102" s="59" t="s">
        <v>4322</v>
      </c>
      <c r="L4102" s="61" t="s">
        <v>112</v>
      </c>
      <c r="M4102" s="61">
        <f>VLOOKUP(H4102,zdroj!C:F,4,0)</f>
        <v>0</v>
      </c>
      <c r="N4102" s="61" t="str">
        <f t="shared" si="126"/>
        <v>katA</v>
      </c>
      <c r="P4102" s="73" t="str">
        <f t="shared" si="127"/>
        <v/>
      </c>
      <c r="Q4102" s="61" t="s">
        <v>30</v>
      </c>
    </row>
    <row r="4103" spans="8:17" x14ac:dyDescent="0.25">
      <c r="H4103" s="59">
        <v>120294</v>
      </c>
      <c r="I4103" s="59" t="s">
        <v>71</v>
      </c>
      <c r="J4103" s="59">
        <v>11485507</v>
      </c>
      <c r="K4103" s="59" t="s">
        <v>4323</v>
      </c>
      <c r="L4103" s="61" t="s">
        <v>112</v>
      </c>
      <c r="M4103" s="61">
        <f>VLOOKUP(H4103,zdroj!C:F,4,0)</f>
        <v>0</v>
      </c>
      <c r="N4103" s="61" t="str">
        <f t="shared" ref="N4103:N4166" si="128">IF(M4103="A",IF(L4103="katA","katB",L4103),L4103)</f>
        <v>katA</v>
      </c>
      <c r="P4103" s="73" t="str">
        <f t="shared" ref="P4103:P4166" si="129">IF(O4103="A",1,"")</f>
        <v/>
      </c>
      <c r="Q4103" s="61" t="s">
        <v>30</v>
      </c>
    </row>
    <row r="4104" spans="8:17" x14ac:dyDescent="0.25">
      <c r="H4104" s="59">
        <v>120294</v>
      </c>
      <c r="I4104" s="59" t="s">
        <v>71</v>
      </c>
      <c r="J4104" s="59">
        <v>11485515</v>
      </c>
      <c r="K4104" s="59" t="s">
        <v>4324</v>
      </c>
      <c r="L4104" s="61" t="s">
        <v>112</v>
      </c>
      <c r="M4104" s="61">
        <f>VLOOKUP(H4104,zdroj!C:F,4,0)</f>
        <v>0</v>
      </c>
      <c r="N4104" s="61" t="str">
        <f t="shared" si="128"/>
        <v>katA</v>
      </c>
      <c r="P4104" s="73" t="str">
        <f t="shared" si="129"/>
        <v/>
      </c>
      <c r="Q4104" s="61" t="s">
        <v>30</v>
      </c>
    </row>
    <row r="4105" spans="8:17" x14ac:dyDescent="0.25">
      <c r="H4105" s="59">
        <v>120294</v>
      </c>
      <c r="I4105" s="59" t="s">
        <v>71</v>
      </c>
      <c r="J4105" s="59">
        <v>11485523</v>
      </c>
      <c r="K4105" s="59" t="s">
        <v>4325</v>
      </c>
      <c r="L4105" s="61" t="s">
        <v>112</v>
      </c>
      <c r="M4105" s="61">
        <f>VLOOKUP(H4105,zdroj!C:F,4,0)</f>
        <v>0</v>
      </c>
      <c r="N4105" s="61" t="str">
        <f t="shared" si="128"/>
        <v>katA</v>
      </c>
      <c r="P4105" s="73" t="str">
        <f t="shared" si="129"/>
        <v/>
      </c>
      <c r="Q4105" s="61" t="s">
        <v>30</v>
      </c>
    </row>
    <row r="4106" spans="8:17" x14ac:dyDescent="0.25">
      <c r="H4106" s="59">
        <v>120294</v>
      </c>
      <c r="I4106" s="59" t="s">
        <v>71</v>
      </c>
      <c r="J4106" s="59">
        <v>11485531</v>
      </c>
      <c r="K4106" s="59" t="s">
        <v>4326</v>
      </c>
      <c r="L4106" s="61" t="s">
        <v>112</v>
      </c>
      <c r="M4106" s="61">
        <f>VLOOKUP(H4106,zdroj!C:F,4,0)</f>
        <v>0</v>
      </c>
      <c r="N4106" s="61" t="str">
        <f t="shared" si="128"/>
        <v>katA</v>
      </c>
      <c r="P4106" s="73" t="str">
        <f t="shared" si="129"/>
        <v/>
      </c>
      <c r="Q4106" s="61" t="s">
        <v>30</v>
      </c>
    </row>
    <row r="4107" spans="8:17" x14ac:dyDescent="0.25">
      <c r="H4107" s="59">
        <v>120294</v>
      </c>
      <c r="I4107" s="59" t="s">
        <v>71</v>
      </c>
      <c r="J4107" s="59">
        <v>11485540</v>
      </c>
      <c r="K4107" s="59" t="s">
        <v>4327</v>
      </c>
      <c r="L4107" s="61" t="s">
        <v>112</v>
      </c>
      <c r="M4107" s="61">
        <f>VLOOKUP(H4107,zdroj!C:F,4,0)</f>
        <v>0</v>
      </c>
      <c r="N4107" s="61" t="str">
        <f t="shared" si="128"/>
        <v>katA</v>
      </c>
      <c r="P4107" s="73" t="str">
        <f t="shared" si="129"/>
        <v/>
      </c>
      <c r="Q4107" s="61" t="s">
        <v>30</v>
      </c>
    </row>
    <row r="4108" spans="8:17" x14ac:dyDescent="0.25">
      <c r="H4108" s="59">
        <v>120294</v>
      </c>
      <c r="I4108" s="59" t="s">
        <v>71</v>
      </c>
      <c r="J4108" s="59">
        <v>11485558</v>
      </c>
      <c r="K4108" s="59" t="s">
        <v>4328</v>
      </c>
      <c r="L4108" s="61" t="s">
        <v>112</v>
      </c>
      <c r="M4108" s="61">
        <f>VLOOKUP(H4108,zdroj!C:F,4,0)</f>
        <v>0</v>
      </c>
      <c r="N4108" s="61" t="str">
        <f t="shared" si="128"/>
        <v>katA</v>
      </c>
      <c r="P4108" s="73" t="str">
        <f t="shared" si="129"/>
        <v/>
      </c>
      <c r="Q4108" s="61" t="s">
        <v>30</v>
      </c>
    </row>
    <row r="4109" spans="8:17" x14ac:dyDescent="0.25">
      <c r="H4109" s="59">
        <v>120294</v>
      </c>
      <c r="I4109" s="59" t="s">
        <v>71</v>
      </c>
      <c r="J4109" s="59">
        <v>11485566</v>
      </c>
      <c r="K4109" s="59" t="s">
        <v>4329</v>
      </c>
      <c r="L4109" s="61" t="s">
        <v>112</v>
      </c>
      <c r="M4109" s="61">
        <f>VLOOKUP(H4109,zdroj!C:F,4,0)</f>
        <v>0</v>
      </c>
      <c r="N4109" s="61" t="str">
        <f t="shared" si="128"/>
        <v>katA</v>
      </c>
      <c r="P4109" s="73" t="str">
        <f t="shared" si="129"/>
        <v/>
      </c>
      <c r="Q4109" s="61" t="s">
        <v>30</v>
      </c>
    </row>
    <row r="4110" spans="8:17" x14ac:dyDescent="0.25">
      <c r="H4110" s="59">
        <v>120294</v>
      </c>
      <c r="I4110" s="59" t="s">
        <v>71</v>
      </c>
      <c r="J4110" s="59">
        <v>11485574</v>
      </c>
      <c r="K4110" s="59" t="s">
        <v>4330</v>
      </c>
      <c r="L4110" s="61" t="s">
        <v>112</v>
      </c>
      <c r="M4110" s="61">
        <f>VLOOKUP(H4110,zdroj!C:F,4,0)</f>
        <v>0</v>
      </c>
      <c r="N4110" s="61" t="str">
        <f t="shared" si="128"/>
        <v>katA</v>
      </c>
      <c r="P4110" s="73" t="str">
        <f t="shared" si="129"/>
        <v/>
      </c>
      <c r="Q4110" s="61" t="s">
        <v>30</v>
      </c>
    </row>
    <row r="4111" spans="8:17" x14ac:dyDescent="0.25">
      <c r="H4111" s="59">
        <v>120294</v>
      </c>
      <c r="I4111" s="59" t="s">
        <v>71</v>
      </c>
      <c r="J4111" s="59">
        <v>11485582</v>
      </c>
      <c r="K4111" s="59" t="s">
        <v>4331</v>
      </c>
      <c r="L4111" s="61" t="s">
        <v>112</v>
      </c>
      <c r="M4111" s="61">
        <f>VLOOKUP(H4111,zdroj!C:F,4,0)</f>
        <v>0</v>
      </c>
      <c r="N4111" s="61" t="str">
        <f t="shared" si="128"/>
        <v>katA</v>
      </c>
      <c r="P4111" s="73" t="str">
        <f t="shared" si="129"/>
        <v/>
      </c>
      <c r="Q4111" s="61" t="s">
        <v>30</v>
      </c>
    </row>
    <row r="4112" spans="8:17" x14ac:dyDescent="0.25">
      <c r="H4112" s="59">
        <v>120294</v>
      </c>
      <c r="I4112" s="59" t="s">
        <v>71</v>
      </c>
      <c r="J4112" s="59">
        <v>11485591</v>
      </c>
      <c r="K4112" s="59" t="s">
        <v>4332</v>
      </c>
      <c r="L4112" s="61" t="s">
        <v>112</v>
      </c>
      <c r="M4112" s="61">
        <f>VLOOKUP(H4112,zdroj!C:F,4,0)</f>
        <v>0</v>
      </c>
      <c r="N4112" s="61" t="str">
        <f t="shared" si="128"/>
        <v>katA</v>
      </c>
      <c r="P4112" s="73" t="str">
        <f t="shared" si="129"/>
        <v/>
      </c>
      <c r="Q4112" s="61" t="s">
        <v>30</v>
      </c>
    </row>
    <row r="4113" spans="8:18" x14ac:dyDescent="0.25">
      <c r="H4113" s="59">
        <v>120294</v>
      </c>
      <c r="I4113" s="59" t="s">
        <v>71</v>
      </c>
      <c r="J4113" s="59">
        <v>11485604</v>
      </c>
      <c r="K4113" s="59" t="s">
        <v>4333</v>
      </c>
      <c r="L4113" s="61" t="s">
        <v>81</v>
      </c>
      <c r="M4113" s="61">
        <f>VLOOKUP(H4113,zdroj!C:F,4,0)</f>
        <v>0</v>
      </c>
      <c r="N4113" s="61" t="str">
        <f t="shared" si="128"/>
        <v>-</v>
      </c>
      <c r="P4113" s="73" t="str">
        <f t="shared" si="129"/>
        <v/>
      </c>
      <c r="Q4113" s="61" t="s">
        <v>88</v>
      </c>
    </row>
    <row r="4114" spans="8:18" x14ac:dyDescent="0.25">
      <c r="H4114" s="59">
        <v>120294</v>
      </c>
      <c r="I4114" s="59" t="s">
        <v>71</v>
      </c>
      <c r="J4114" s="59">
        <v>11485612</v>
      </c>
      <c r="K4114" s="59" t="s">
        <v>4334</v>
      </c>
      <c r="L4114" s="61" t="s">
        <v>112</v>
      </c>
      <c r="M4114" s="61">
        <f>VLOOKUP(H4114,zdroj!C:F,4,0)</f>
        <v>0</v>
      </c>
      <c r="N4114" s="61" t="str">
        <f t="shared" si="128"/>
        <v>katA</v>
      </c>
      <c r="P4114" s="73" t="str">
        <f t="shared" si="129"/>
        <v/>
      </c>
      <c r="Q4114" s="61" t="s">
        <v>30</v>
      </c>
    </row>
    <row r="4115" spans="8:18" x14ac:dyDescent="0.25">
      <c r="H4115" s="59">
        <v>120294</v>
      </c>
      <c r="I4115" s="59" t="s">
        <v>71</v>
      </c>
      <c r="J4115" s="59">
        <v>11485639</v>
      </c>
      <c r="K4115" s="59" t="s">
        <v>4335</v>
      </c>
      <c r="L4115" s="61" t="s">
        <v>113</v>
      </c>
      <c r="M4115" s="61">
        <f>VLOOKUP(H4115,zdroj!C:F,4,0)</f>
        <v>0</v>
      </c>
      <c r="N4115" s="61" t="str">
        <f t="shared" si="128"/>
        <v>katB</v>
      </c>
      <c r="P4115" s="73" t="str">
        <f t="shared" si="129"/>
        <v/>
      </c>
      <c r="Q4115" s="61" t="s">
        <v>30</v>
      </c>
      <c r="R4115" s="61" t="s">
        <v>91</v>
      </c>
    </row>
    <row r="4116" spans="8:18" x14ac:dyDescent="0.25">
      <c r="H4116" s="59">
        <v>120294</v>
      </c>
      <c r="I4116" s="59" t="s">
        <v>71</v>
      </c>
      <c r="J4116" s="59">
        <v>11485647</v>
      </c>
      <c r="K4116" s="59" t="s">
        <v>4336</v>
      </c>
      <c r="L4116" s="61" t="s">
        <v>112</v>
      </c>
      <c r="M4116" s="61">
        <f>VLOOKUP(H4116,zdroj!C:F,4,0)</f>
        <v>0</v>
      </c>
      <c r="N4116" s="61" t="str">
        <f t="shared" si="128"/>
        <v>katA</v>
      </c>
      <c r="P4116" s="73" t="str">
        <f t="shared" si="129"/>
        <v/>
      </c>
      <c r="Q4116" s="61" t="s">
        <v>30</v>
      </c>
    </row>
    <row r="4117" spans="8:18" x14ac:dyDescent="0.25">
      <c r="H4117" s="59">
        <v>120294</v>
      </c>
      <c r="I4117" s="59" t="s">
        <v>71</v>
      </c>
      <c r="J4117" s="59">
        <v>11485655</v>
      </c>
      <c r="K4117" s="59" t="s">
        <v>4337</v>
      </c>
      <c r="L4117" s="61" t="s">
        <v>81</v>
      </c>
      <c r="M4117" s="61">
        <f>VLOOKUP(H4117,zdroj!C:F,4,0)</f>
        <v>0</v>
      </c>
      <c r="N4117" s="61" t="str">
        <f t="shared" si="128"/>
        <v>-</v>
      </c>
      <c r="P4117" s="73" t="str">
        <f t="shared" si="129"/>
        <v/>
      </c>
      <c r="Q4117" s="61" t="s">
        <v>88</v>
      </c>
    </row>
    <row r="4118" spans="8:18" x14ac:dyDescent="0.25">
      <c r="H4118" s="59">
        <v>120294</v>
      </c>
      <c r="I4118" s="59" t="s">
        <v>71</v>
      </c>
      <c r="J4118" s="59">
        <v>11485663</v>
      </c>
      <c r="K4118" s="59" t="s">
        <v>4338</v>
      </c>
      <c r="L4118" s="61" t="s">
        <v>81</v>
      </c>
      <c r="M4118" s="61">
        <f>VLOOKUP(H4118,zdroj!C:F,4,0)</f>
        <v>0</v>
      </c>
      <c r="N4118" s="61" t="str">
        <f t="shared" si="128"/>
        <v>-</v>
      </c>
      <c r="P4118" s="73" t="str">
        <f t="shared" si="129"/>
        <v/>
      </c>
      <c r="Q4118" s="61" t="s">
        <v>88</v>
      </c>
    </row>
    <row r="4119" spans="8:18" x14ac:dyDescent="0.25">
      <c r="H4119" s="59">
        <v>120294</v>
      </c>
      <c r="I4119" s="59" t="s">
        <v>71</v>
      </c>
      <c r="J4119" s="59">
        <v>11485680</v>
      </c>
      <c r="K4119" s="59" t="s">
        <v>4339</v>
      </c>
      <c r="L4119" s="61" t="s">
        <v>81</v>
      </c>
      <c r="M4119" s="61">
        <f>VLOOKUP(H4119,zdroj!C:F,4,0)</f>
        <v>0</v>
      </c>
      <c r="N4119" s="61" t="str">
        <f t="shared" si="128"/>
        <v>-</v>
      </c>
      <c r="P4119" s="73" t="str">
        <f t="shared" si="129"/>
        <v/>
      </c>
      <c r="Q4119" s="61" t="s">
        <v>88</v>
      </c>
    </row>
    <row r="4120" spans="8:18" x14ac:dyDescent="0.25">
      <c r="H4120" s="59">
        <v>120294</v>
      </c>
      <c r="I4120" s="59" t="s">
        <v>71</v>
      </c>
      <c r="J4120" s="59">
        <v>11485698</v>
      </c>
      <c r="K4120" s="59" t="s">
        <v>4340</v>
      </c>
      <c r="L4120" s="61" t="s">
        <v>81</v>
      </c>
      <c r="M4120" s="61">
        <f>VLOOKUP(H4120,zdroj!C:F,4,0)</f>
        <v>0</v>
      </c>
      <c r="N4120" s="61" t="str">
        <f t="shared" si="128"/>
        <v>-</v>
      </c>
      <c r="P4120" s="73" t="str">
        <f t="shared" si="129"/>
        <v/>
      </c>
      <c r="Q4120" s="61" t="s">
        <v>88</v>
      </c>
    </row>
    <row r="4121" spans="8:18" x14ac:dyDescent="0.25">
      <c r="H4121" s="59">
        <v>120294</v>
      </c>
      <c r="I4121" s="59" t="s">
        <v>71</v>
      </c>
      <c r="J4121" s="59">
        <v>11485701</v>
      </c>
      <c r="K4121" s="59" t="s">
        <v>4341</v>
      </c>
      <c r="L4121" s="61" t="s">
        <v>81</v>
      </c>
      <c r="M4121" s="61">
        <f>VLOOKUP(H4121,zdroj!C:F,4,0)</f>
        <v>0</v>
      </c>
      <c r="N4121" s="61" t="str">
        <f t="shared" si="128"/>
        <v>-</v>
      </c>
      <c r="P4121" s="73" t="str">
        <f t="shared" si="129"/>
        <v/>
      </c>
      <c r="Q4121" s="61" t="s">
        <v>88</v>
      </c>
    </row>
    <row r="4122" spans="8:18" x14ac:dyDescent="0.25">
      <c r="H4122" s="59">
        <v>120294</v>
      </c>
      <c r="I4122" s="59" t="s">
        <v>71</v>
      </c>
      <c r="J4122" s="59">
        <v>11485710</v>
      </c>
      <c r="K4122" s="59" t="s">
        <v>4342</v>
      </c>
      <c r="L4122" s="61" t="s">
        <v>81</v>
      </c>
      <c r="M4122" s="61">
        <f>VLOOKUP(H4122,zdroj!C:F,4,0)</f>
        <v>0</v>
      </c>
      <c r="N4122" s="61" t="str">
        <f t="shared" si="128"/>
        <v>-</v>
      </c>
      <c r="P4122" s="73" t="str">
        <f t="shared" si="129"/>
        <v/>
      </c>
      <c r="Q4122" s="61" t="s">
        <v>88</v>
      </c>
    </row>
    <row r="4123" spans="8:18" x14ac:dyDescent="0.25">
      <c r="H4123" s="59">
        <v>120294</v>
      </c>
      <c r="I4123" s="59" t="s">
        <v>71</v>
      </c>
      <c r="J4123" s="59">
        <v>11485728</v>
      </c>
      <c r="K4123" s="59" t="s">
        <v>4343</v>
      </c>
      <c r="L4123" s="61" t="s">
        <v>81</v>
      </c>
      <c r="M4123" s="61">
        <f>VLOOKUP(H4123,zdroj!C:F,4,0)</f>
        <v>0</v>
      </c>
      <c r="N4123" s="61" t="str">
        <f t="shared" si="128"/>
        <v>-</v>
      </c>
      <c r="P4123" s="73" t="str">
        <f t="shared" si="129"/>
        <v/>
      </c>
      <c r="Q4123" s="61" t="s">
        <v>88</v>
      </c>
    </row>
    <row r="4124" spans="8:18" x14ac:dyDescent="0.25">
      <c r="H4124" s="59">
        <v>120294</v>
      </c>
      <c r="I4124" s="59" t="s">
        <v>71</v>
      </c>
      <c r="J4124" s="59">
        <v>11485736</v>
      </c>
      <c r="K4124" s="59" t="s">
        <v>4344</v>
      </c>
      <c r="L4124" s="61" t="s">
        <v>81</v>
      </c>
      <c r="M4124" s="61">
        <f>VLOOKUP(H4124,zdroj!C:F,4,0)</f>
        <v>0</v>
      </c>
      <c r="N4124" s="61" t="str">
        <f t="shared" si="128"/>
        <v>-</v>
      </c>
      <c r="P4124" s="73" t="str">
        <f t="shared" si="129"/>
        <v/>
      </c>
      <c r="Q4124" s="61" t="s">
        <v>88</v>
      </c>
    </row>
    <row r="4125" spans="8:18" x14ac:dyDescent="0.25">
      <c r="H4125" s="59">
        <v>120294</v>
      </c>
      <c r="I4125" s="59" t="s">
        <v>71</v>
      </c>
      <c r="J4125" s="59">
        <v>11485761</v>
      </c>
      <c r="K4125" s="59" t="s">
        <v>4345</v>
      </c>
      <c r="L4125" s="61" t="s">
        <v>81</v>
      </c>
      <c r="M4125" s="61">
        <f>VLOOKUP(H4125,zdroj!C:F,4,0)</f>
        <v>0</v>
      </c>
      <c r="N4125" s="61" t="str">
        <f t="shared" si="128"/>
        <v>-</v>
      </c>
      <c r="P4125" s="73" t="str">
        <f t="shared" si="129"/>
        <v/>
      </c>
      <c r="Q4125" s="61" t="s">
        <v>88</v>
      </c>
    </row>
    <row r="4126" spans="8:18" x14ac:dyDescent="0.25">
      <c r="H4126" s="59">
        <v>120294</v>
      </c>
      <c r="I4126" s="59" t="s">
        <v>71</v>
      </c>
      <c r="J4126" s="59">
        <v>11485779</v>
      </c>
      <c r="K4126" s="59" t="s">
        <v>4346</v>
      </c>
      <c r="L4126" s="61" t="s">
        <v>81</v>
      </c>
      <c r="M4126" s="61">
        <f>VLOOKUP(H4126,zdroj!C:F,4,0)</f>
        <v>0</v>
      </c>
      <c r="N4126" s="61" t="str">
        <f t="shared" si="128"/>
        <v>-</v>
      </c>
      <c r="P4126" s="73" t="str">
        <f t="shared" si="129"/>
        <v/>
      </c>
      <c r="Q4126" s="61" t="s">
        <v>88</v>
      </c>
    </row>
    <row r="4127" spans="8:18" x14ac:dyDescent="0.25">
      <c r="H4127" s="59">
        <v>120294</v>
      </c>
      <c r="I4127" s="59" t="s">
        <v>71</v>
      </c>
      <c r="J4127" s="59">
        <v>11485787</v>
      </c>
      <c r="K4127" s="59" t="s">
        <v>4347</v>
      </c>
      <c r="L4127" s="61" t="s">
        <v>81</v>
      </c>
      <c r="M4127" s="61">
        <f>VLOOKUP(H4127,zdroj!C:F,4,0)</f>
        <v>0</v>
      </c>
      <c r="N4127" s="61" t="str">
        <f t="shared" si="128"/>
        <v>-</v>
      </c>
      <c r="P4127" s="73" t="str">
        <f t="shared" si="129"/>
        <v/>
      </c>
      <c r="Q4127" s="61" t="s">
        <v>88</v>
      </c>
    </row>
    <row r="4128" spans="8:18" x14ac:dyDescent="0.25">
      <c r="H4128" s="59">
        <v>120294</v>
      </c>
      <c r="I4128" s="59" t="s">
        <v>71</v>
      </c>
      <c r="J4128" s="59">
        <v>11485795</v>
      </c>
      <c r="K4128" s="59" t="s">
        <v>4348</v>
      </c>
      <c r="L4128" s="61" t="s">
        <v>81</v>
      </c>
      <c r="M4128" s="61">
        <f>VLOOKUP(H4128,zdroj!C:F,4,0)</f>
        <v>0</v>
      </c>
      <c r="N4128" s="61" t="str">
        <f t="shared" si="128"/>
        <v>-</v>
      </c>
      <c r="P4128" s="73" t="str">
        <f t="shared" si="129"/>
        <v/>
      </c>
      <c r="Q4128" s="61" t="s">
        <v>88</v>
      </c>
    </row>
    <row r="4129" spans="8:17" x14ac:dyDescent="0.25">
      <c r="H4129" s="59">
        <v>120294</v>
      </c>
      <c r="I4129" s="59" t="s">
        <v>71</v>
      </c>
      <c r="J4129" s="59">
        <v>11485809</v>
      </c>
      <c r="K4129" s="59" t="s">
        <v>4349</v>
      </c>
      <c r="L4129" s="61" t="s">
        <v>81</v>
      </c>
      <c r="M4129" s="61">
        <f>VLOOKUP(H4129,zdroj!C:F,4,0)</f>
        <v>0</v>
      </c>
      <c r="N4129" s="61" t="str">
        <f t="shared" si="128"/>
        <v>-</v>
      </c>
      <c r="P4129" s="73" t="str">
        <f t="shared" si="129"/>
        <v/>
      </c>
      <c r="Q4129" s="61" t="s">
        <v>88</v>
      </c>
    </row>
    <row r="4130" spans="8:17" x14ac:dyDescent="0.25">
      <c r="H4130" s="59">
        <v>120294</v>
      </c>
      <c r="I4130" s="59" t="s">
        <v>71</v>
      </c>
      <c r="J4130" s="59">
        <v>11485817</v>
      </c>
      <c r="K4130" s="59" t="s">
        <v>4350</v>
      </c>
      <c r="L4130" s="61" t="s">
        <v>81</v>
      </c>
      <c r="M4130" s="61">
        <f>VLOOKUP(H4130,zdroj!C:F,4,0)</f>
        <v>0</v>
      </c>
      <c r="N4130" s="61" t="str">
        <f t="shared" si="128"/>
        <v>-</v>
      </c>
      <c r="P4130" s="73" t="str">
        <f t="shared" si="129"/>
        <v/>
      </c>
      <c r="Q4130" s="61" t="s">
        <v>88</v>
      </c>
    </row>
    <row r="4131" spans="8:17" x14ac:dyDescent="0.25">
      <c r="H4131" s="59">
        <v>120294</v>
      </c>
      <c r="I4131" s="59" t="s">
        <v>71</v>
      </c>
      <c r="J4131" s="59">
        <v>11485825</v>
      </c>
      <c r="K4131" s="59" t="s">
        <v>4351</v>
      </c>
      <c r="L4131" s="61" t="s">
        <v>81</v>
      </c>
      <c r="M4131" s="61">
        <f>VLOOKUP(H4131,zdroj!C:F,4,0)</f>
        <v>0</v>
      </c>
      <c r="N4131" s="61" t="str">
        <f t="shared" si="128"/>
        <v>-</v>
      </c>
      <c r="P4131" s="73" t="str">
        <f t="shared" si="129"/>
        <v/>
      </c>
      <c r="Q4131" s="61" t="s">
        <v>88</v>
      </c>
    </row>
    <row r="4132" spans="8:17" x14ac:dyDescent="0.25">
      <c r="H4132" s="59">
        <v>120294</v>
      </c>
      <c r="I4132" s="59" t="s">
        <v>71</v>
      </c>
      <c r="J4132" s="59">
        <v>11485833</v>
      </c>
      <c r="K4132" s="59" t="s">
        <v>4352</v>
      </c>
      <c r="L4132" s="61" t="s">
        <v>81</v>
      </c>
      <c r="M4132" s="61">
        <f>VLOOKUP(H4132,zdroj!C:F,4,0)</f>
        <v>0</v>
      </c>
      <c r="N4132" s="61" t="str">
        <f t="shared" si="128"/>
        <v>-</v>
      </c>
      <c r="P4132" s="73" t="str">
        <f t="shared" si="129"/>
        <v/>
      </c>
      <c r="Q4132" s="61" t="s">
        <v>88</v>
      </c>
    </row>
    <row r="4133" spans="8:17" x14ac:dyDescent="0.25">
      <c r="H4133" s="59">
        <v>120294</v>
      </c>
      <c r="I4133" s="59" t="s">
        <v>71</v>
      </c>
      <c r="J4133" s="59">
        <v>11485841</v>
      </c>
      <c r="K4133" s="59" t="s">
        <v>4353</v>
      </c>
      <c r="L4133" s="61" t="s">
        <v>81</v>
      </c>
      <c r="M4133" s="61">
        <f>VLOOKUP(H4133,zdroj!C:F,4,0)</f>
        <v>0</v>
      </c>
      <c r="N4133" s="61" t="str">
        <f t="shared" si="128"/>
        <v>-</v>
      </c>
      <c r="P4133" s="73" t="str">
        <f t="shared" si="129"/>
        <v/>
      </c>
      <c r="Q4133" s="61" t="s">
        <v>88</v>
      </c>
    </row>
    <row r="4134" spans="8:17" x14ac:dyDescent="0.25">
      <c r="H4134" s="59">
        <v>120294</v>
      </c>
      <c r="I4134" s="59" t="s">
        <v>71</v>
      </c>
      <c r="J4134" s="59">
        <v>11485850</v>
      </c>
      <c r="K4134" s="59" t="s">
        <v>4354</v>
      </c>
      <c r="L4134" s="61" t="s">
        <v>81</v>
      </c>
      <c r="M4134" s="61">
        <f>VLOOKUP(H4134,zdroj!C:F,4,0)</f>
        <v>0</v>
      </c>
      <c r="N4134" s="61" t="str">
        <f t="shared" si="128"/>
        <v>-</v>
      </c>
      <c r="P4134" s="73" t="str">
        <f t="shared" si="129"/>
        <v/>
      </c>
      <c r="Q4134" s="61" t="s">
        <v>88</v>
      </c>
    </row>
    <row r="4135" spans="8:17" x14ac:dyDescent="0.25">
      <c r="H4135" s="59">
        <v>120294</v>
      </c>
      <c r="I4135" s="59" t="s">
        <v>71</v>
      </c>
      <c r="J4135" s="59">
        <v>11485868</v>
      </c>
      <c r="K4135" s="59" t="s">
        <v>4355</v>
      </c>
      <c r="L4135" s="61" t="s">
        <v>81</v>
      </c>
      <c r="M4135" s="61">
        <f>VLOOKUP(H4135,zdroj!C:F,4,0)</f>
        <v>0</v>
      </c>
      <c r="N4135" s="61" t="str">
        <f t="shared" si="128"/>
        <v>-</v>
      </c>
      <c r="P4135" s="73" t="str">
        <f t="shared" si="129"/>
        <v/>
      </c>
      <c r="Q4135" s="61" t="s">
        <v>88</v>
      </c>
    </row>
    <row r="4136" spans="8:17" x14ac:dyDescent="0.25">
      <c r="H4136" s="59">
        <v>120294</v>
      </c>
      <c r="I4136" s="59" t="s">
        <v>71</v>
      </c>
      <c r="J4136" s="59">
        <v>11485876</v>
      </c>
      <c r="K4136" s="59" t="s">
        <v>4356</v>
      </c>
      <c r="L4136" s="61" t="s">
        <v>81</v>
      </c>
      <c r="M4136" s="61">
        <f>VLOOKUP(H4136,zdroj!C:F,4,0)</f>
        <v>0</v>
      </c>
      <c r="N4136" s="61" t="str">
        <f t="shared" si="128"/>
        <v>-</v>
      </c>
      <c r="P4136" s="73" t="str">
        <f t="shared" si="129"/>
        <v/>
      </c>
      <c r="Q4136" s="61" t="s">
        <v>88</v>
      </c>
    </row>
    <row r="4137" spans="8:17" x14ac:dyDescent="0.25">
      <c r="H4137" s="59">
        <v>120294</v>
      </c>
      <c r="I4137" s="59" t="s">
        <v>71</v>
      </c>
      <c r="J4137" s="59">
        <v>11485884</v>
      </c>
      <c r="K4137" s="59" t="s">
        <v>4357</v>
      </c>
      <c r="L4137" s="61" t="s">
        <v>81</v>
      </c>
      <c r="M4137" s="61">
        <f>VLOOKUP(H4137,zdroj!C:F,4,0)</f>
        <v>0</v>
      </c>
      <c r="N4137" s="61" t="str">
        <f t="shared" si="128"/>
        <v>-</v>
      </c>
      <c r="P4137" s="73" t="str">
        <f t="shared" si="129"/>
        <v/>
      </c>
      <c r="Q4137" s="61" t="s">
        <v>88</v>
      </c>
    </row>
    <row r="4138" spans="8:17" x14ac:dyDescent="0.25">
      <c r="H4138" s="59">
        <v>120294</v>
      </c>
      <c r="I4138" s="59" t="s">
        <v>71</v>
      </c>
      <c r="J4138" s="59">
        <v>11485892</v>
      </c>
      <c r="K4138" s="59" t="s">
        <v>4358</v>
      </c>
      <c r="L4138" s="61" t="s">
        <v>81</v>
      </c>
      <c r="M4138" s="61">
        <f>VLOOKUP(H4138,zdroj!C:F,4,0)</f>
        <v>0</v>
      </c>
      <c r="N4138" s="61" t="str">
        <f t="shared" si="128"/>
        <v>-</v>
      </c>
      <c r="P4138" s="73" t="str">
        <f t="shared" si="129"/>
        <v/>
      </c>
      <c r="Q4138" s="61" t="s">
        <v>88</v>
      </c>
    </row>
    <row r="4139" spans="8:17" x14ac:dyDescent="0.25">
      <c r="H4139" s="59">
        <v>120294</v>
      </c>
      <c r="I4139" s="59" t="s">
        <v>71</v>
      </c>
      <c r="J4139" s="59">
        <v>11485906</v>
      </c>
      <c r="K4139" s="59" t="s">
        <v>4359</v>
      </c>
      <c r="L4139" s="61" t="s">
        <v>81</v>
      </c>
      <c r="M4139" s="61">
        <f>VLOOKUP(H4139,zdroj!C:F,4,0)</f>
        <v>0</v>
      </c>
      <c r="N4139" s="61" t="str">
        <f t="shared" si="128"/>
        <v>-</v>
      </c>
      <c r="P4139" s="73" t="str">
        <f t="shared" si="129"/>
        <v/>
      </c>
      <c r="Q4139" s="61" t="s">
        <v>88</v>
      </c>
    </row>
    <row r="4140" spans="8:17" x14ac:dyDescent="0.25">
      <c r="H4140" s="59">
        <v>120294</v>
      </c>
      <c r="I4140" s="59" t="s">
        <v>71</v>
      </c>
      <c r="J4140" s="59">
        <v>11485914</v>
      </c>
      <c r="K4140" s="59" t="s">
        <v>4360</v>
      </c>
      <c r="L4140" s="61" t="s">
        <v>81</v>
      </c>
      <c r="M4140" s="61">
        <f>VLOOKUP(H4140,zdroj!C:F,4,0)</f>
        <v>0</v>
      </c>
      <c r="N4140" s="61" t="str">
        <f t="shared" si="128"/>
        <v>-</v>
      </c>
      <c r="P4140" s="73" t="str">
        <f t="shared" si="129"/>
        <v/>
      </c>
      <c r="Q4140" s="61" t="s">
        <v>88</v>
      </c>
    </row>
    <row r="4141" spans="8:17" x14ac:dyDescent="0.25">
      <c r="H4141" s="59">
        <v>120294</v>
      </c>
      <c r="I4141" s="59" t="s">
        <v>71</v>
      </c>
      <c r="J4141" s="59">
        <v>11485922</v>
      </c>
      <c r="K4141" s="59" t="s">
        <v>4361</v>
      </c>
      <c r="L4141" s="61" t="s">
        <v>81</v>
      </c>
      <c r="M4141" s="61">
        <f>VLOOKUP(H4141,zdroj!C:F,4,0)</f>
        <v>0</v>
      </c>
      <c r="N4141" s="61" t="str">
        <f t="shared" si="128"/>
        <v>-</v>
      </c>
      <c r="P4141" s="73" t="str">
        <f t="shared" si="129"/>
        <v/>
      </c>
      <c r="Q4141" s="61" t="s">
        <v>88</v>
      </c>
    </row>
    <row r="4142" spans="8:17" x14ac:dyDescent="0.25">
      <c r="H4142" s="59">
        <v>120294</v>
      </c>
      <c r="I4142" s="59" t="s">
        <v>71</v>
      </c>
      <c r="J4142" s="59">
        <v>11485931</v>
      </c>
      <c r="K4142" s="59" t="s">
        <v>4362</v>
      </c>
      <c r="L4142" s="61" t="s">
        <v>81</v>
      </c>
      <c r="M4142" s="61">
        <f>VLOOKUP(H4142,zdroj!C:F,4,0)</f>
        <v>0</v>
      </c>
      <c r="N4142" s="61" t="str">
        <f t="shared" si="128"/>
        <v>-</v>
      </c>
      <c r="P4142" s="73" t="str">
        <f t="shared" si="129"/>
        <v/>
      </c>
      <c r="Q4142" s="61" t="s">
        <v>88</v>
      </c>
    </row>
    <row r="4143" spans="8:17" x14ac:dyDescent="0.25">
      <c r="H4143" s="59">
        <v>120294</v>
      </c>
      <c r="I4143" s="59" t="s">
        <v>71</v>
      </c>
      <c r="J4143" s="59">
        <v>26500183</v>
      </c>
      <c r="K4143" s="59" t="s">
        <v>4363</v>
      </c>
      <c r="L4143" s="61" t="s">
        <v>112</v>
      </c>
      <c r="M4143" s="61">
        <f>VLOOKUP(H4143,zdroj!C:F,4,0)</f>
        <v>0</v>
      </c>
      <c r="N4143" s="61" t="str">
        <f t="shared" si="128"/>
        <v>katA</v>
      </c>
      <c r="P4143" s="73" t="str">
        <f t="shared" si="129"/>
        <v/>
      </c>
      <c r="Q4143" s="61" t="s">
        <v>30</v>
      </c>
    </row>
    <row r="4144" spans="8:17" x14ac:dyDescent="0.25">
      <c r="H4144" s="59">
        <v>120294</v>
      </c>
      <c r="I4144" s="59" t="s">
        <v>71</v>
      </c>
      <c r="J4144" s="59">
        <v>30855268</v>
      </c>
      <c r="K4144" s="59" t="s">
        <v>4364</v>
      </c>
      <c r="L4144" s="61" t="s">
        <v>112</v>
      </c>
      <c r="M4144" s="61">
        <f>VLOOKUP(H4144,zdroj!C:F,4,0)</f>
        <v>0</v>
      </c>
      <c r="N4144" s="61" t="str">
        <f t="shared" si="128"/>
        <v>katA</v>
      </c>
      <c r="P4144" s="73" t="str">
        <f t="shared" si="129"/>
        <v/>
      </c>
      <c r="Q4144" s="61" t="s">
        <v>30</v>
      </c>
    </row>
    <row r="4145" spans="8:17" x14ac:dyDescent="0.25">
      <c r="H4145" s="59">
        <v>120294</v>
      </c>
      <c r="I4145" s="59" t="s">
        <v>71</v>
      </c>
      <c r="J4145" s="59">
        <v>30855276</v>
      </c>
      <c r="K4145" s="59" t="s">
        <v>4365</v>
      </c>
      <c r="L4145" s="61" t="s">
        <v>112</v>
      </c>
      <c r="M4145" s="61">
        <f>VLOOKUP(H4145,zdroj!C:F,4,0)</f>
        <v>0</v>
      </c>
      <c r="N4145" s="61" t="str">
        <f t="shared" si="128"/>
        <v>katA</v>
      </c>
      <c r="P4145" s="73" t="str">
        <f t="shared" si="129"/>
        <v/>
      </c>
      <c r="Q4145" s="61" t="s">
        <v>30</v>
      </c>
    </row>
    <row r="4146" spans="8:17" x14ac:dyDescent="0.25">
      <c r="H4146" s="59">
        <v>120294</v>
      </c>
      <c r="I4146" s="59" t="s">
        <v>71</v>
      </c>
      <c r="J4146" s="59">
        <v>30855284</v>
      </c>
      <c r="K4146" s="59" t="s">
        <v>4366</v>
      </c>
      <c r="L4146" s="61" t="s">
        <v>81</v>
      </c>
      <c r="M4146" s="61">
        <f>VLOOKUP(H4146,zdroj!C:F,4,0)</f>
        <v>0</v>
      </c>
      <c r="N4146" s="61" t="str">
        <f t="shared" si="128"/>
        <v>-</v>
      </c>
      <c r="P4146" s="73" t="str">
        <f t="shared" si="129"/>
        <v/>
      </c>
      <c r="Q4146" s="61" t="s">
        <v>88</v>
      </c>
    </row>
    <row r="4147" spans="8:17" x14ac:dyDescent="0.25">
      <c r="H4147" s="59">
        <v>120294</v>
      </c>
      <c r="I4147" s="59" t="s">
        <v>71</v>
      </c>
      <c r="J4147" s="59">
        <v>30855292</v>
      </c>
      <c r="K4147" s="59" t="s">
        <v>4367</v>
      </c>
      <c r="L4147" s="61" t="s">
        <v>81</v>
      </c>
      <c r="M4147" s="61">
        <f>VLOOKUP(H4147,zdroj!C:F,4,0)</f>
        <v>0</v>
      </c>
      <c r="N4147" s="61" t="str">
        <f t="shared" si="128"/>
        <v>-</v>
      </c>
      <c r="P4147" s="73" t="str">
        <f t="shared" si="129"/>
        <v/>
      </c>
      <c r="Q4147" s="61" t="s">
        <v>88</v>
      </c>
    </row>
    <row r="4148" spans="8:17" x14ac:dyDescent="0.25">
      <c r="H4148" s="59">
        <v>120294</v>
      </c>
      <c r="I4148" s="59" t="s">
        <v>71</v>
      </c>
      <c r="J4148" s="59">
        <v>31280595</v>
      </c>
      <c r="K4148" s="59" t="s">
        <v>4368</v>
      </c>
      <c r="L4148" s="61" t="s">
        <v>112</v>
      </c>
      <c r="M4148" s="61">
        <f>VLOOKUP(H4148,zdroj!C:F,4,0)</f>
        <v>0</v>
      </c>
      <c r="N4148" s="61" t="str">
        <f t="shared" si="128"/>
        <v>katA</v>
      </c>
      <c r="P4148" s="73" t="str">
        <f t="shared" si="129"/>
        <v/>
      </c>
      <c r="Q4148" s="61" t="s">
        <v>30</v>
      </c>
    </row>
    <row r="4149" spans="8:17" x14ac:dyDescent="0.25">
      <c r="H4149" s="59">
        <v>120294</v>
      </c>
      <c r="I4149" s="59" t="s">
        <v>71</v>
      </c>
      <c r="J4149" s="59">
        <v>31280609</v>
      </c>
      <c r="K4149" s="59" t="s">
        <v>4369</v>
      </c>
      <c r="L4149" s="61" t="s">
        <v>81</v>
      </c>
      <c r="M4149" s="61">
        <f>VLOOKUP(H4149,zdroj!C:F,4,0)</f>
        <v>0</v>
      </c>
      <c r="N4149" s="61" t="str">
        <f t="shared" si="128"/>
        <v>-</v>
      </c>
      <c r="P4149" s="73" t="str">
        <f t="shared" si="129"/>
        <v/>
      </c>
      <c r="Q4149" s="61" t="s">
        <v>88</v>
      </c>
    </row>
    <row r="4150" spans="8:17" x14ac:dyDescent="0.25">
      <c r="H4150" s="59">
        <v>120294</v>
      </c>
      <c r="I4150" s="59" t="s">
        <v>71</v>
      </c>
      <c r="J4150" s="59">
        <v>31280617</v>
      </c>
      <c r="K4150" s="59" t="s">
        <v>4370</v>
      </c>
      <c r="L4150" s="61" t="s">
        <v>81</v>
      </c>
      <c r="M4150" s="61">
        <f>VLOOKUP(H4150,zdroj!C:F,4,0)</f>
        <v>0</v>
      </c>
      <c r="N4150" s="61" t="str">
        <f t="shared" si="128"/>
        <v>-</v>
      </c>
      <c r="P4150" s="73" t="str">
        <f t="shared" si="129"/>
        <v/>
      </c>
      <c r="Q4150" s="61" t="s">
        <v>88</v>
      </c>
    </row>
    <row r="4151" spans="8:17" x14ac:dyDescent="0.25">
      <c r="H4151" s="59">
        <v>120294</v>
      </c>
      <c r="I4151" s="59" t="s">
        <v>71</v>
      </c>
      <c r="J4151" s="59">
        <v>31280625</v>
      </c>
      <c r="K4151" s="59" t="s">
        <v>4371</v>
      </c>
      <c r="L4151" s="61" t="s">
        <v>81</v>
      </c>
      <c r="M4151" s="61">
        <f>VLOOKUP(H4151,zdroj!C:F,4,0)</f>
        <v>0</v>
      </c>
      <c r="N4151" s="61" t="str">
        <f t="shared" si="128"/>
        <v>-</v>
      </c>
      <c r="P4151" s="73" t="str">
        <f t="shared" si="129"/>
        <v/>
      </c>
      <c r="Q4151" s="61" t="s">
        <v>88</v>
      </c>
    </row>
    <row r="4152" spans="8:17" x14ac:dyDescent="0.25">
      <c r="H4152" s="59">
        <v>120294</v>
      </c>
      <c r="I4152" s="59" t="s">
        <v>71</v>
      </c>
      <c r="J4152" s="59">
        <v>40094987</v>
      </c>
      <c r="K4152" s="59" t="s">
        <v>4372</v>
      </c>
      <c r="L4152" s="61" t="s">
        <v>112</v>
      </c>
      <c r="M4152" s="61">
        <f>VLOOKUP(H4152,zdroj!C:F,4,0)</f>
        <v>0</v>
      </c>
      <c r="N4152" s="61" t="str">
        <f t="shared" si="128"/>
        <v>katA</v>
      </c>
      <c r="P4152" s="73" t="str">
        <f t="shared" si="129"/>
        <v/>
      </c>
      <c r="Q4152" s="61" t="s">
        <v>30</v>
      </c>
    </row>
    <row r="4153" spans="8:17" x14ac:dyDescent="0.25">
      <c r="H4153" s="59">
        <v>120294</v>
      </c>
      <c r="I4153" s="59" t="s">
        <v>71</v>
      </c>
      <c r="J4153" s="59">
        <v>40095011</v>
      </c>
      <c r="K4153" s="59" t="s">
        <v>4373</v>
      </c>
      <c r="L4153" s="61" t="s">
        <v>112</v>
      </c>
      <c r="M4153" s="61">
        <f>VLOOKUP(H4153,zdroj!C:F,4,0)</f>
        <v>0</v>
      </c>
      <c r="N4153" s="61" t="str">
        <f t="shared" si="128"/>
        <v>katA</v>
      </c>
      <c r="P4153" s="73" t="str">
        <f t="shared" si="129"/>
        <v/>
      </c>
      <c r="Q4153" s="61" t="s">
        <v>30</v>
      </c>
    </row>
    <row r="4154" spans="8:17" x14ac:dyDescent="0.25">
      <c r="H4154" s="59">
        <v>120294</v>
      </c>
      <c r="I4154" s="59" t="s">
        <v>71</v>
      </c>
      <c r="J4154" s="59">
        <v>40095029</v>
      </c>
      <c r="K4154" s="59" t="s">
        <v>4374</v>
      </c>
      <c r="L4154" s="61" t="s">
        <v>81</v>
      </c>
      <c r="M4154" s="61">
        <f>VLOOKUP(H4154,zdroj!C:F,4,0)</f>
        <v>0</v>
      </c>
      <c r="N4154" s="61" t="str">
        <f t="shared" si="128"/>
        <v>-</v>
      </c>
      <c r="P4154" s="73" t="str">
        <f t="shared" si="129"/>
        <v/>
      </c>
      <c r="Q4154" s="61" t="s">
        <v>88</v>
      </c>
    </row>
    <row r="4155" spans="8:17" x14ac:dyDescent="0.25">
      <c r="H4155" s="59">
        <v>120294</v>
      </c>
      <c r="I4155" s="59" t="s">
        <v>71</v>
      </c>
      <c r="J4155" s="59">
        <v>40095037</v>
      </c>
      <c r="K4155" s="59" t="s">
        <v>4375</v>
      </c>
      <c r="L4155" s="61" t="s">
        <v>81</v>
      </c>
      <c r="M4155" s="61">
        <f>VLOOKUP(H4155,zdroj!C:F,4,0)</f>
        <v>0</v>
      </c>
      <c r="N4155" s="61" t="str">
        <f t="shared" si="128"/>
        <v>-</v>
      </c>
      <c r="P4155" s="73" t="str">
        <f t="shared" si="129"/>
        <v/>
      </c>
      <c r="Q4155" s="61" t="s">
        <v>88</v>
      </c>
    </row>
    <row r="4156" spans="8:17" x14ac:dyDescent="0.25">
      <c r="H4156" s="59">
        <v>120294</v>
      </c>
      <c r="I4156" s="59" t="s">
        <v>71</v>
      </c>
      <c r="J4156" s="59">
        <v>40095045</v>
      </c>
      <c r="K4156" s="59" t="s">
        <v>4376</v>
      </c>
      <c r="L4156" s="61" t="s">
        <v>81</v>
      </c>
      <c r="M4156" s="61">
        <f>VLOOKUP(H4156,zdroj!C:F,4,0)</f>
        <v>0</v>
      </c>
      <c r="N4156" s="61" t="str">
        <f t="shared" si="128"/>
        <v>-</v>
      </c>
      <c r="P4156" s="73" t="str">
        <f t="shared" si="129"/>
        <v/>
      </c>
      <c r="Q4156" s="61" t="s">
        <v>88</v>
      </c>
    </row>
    <row r="4157" spans="8:17" x14ac:dyDescent="0.25">
      <c r="H4157" s="59">
        <v>120294</v>
      </c>
      <c r="I4157" s="59" t="s">
        <v>71</v>
      </c>
      <c r="J4157" s="59">
        <v>40095053</v>
      </c>
      <c r="K4157" s="59" t="s">
        <v>4377</v>
      </c>
      <c r="L4157" s="61" t="s">
        <v>81</v>
      </c>
      <c r="M4157" s="61">
        <f>VLOOKUP(H4157,zdroj!C:F,4,0)</f>
        <v>0</v>
      </c>
      <c r="N4157" s="61" t="str">
        <f t="shared" si="128"/>
        <v>-</v>
      </c>
      <c r="P4157" s="73" t="str">
        <f t="shared" si="129"/>
        <v/>
      </c>
      <c r="Q4157" s="61" t="s">
        <v>88</v>
      </c>
    </row>
    <row r="4158" spans="8:17" x14ac:dyDescent="0.25">
      <c r="H4158" s="59">
        <v>120294</v>
      </c>
      <c r="I4158" s="59" t="s">
        <v>71</v>
      </c>
      <c r="J4158" s="59">
        <v>40095061</v>
      </c>
      <c r="K4158" s="59" t="s">
        <v>4378</v>
      </c>
      <c r="L4158" s="61" t="s">
        <v>81</v>
      </c>
      <c r="M4158" s="61">
        <f>VLOOKUP(H4158,zdroj!C:F,4,0)</f>
        <v>0</v>
      </c>
      <c r="N4158" s="61" t="str">
        <f t="shared" si="128"/>
        <v>-</v>
      </c>
      <c r="P4158" s="73" t="str">
        <f t="shared" si="129"/>
        <v/>
      </c>
      <c r="Q4158" s="61" t="s">
        <v>88</v>
      </c>
    </row>
    <row r="4159" spans="8:17" x14ac:dyDescent="0.25">
      <c r="H4159" s="59">
        <v>120294</v>
      </c>
      <c r="I4159" s="59" t="s">
        <v>71</v>
      </c>
      <c r="J4159" s="59">
        <v>40095070</v>
      </c>
      <c r="K4159" s="59" t="s">
        <v>4379</v>
      </c>
      <c r="L4159" s="61" t="s">
        <v>81</v>
      </c>
      <c r="M4159" s="61">
        <f>VLOOKUP(H4159,zdroj!C:F,4,0)</f>
        <v>0</v>
      </c>
      <c r="N4159" s="61" t="str">
        <f t="shared" si="128"/>
        <v>-</v>
      </c>
      <c r="P4159" s="73" t="str">
        <f t="shared" si="129"/>
        <v/>
      </c>
      <c r="Q4159" s="61" t="s">
        <v>88</v>
      </c>
    </row>
    <row r="4160" spans="8:17" x14ac:dyDescent="0.25">
      <c r="H4160" s="59">
        <v>120294</v>
      </c>
      <c r="I4160" s="59" t="s">
        <v>71</v>
      </c>
      <c r="J4160" s="59">
        <v>40095088</v>
      </c>
      <c r="K4160" s="59" t="s">
        <v>4380</v>
      </c>
      <c r="L4160" s="61" t="s">
        <v>81</v>
      </c>
      <c r="M4160" s="61">
        <f>VLOOKUP(H4160,zdroj!C:F,4,0)</f>
        <v>0</v>
      </c>
      <c r="N4160" s="61" t="str">
        <f t="shared" si="128"/>
        <v>-</v>
      </c>
      <c r="P4160" s="73" t="str">
        <f t="shared" si="129"/>
        <v/>
      </c>
      <c r="Q4160" s="61" t="s">
        <v>88</v>
      </c>
    </row>
    <row r="4161" spans="8:17" x14ac:dyDescent="0.25">
      <c r="H4161" s="59">
        <v>120294</v>
      </c>
      <c r="I4161" s="59" t="s">
        <v>71</v>
      </c>
      <c r="J4161" s="59">
        <v>40095096</v>
      </c>
      <c r="K4161" s="59" t="s">
        <v>4381</v>
      </c>
      <c r="L4161" s="61" t="s">
        <v>81</v>
      </c>
      <c r="M4161" s="61">
        <f>VLOOKUP(H4161,zdroj!C:F,4,0)</f>
        <v>0</v>
      </c>
      <c r="N4161" s="61" t="str">
        <f t="shared" si="128"/>
        <v>-</v>
      </c>
      <c r="P4161" s="73" t="str">
        <f t="shared" si="129"/>
        <v/>
      </c>
      <c r="Q4161" s="61" t="s">
        <v>88</v>
      </c>
    </row>
    <row r="4162" spans="8:17" x14ac:dyDescent="0.25">
      <c r="H4162" s="59">
        <v>120294</v>
      </c>
      <c r="I4162" s="59" t="s">
        <v>71</v>
      </c>
      <c r="J4162" s="59">
        <v>40095100</v>
      </c>
      <c r="K4162" s="59" t="s">
        <v>4382</v>
      </c>
      <c r="L4162" s="61" t="s">
        <v>81</v>
      </c>
      <c r="M4162" s="61">
        <f>VLOOKUP(H4162,zdroj!C:F,4,0)</f>
        <v>0</v>
      </c>
      <c r="N4162" s="61" t="str">
        <f t="shared" si="128"/>
        <v>-</v>
      </c>
      <c r="P4162" s="73" t="str">
        <f t="shared" si="129"/>
        <v/>
      </c>
      <c r="Q4162" s="61" t="s">
        <v>88</v>
      </c>
    </row>
    <row r="4163" spans="8:17" x14ac:dyDescent="0.25">
      <c r="H4163" s="59">
        <v>120294</v>
      </c>
      <c r="I4163" s="59" t="s">
        <v>71</v>
      </c>
      <c r="J4163" s="59">
        <v>40095118</v>
      </c>
      <c r="K4163" s="59" t="s">
        <v>4383</v>
      </c>
      <c r="L4163" s="61" t="s">
        <v>81</v>
      </c>
      <c r="M4163" s="61">
        <f>VLOOKUP(H4163,zdroj!C:F,4,0)</f>
        <v>0</v>
      </c>
      <c r="N4163" s="61" t="str">
        <f t="shared" si="128"/>
        <v>-</v>
      </c>
      <c r="P4163" s="73" t="str">
        <f t="shared" si="129"/>
        <v/>
      </c>
      <c r="Q4163" s="61" t="s">
        <v>88</v>
      </c>
    </row>
    <row r="4164" spans="8:17" x14ac:dyDescent="0.25">
      <c r="H4164" s="59">
        <v>120294</v>
      </c>
      <c r="I4164" s="59" t="s">
        <v>71</v>
      </c>
      <c r="J4164" s="59">
        <v>40095126</v>
      </c>
      <c r="K4164" s="59" t="s">
        <v>4384</v>
      </c>
      <c r="L4164" s="61" t="s">
        <v>81</v>
      </c>
      <c r="M4164" s="61">
        <f>VLOOKUP(H4164,zdroj!C:F,4,0)</f>
        <v>0</v>
      </c>
      <c r="N4164" s="61" t="str">
        <f t="shared" si="128"/>
        <v>-</v>
      </c>
      <c r="P4164" s="73" t="str">
        <f t="shared" si="129"/>
        <v/>
      </c>
      <c r="Q4164" s="61" t="s">
        <v>88</v>
      </c>
    </row>
    <row r="4165" spans="8:17" x14ac:dyDescent="0.25">
      <c r="H4165" s="59">
        <v>120294</v>
      </c>
      <c r="I4165" s="59" t="s">
        <v>71</v>
      </c>
      <c r="J4165" s="59">
        <v>40095134</v>
      </c>
      <c r="K4165" s="59" t="s">
        <v>4385</v>
      </c>
      <c r="L4165" s="61" t="s">
        <v>81</v>
      </c>
      <c r="M4165" s="61">
        <f>VLOOKUP(H4165,zdroj!C:F,4,0)</f>
        <v>0</v>
      </c>
      <c r="N4165" s="61" t="str">
        <f t="shared" si="128"/>
        <v>-</v>
      </c>
      <c r="P4165" s="73" t="str">
        <f t="shared" si="129"/>
        <v/>
      </c>
      <c r="Q4165" s="61" t="s">
        <v>88</v>
      </c>
    </row>
    <row r="4166" spans="8:17" x14ac:dyDescent="0.25">
      <c r="H4166" s="59">
        <v>120294</v>
      </c>
      <c r="I4166" s="59" t="s">
        <v>71</v>
      </c>
      <c r="J4166" s="59">
        <v>40095142</v>
      </c>
      <c r="K4166" s="59" t="s">
        <v>4386</v>
      </c>
      <c r="L4166" s="61" t="s">
        <v>81</v>
      </c>
      <c r="M4166" s="61">
        <f>VLOOKUP(H4166,zdroj!C:F,4,0)</f>
        <v>0</v>
      </c>
      <c r="N4166" s="61" t="str">
        <f t="shared" si="128"/>
        <v>-</v>
      </c>
      <c r="P4166" s="73" t="str">
        <f t="shared" si="129"/>
        <v/>
      </c>
      <c r="Q4166" s="61" t="s">
        <v>88</v>
      </c>
    </row>
    <row r="4167" spans="8:17" x14ac:dyDescent="0.25">
      <c r="H4167" s="59">
        <v>120294</v>
      </c>
      <c r="I4167" s="59" t="s">
        <v>71</v>
      </c>
      <c r="J4167" s="59">
        <v>40095151</v>
      </c>
      <c r="K4167" s="59" t="s">
        <v>4387</v>
      </c>
      <c r="L4167" s="61" t="s">
        <v>81</v>
      </c>
      <c r="M4167" s="61">
        <f>VLOOKUP(H4167,zdroj!C:F,4,0)</f>
        <v>0</v>
      </c>
      <c r="N4167" s="61" t="str">
        <f t="shared" ref="N4167:N4230" si="130">IF(M4167="A",IF(L4167="katA","katB",L4167),L4167)</f>
        <v>-</v>
      </c>
      <c r="P4167" s="73" t="str">
        <f t="shared" ref="P4167:P4230" si="131">IF(O4167="A",1,"")</f>
        <v/>
      </c>
      <c r="Q4167" s="61" t="s">
        <v>88</v>
      </c>
    </row>
    <row r="4168" spans="8:17" x14ac:dyDescent="0.25">
      <c r="H4168" s="59">
        <v>120294</v>
      </c>
      <c r="I4168" s="59" t="s">
        <v>71</v>
      </c>
      <c r="J4168" s="59">
        <v>40095169</v>
      </c>
      <c r="K4168" s="59" t="s">
        <v>4388</v>
      </c>
      <c r="L4168" s="61" t="s">
        <v>81</v>
      </c>
      <c r="M4168" s="61">
        <f>VLOOKUP(H4168,zdroj!C:F,4,0)</f>
        <v>0</v>
      </c>
      <c r="N4168" s="61" t="str">
        <f t="shared" si="130"/>
        <v>-</v>
      </c>
      <c r="P4168" s="73" t="str">
        <f t="shared" si="131"/>
        <v/>
      </c>
      <c r="Q4168" s="61" t="s">
        <v>88</v>
      </c>
    </row>
    <row r="4169" spans="8:17" x14ac:dyDescent="0.25">
      <c r="H4169" s="59">
        <v>120294</v>
      </c>
      <c r="I4169" s="59" t="s">
        <v>71</v>
      </c>
      <c r="J4169" s="59">
        <v>40095177</v>
      </c>
      <c r="K4169" s="59" t="s">
        <v>4389</v>
      </c>
      <c r="L4169" s="61" t="s">
        <v>81</v>
      </c>
      <c r="M4169" s="61">
        <f>VLOOKUP(H4169,zdroj!C:F,4,0)</f>
        <v>0</v>
      </c>
      <c r="N4169" s="61" t="str">
        <f t="shared" si="130"/>
        <v>-</v>
      </c>
      <c r="P4169" s="73" t="str">
        <f t="shared" si="131"/>
        <v/>
      </c>
      <c r="Q4169" s="61" t="s">
        <v>88</v>
      </c>
    </row>
    <row r="4170" spans="8:17" x14ac:dyDescent="0.25">
      <c r="H4170" s="59">
        <v>120294</v>
      </c>
      <c r="I4170" s="59" t="s">
        <v>71</v>
      </c>
      <c r="J4170" s="59">
        <v>40095185</v>
      </c>
      <c r="K4170" s="59" t="s">
        <v>4390</v>
      </c>
      <c r="L4170" s="61" t="s">
        <v>81</v>
      </c>
      <c r="M4170" s="61">
        <f>VLOOKUP(H4170,zdroj!C:F,4,0)</f>
        <v>0</v>
      </c>
      <c r="N4170" s="61" t="str">
        <f t="shared" si="130"/>
        <v>-</v>
      </c>
      <c r="P4170" s="73" t="str">
        <f t="shared" si="131"/>
        <v/>
      </c>
      <c r="Q4170" s="61" t="s">
        <v>88</v>
      </c>
    </row>
    <row r="4171" spans="8:17" x14ac:dyDescent="0.25">
      <c r="H4171" s="59">
        <v>120294</v>
      </c>
      <c r="I4171" s="59" t="s">
        <v>71</v>
      </c>
      <c r="J4171" s="59">
        <v>40095193</v>
      </c>
      <c r="K4171" s="59" t="s">
        <v>4391</v>
      </c>
      <c r="L4171" s="61" t="s">
        <v>81</v>
      </c>
      <c r="M4171" s="61">
        <f>VLOOKUP(H4171,zdroj!C:F,4,0)</f>
        <v>0</v>
      </c>
      <c r="N4171" s="61" t="str">
        <f t="shared" si="130"/>
        <v>-</v>
      </c>
      <c r="P4171" s="73" t="str">
        <f t="shared" si="131"/>
        <v/>
      </c>
      <c r="Q4171" s="61" t="s">
        <v>88</v>
      </c>
    </row>
    <row r="4172" spans="8:17" x14ac:dyDescent="0.25">
      <c r="H4172" s="59">
        <v>120294</v>
      </c>
      <c r="I4172" s="59" t="s">
        <v>71</v>
      </c>
      <c r="J4172" s="59">
        <v>40095207</v>
      </c>
      <c r="K4172" s="59" t="s">
        <v>4392</v>
      </c>
      <c r="L4172" s="61" t="s">
        <v>81</v>
      </c>
      <c r="M4172" s="61">
        <f>VLOOKUP(H4172,zdroj!C:F,4,0)</f>
        <v>0</v>
      </c>
      <c r="N4172" s="61" t="str">
        <f t="shared" si="130"/>
        <v>-</v>
      </c>
      <c r="P4172" s="73" t="str">
        <f t="shared" si="131"/>
        <v/>
      </c>
      <c r="Q4172" s="61" t="s">
        <v>88</v>
      </c>
    </row>
    <row r="4173" spans="8:17" x14ac:dyDescent="0.25">
      <c r="H4173" s="59">
        <v>120294</v>
      </c>
      <c r="I4173" s="59" t="s">
        <v>71</v>
      </c>
      <c r="J4173" s="59">
        <v>40095215</v>
      </c>
      <c r="K4173" s="59" t="s">
        <v>4393</v>
      </c>
      <c r="L4173" s="61" t="s">
        <v>81</v>
      </c>
      <c r="M4173" s="61">
        <f>VLOOKUP(H4173,zdroj!C:F,4,0)</f>
        <v>0</v>
      </c>
      <c r="N4173" s="61" t="str">
        <f t="shared" si="130"/>
        <v>-</v>
      </c>
      <c r="P4173" s="73" t="str">
        <f t="shared" si="131"/>
        <v/>
      </c>
      <c r="Q4173" s="61" t="s">
        <v>88</v>
      </c>
    </row>
    <row r="4174" spans="8:17" x14ac:dyDescent="0.25">
      <c r="H4174" s="59">
        <v>120294</v>
      </c>
      <c r="I4174" s="59" t="s">
        <v>71</v>
      </c>
      <c r="J4174" s="59">
        <v>40095223</v>
      </c>
      <c r="K4174" s="59" t="s">
        <v>4394</v>
      </c>
      <c r="L4174" s="61" t="s">
        <v>81</v>
      </c>
      <c r="M4174" s="61">
        <f>VLOOKUP(H4174,zdroj!C:F,4,0)</f>
        <v>0</v>
      </c>
      <c r="N4174" s="61" t="str">
        <f t="shared" si="130"/>
        <v>-</v>
      </c>
      <c r="P4174" s="73" t="str">
        <f t="shared" si="131"/>
        <v/>
      </c>
      <c r="Q4174" s="61" t="s">
        <v>88</v>
      </c>
    </row>
    <row r="4175" spans="8:17" x14ac:dyDescent="0.25">
      <c r="H4175" s="59">
        <v>120294</v>
      </c>
      <c r="I4175" s="59" t="s">
        <v>71</v>
      </c>
      <c r="J4175" s="59">
        <v>40095231</v>
      </c>
      <c r="K4175" s="59" t="s">
        <v>4395</v>
      </c>
      <c r="L4175" s="61" t="s">
        <v>81</v>
      </c>
      <c r="M4175" s="61">
        <f>VLOOKUP(H4175,zdroj!C:F,4,0)</f>
        <v>0</v>
      </c>
      <c r="N4175" s="61" t="str">
        <f t="shared" si="130"/>
        <v>-</v>
      </c>
      <c r="P4175" s="73" t="str">
        <f t="shared" si="131"/>
        <v/>
      </c>
      <c r="Q4175" s="61" t="s">
        <v>88</v>
      </c>
    </row>
    <row r="4176" spans="8:17" x14ac:dyDescent="0.25">
      <c r="H4176" s="59">
        <v>120294</v>
      </c>
      <c r="I4176" s="59" t="s">
        <v>71</v>
      </c>
      <c r="J4176" s="59">
        <v>40095240</v>
      </c>
      <c r="K4176" s="59" t="s">
        <v>4396</v>
      </c>
      <c r="L4176" s="61" t="s">
        <v>81</v>
      </c>
      <c r="M4176" s="61">
        <f>VLOOKUP(H4176,zdroj!C:F,4,0)</f>
        <v>0</v>
      </c>
      <c r="N4176" s="61" t="str">
        <f t="shared" si="130"/>
        <v>-</v>
      </c>
      <c r="P4176" s="73" t="str">
        <f t="shared" si="131"/>
        <v/>
      </c>
      <c r="Q4176" s="61" t="s">
        <v>88</v>
      </c>
    </row>
    <row r="4177" spans="8:17" x14ac:dyDescent="0.25">
      <c r="H4177" s="59">
        <v>120294</v>
      </c>
      <c r="I4177" s="59" t="s">
        <v>71</v>
      </c>
      <c r="J4177" s="59">
        <v>41202945</v>
      </c>
      <c r="K4177" s="59" t="s">
        <v>4397</v>
      </c>
      <c r="L4177" s="61" t="s">
        <v>112</v>
      </c>
      <c r="M4177" s="61">
        <f>VLOOKUP(H4177,zdroj!C:F,4,0)</f>
        <v>0</v>
      </c>
      <c r="N4177" s="61" t="str">
        <f t="shared" si="130"/>
        <v>katA</v>
      </c>
      <c r="P4177" s="73" t="str">
        <f t="shared" si="131"/>
        <v/>
      </c>
      <c r="Q4177" s="61" t="s">
        <v>30</v>
      </c>
    </row>
    <row r="4178" spans="8:17" x14ac:dyDescent="0.25">
      <c r="H4178" s="59">
        <v>120308</v>
      </c>
      <c r="I4178" s="59" t="s">
        <v>69</v>
      </c>
      <c r="J4178" s="59">
        <v>11485949</v>
      </c>
      <c r="K4178" s="59" t="s">
        <v>4398</v>
      </c>
      <c r="L4178" s="61" t="s">
        <v>113</v>
      </c>
      <c r="M4178" s="61">
        <f>VLOOKUP(H4178,zdroj!C:F,4,0)</f>
        <v>0</v>
      </c>
      <c r="N4178" s="61" t="str">
        <f t="shared" si="130"/>
        <v>katB</v>
      </c>
      <c r="P4178" s="73" t="str">
        <f t="shared" si="131"/>
        <v/>
      </c>
      <c r="Q4178" s="61" t="s">
        <v>30</v>
      </c>
    </row>
    <row r="4179" spans="8:17" x14ac:dyDescent="0.25">
      <c r="H4179" s="59">
        <v>120308</v>
      </c>
      <c r="I4179" s="59" t="s">
        <v>69</v>
      </c>
      <c r="J4179" s="59">
        <v>11485957</v>
      </c>
      <c r="K4179" s="59" t="s">
        <v>4399</v>
      </c>
      <c r="L4179" s="61" t="s">
        <v>113</v>
      </c>
      <c r="M4179" s="61">
        <f>VLOOKUP(H4179,zdroj!C:F,4,0)</f>
        <v>0</v>
      </c>
      <c r="N4179" s="61" t="str">
        <f t="shared" si="130"/>
        <v>katB</v>
      </c>
      <c r="P4179" s="73" t="str">
        <f t="shared" si="131"/>
        <v/>
      </c>
      <c r="Q4179" s="61" t="s">
        <v>30</v>
      </c>
    </row>
    <row r="4180" spans="8:17" x14ac:dyDescent="0.25">
      <c r="H4180" s="59">
        <v>120308</v>
      </c>
      <c r="I4180" s="59" t="s">
        <v>69</v>
      </c>
      <c r="J4180" s="59">
        <v>11485965</v>
      </c>
      <c r="K4180" s="59" t="s">
        <v>4400</v>
      </c>
      <c r="L4180" s="61" t="s">
        <v>113</v>
      </c>
      <c r="M4180" s="61">
        <f>VLOOKUP(H4180,zdroj!C:F,4,0)</f>
        <v>0</v>
      </c>
      <c r="N4180" s="61" t="str">
        <f t="shared" si="130"/>
        <v>katB</v>
      </c>
      <c r="P4180" s="73" t="str">
        <f t="shared" si="131"/>
        <v/>
      </c>
      <c r="Q4180" s="61" t="s">
        <v>30</v>
      </c>
    </row>
    <row r="4181" spans="8:17" x14ac:dyDescent="0.25">
      <c r="H4181" s="59">
        <v>120308</v>
      </c>
      <c r="I4181" s="59" t="s">
        <v>69</v>
      </c>
      <c r="J4181" s="59">
        <v>11485973</v>
      </c>
      <c r="K4181" s="59" t="s">
        <v>4401</v>
      </c>
      <c r="L4181" s="61" t="s">
        <v>81</v>
      </c>
      <c r="M4181" s="61">
        <f>VLOOKUP(H4181,zdroj!C:F,4,0)</f>
        <v>0</v>
      </c>
      <c r="N4181" s="61" t="str">
        <f t="shared" si="130"/>
        <v>-</v>
      </c>
      <c r="P4181" s="73" t="str">
        <f t="shared" si="131"/>
        <v/>
      </c>
      <c r="Q4181" s="61" t="s">
        <v>86</v>
      </c>
    </row>
    <row r="4182" spans="8:17" x14ac:dyDescent="0.25">
      <c r="H4182" s="59">
        <v>120308</v>
      </c>
      <c r="I4182" s="59" t="s">
        <v>69</v>
      </c>
      <c r="J4182" s="59">
        <v>11485981</v>
      </c>
      <c r="K4182" s="59" t="s">
        <v>4402</v>
      </c>
      <c r="L4182" s="61" t="s">
        <v>113</v>
      </c>
      <c r="M4182" s="61">
        <f>VLOOKUP(H4182,zdroj!C:F,4,0)</f>
        <v>0</v>
      </c>
      <c r="N4182" s="61" t="str">
        <f t="shared" si="130"/>
        <v>katB</v>
      </c>
      <c r="P4182" s="73" t="str">
        <f t="shared" si="131"/>
        <v/>
      </c>
      <c r="Q4182" s="61" t="s">
        <v>30</v>
      </c>
    </row>
    <row r="4183" spans="8:17" x14ac:dyDescent="0.25">
      <c r="H4183" s="59">
        <v>120308</v>
      </c>
      <c r="I4183" s="59" t="s">
        <v>69</v>
      </c>
      <c r="J4183" s="59">
        <v>11485990</v>
      </c>
      <c r="K4183" s="59" t="s">
        <v>4403</v>
      </c>
      <c r="L4183" s="61" t="s">
        <v>113</v>
      </c>
      <c r="M4183" s="61">
        <f>VLOOKUP(H4183,zdroj!C:F,4,0)</f>
        <v>0</v>
      </c>
      <c r="N4183" s="61" t="str">
        <f t="shared" si="130"/>
        <v>katB</v>
      </c>
      <c r="P4183" s="73" t="str">
        <f t="shared" si="131"/>
        <v/>
      </c>
      <c r="Q4183" s="61" t="s">
        <v>30</v>
      </c>
    </row>
    <row r="4184" spans="8:17" x14ac:dyDescent="0.25">
      <c r="H4184" s="59">
        <v>120308</v>
      </c>
      <c r="I4184" s="59" t="s">
        <v>69</v>
      </c>
      <c r="J4184" s="59">
        <v>11486007</v>
      </c>
      <c r="K4184" s="59" t="s">
        <v>4404</v>
      </c>
      <c r="L4184" s="61" t="s">
        <v>81</v>
      </c>
      <c r="M4184" s="61">
        <f>VLOOKUP(H4184,zdroj!C:F,4,0)</f>
        <v>0</v>
      </c>
      <c r="N4184" s="61" t="str">
        <f t="shared" si="130"/>
        <v>-</v>
      </c>
      <c r="P4184" s="73" t="str">
        <f t="shared" si="131"/>
        <v/>
      </c>
      <c r="Q4184" s="61" t="s">
        <v>86</v>
      </c>
    </row>
    <row r="4185" spans="8:17" x14ac:dyDescent="0.25">
      <c r="H4185" s="59">
        <v>120308</v>
      </c>
      <c r="I4185" s="59" t="s">
        <v>69</v>
      </c>
      <c r="J4185" s="59">
        <v>11486015</v>
      </c>
      <c r="K4185" s="59" t="s">
        <v>4405</v>
      </c>
      <c r="L4185" s="61" t="s">
        <v>113</v>
      </c>
      <c r="M4185" s="61">
        <f>VLOOKUP(H4185,zdroj!C:F,4,0)</f>
        <v>0</v>
      </c>
      <c r="N4185" s="61" t="str">
        <f t="shared" si="130"/>
        <v>katB</v>
      </c>
      <c r="P4185" s="73" t="str">
        <f t="shared" si="131"/>
        <v/>
      </c>
      <c r="Q4185" s="61" t="s">
        <v>30</v>
      </c>
    </row>
    <row r="4186" spans="8:17" x14ac:dyDescent="0.25">
      <c r="H4186" s="59">
        <v>120308</v>
      </c>
      <c r="I4186" s="59" t="s">
        <v>69</v>
      </c>
      <c r="J4186" s="59">
        <v>11486023</v>
      </c>
      <c r="K4186" s="59" t="s">
        <v>4406</v>
      </c>
      <c r="L4186" s="61" t="s">
        <v>113</v>
      </c>
      <c r="M4186" s="61">
        <f>VLOOKUP(H4186,zdroj!C:F,4,0)</f>
        <v>0</v>
      </c>
      <c r="N4186" s="61" t="str">
        <f t="shared" si="130"/>
        <v>katB</v>
      </c>
      <c r="P4186" s="73" t="str">
        <f t="shared" si="131"/>
        <v/>
      </c>
      <c r="Q4186" s="61" t="s">
        <v>30</v>
      </c>
    </row>
    <row r="4187" spans="8:17" x14ac:dyDescent="0.25">
      <c r="H4187" s="59">
        <v>120308</v>
      </c>
      <c r="I4187" s="59" t="s">
        <v>69</v>
      </c>
      <c r="J4187" s="59">
        <v>11486031</v>
      </c>
      <c r="K4187" s="59" t="s">
        <v>4407</v>
      </c>
      <c r="L4187" s="61" t="s">
        <v>81</v>
      </c>
      <c r="M4187" s="61">
        <f>VLOOKUP(H4187,zdroj!C:F,4,0)</f>
        <v>0</v>
      </c>
      <c r="N4187" s="61" t="str">
        <f t="shared" si="130"/>
        <v>-</v>
      </c>
      <c r="P4187" s="73" t="str">
        <f t="shared" si="131"/>
        <v/>
      </c>
      <c r="Q4187" s="61" t="s">
        <v>86</v>
      </c>
    </row>
    <row r="4188" spans="8:17" x14ac:dyDescent="0.25">
      <c r="H4188" s="59">
        <v>120308</v>
      </c>
      <c r="I4188" s="59" t="s">
        <v>69</v>
      </c>
      <c r="J4188" s="59">
        <v>11486058</v>
      </c>
      <c r="K4188" s="59" t="s">
        <v>4408</v>
      </c>
      <c r="L4188" s="61" t="s">
        <v>113</v>
      </c>
      <c r="M4188" s="61">
        <f>VLOOKUP(H4188,zdroj!C:F,4,0)</f>
        <v>0</v>
      </c>
      <c r="N4188" s="61" t="str">
        <f t="shared" si="130"/>
        <v>katB</v>
      </c>
      <c r="P4188" s="73" t="str">
        <f t="shared" si="131"/>
        <v/>
      </c>
      <c r="Q4188" s="61" t="s">
        <v>30</v>
      </c>
    </row>
    <row r="4189" spans="8:17" x14ac:dyDescent="0.25">
      <c r="H4189" s="59">
        <v>120308</v>
      </c>
      <c r="I4189" s="59" t="s">
        <v>69</v>
      </c>
      <c r="J4189" s="59">
        <v>11486066</v>
      </c>
      <c r="K4189" s="59" t="s">
        <v>4409</v>
      </c>
      <c r="L4189" s="61" t="s">
        <v>113</v>
      </c>
      <c r="M4189" s="61">
        <f>VLOOKUP(H4189,zdroj!C:F,4,0)</f>
        <v>0</v>
      </c>
      <c r="N4189" s="61" t="str">
        <f t="shared" si="130"/>
        <v>katB</v>
      </c>
      <c r="P4189" s="73" t="str">
        <f t="shared" si="131"/>
        <v/>
      </c>
      <c r="Q4189" s="61" t="s">
        <v>30</v>
      </c>
    </row>
    <row r="4190" spans="8:17" x14ac:dyDescent="0.25">
      <c r="H4190" s="59">
        <v>120308</v>
      </c>
      <c r="I4190" s="59" t="s">
        <v>69</v>
      </c>
      <c r="J4190" s="59">
        <v>11486074</v>
      </c>
      <c r="K4190" s="59" t="s">
        <v>4410</v>
      </c>
      <c r="L4190" s="61" t="s">
        <v>113</v>
      </c>
      <c r="M4190" s="61">
        <f>VLOOKUP(H4190,zdroj!C:F,4,0)</f>
        <v>0</v>
      </c>
      <c r="N4190" s="61" t="str">
        <f t="shared" si="130"/>
        <v>katB</v>
      </c>
      <c r="P4190" s="73" t="str">
        <f t="shared" si="131"/>
        <v/>
      </c>
      <c r="Q4190" s="61" t="s">
        <v>30</v>
      </c>
    </row>
    <row r="4191" spans="8:17" x14ac:dyDescent="0.25">
      <c r="H4191" s="59">
        <v>120308</v>
      </c>
      <c r="I4191" s="59" t="s">
        <v>69</v>
      </c>
      <c r="J4191" s="59">
        <v>11486082</v>
      </c>
      <c r="K4191" s="59" t="s">
        <v>4411</v>
      </c>
      <c r="L4191" s="61" t="s">
        <v>113</v>
      </c>
      <c r="M4191" s="61">
        <f>VLOOKUP(H4191,zdroj!C:F,4,0)</f>
        <v>0</v>
      </c>
      <c r="N4191" s="61" t="str">
        <f t="shared" si="130"/>
        <v>katB</v>
      </c>
      <c r="P4191" s="73" t="str">
        <f t="shared" si="131"/>
        <v/>
      </c>
      <c r="Q4191" s="61" t="s">
        <v>30</v>
      </c>
    </row>
    <row r="4192" spans="8:17" x14ac:dyDescent="0.25">
      <c r="H4192" s="59">
        <v>120308</v>
      </c>
      <c r="I4192" s="59" t="s">
        <v>69</v>
      </c>
      <c r="J4192" s="59">
        <v>11486091</v>
      </c>
      <c r="K4192" s="59" t="s">
        <v>4412</v>
      </c>
      <c r="L4192" s="61" t="s">
        <v>113</v>
      </c>
      <c r="M4192" s="61">
        <f>VLOOKUP(H4192,zdroj!C:F,4,0)</f>
        <v>0</v>
      </c>
      <c r="N4192" s="61" t="str">
        <f t="shared" si="130"/>
        <v>katB</v>
      </c>
      <c r="P4192" s="73" t="str">
        <f t="shared" si="131"/>
        <v/>
      </c>
      <c r="Q4192" s="61" t="s">
        <v>30</v>
      </c>
    </row>
    <row r="4193" spans="8:18" x14ac:dyDescent="0.25">
      <c r="H4193" s="59">
        <v>120308</v>
      </c>
      <c r="I4193" s="59" t="s">
        <v>69</v>
      </c>
      <c r="J4193" s="59">
        <v>11486104</v>
      </c>
      <c r="K4193" s="59" t="s">
        <v>4413</v>
      </c>
      <c r="L4193" s="61" t="s">
        <v>113</v>
      </c>
      <c r="M4193" s="61">
        <f>VLOOKUP(H4193,zdroj!C:F,4,0)</f>
        <v>0</v>
      </c>
      <c r="N4193" s="61" t="str">
        <f t="shared" si="130"/>
        <v>katB</v>
      </c>
      <c r="P4193" s="73" t="str">
        <f t="shared" si="131"/>
        <v/>
      </c>
      <c r="Q4193" s="61" t="s">
        <v>30</v>
      </c>
    </row>
    <row r="4194" spans="8:18" x14ac:dyDescent="0.25">
      <c r="H4194" s="59">
        <v>120308</v>
      </c>
      <c r="I4194" s="59" t="s">
        <v>69</v>
      </c>
      <c r="J4194" s="59">
        <v>11486112</v>
      </c>
      <c r="K4194" s="59" t="s">
        <v>4414</v>
      </c>
      <c r="L4194" s="61" t="s">
        <v>113</v>
      </c>
      <c r="M4194" s="61">
        <f>VLOOKUP(H4194,zdroj!C:F,4,0)</f>
        <v>0</v>
      </c>
      <c r="N4194" s="61" t="str">
        <f t="shared" si="130"/>
        <v>katB</v>
      </c>
      <c r="P4194" s="73" t="str">
        <f t="shared" si="131"/>
        <v/>
      </c>
      <c r="Q4194" s="61" t="s">
        <v>30</v>
      </c>
    </row>
    <row r="4195" spans="8:18" x14ac:dyDescent="0.25">
      <c r="H4195" s="59">
        <v>120308</v>
      </c>
      <c r="I4195" s="59" t="s">
        <v>69</v>
      </c>
      <c r="J4195" s="59">
        <v>26787172</v>
      </c>
      <c r="K4195" s="59" t="s">
        <v>4415</v>
      </c>
      <c r="L4195" s="61" t="s">
        <v>113</v>
      </c>
      <c r="M4195" s="61">
        <f>VLOOKUP(H4195,zdroj!C:F,4,0)</f>
        <v>0</v>
      </c>
      <c r="N4195" s="61" t="str">
        <f t="shared" si="130"/>
        <v>katB</v>
      </c>
      <c r="P4195" s="73" t="str">
        <f t="shared" si="131"/>
        <v/>
      </c>
      <c r="Q4195" s="61" t="s">
        <v>30</v>
      </c>
    </row>
    <row r="4196" spans="8:18" x14ac:dyDescent="0.25">
      <c r="H4196" s="59">
        <v>120308</v>
      </c>
      <c r="I4196" s="59" t="s">
        <v>69</v>
      </c>
      <c r="J4196" s="59">
        <v>30855306</v>
      </c>
      <c r="K4196" s="59" t="s">
        <v>4416</v>
      </c>
      <c r="L4196" s="61" t="s">
        <v>81</v>
      </c>
      <c r="M4196" s="61">
        <f>VLOOKUP(H4196,zdroj!C:F,4,0)</f>
        <v>0</v>
      </c>
      <c r="N4196" s="61" t="str">
        <f t="shared" si="130"/>
        <v>-</v>
      </c>
      <c r="P4196" s="73" t="str">
        <f t="shared" si="131"/>
        <v/>
      </c>
      <c r="Q4196" s="61" t="s">
        <v>88</v>
      </c>
    </row>
    <row r="4197" spans="8:18" x14ac:dyDescent="0.25">
      <c r="H4197" s="59">
        <v>120308</v>
      </c>
      <c r="I4197" s="59" t="s">
        <v>69</v>
      </c>
      <c r="J4197" s="59">
        <v>31280633</v>
      </c>
      <c r="K4197" s="59" t="s">
        <v>4417</v>
      </c>
      <c r="L4197" s="61" t="s">
        <v>113</v>
      </c>
      <c r="M4197" s="61">
        <f>VLOOKUP(H4197,zdroj!C:F,4,0)</f>
        <v>0</v>
      </c>
      <c r="N4197" s="61" t="str">
        <f t="shared" si="130"/>
        <v>katB</v>
      </c>
      <c r="P4197" s="73" t="str">
        <f t="shared" si="131"/>
        <v/>
      </c>
      <c r="Q4197" s="61" t="s">
        <v>31</v>
      </c>
    </row>
    <row r="4198" spans="8:18" x14ac:dyDescent="0.25">
      <c r="H4198" s="59">
        <v>120308</v>
      </c>
      <c r="I4198" s="59" t="s">
        <v>69</v>
      </c>
      <c r="J4198" s="59">
        <v>72692405</v>
      </c>
      <c r="K4198" s="59" t="s">
        <v>4418</v>
      </c>
      <c r="L4198" s="61" t="s">
        <v>113</v>
      </c>
      <c r="M4198" s="61">
        <f>VLOOKUP(H4198,zdroj!C:F,4,0)</f>
        <v>0</v>
      </c>
      <c r="N4198" s="61" t="str">
        <f t="shared" si="130"/>
        <v>katB</v>
      </c>
      <c r="P4198" s="73" t="str">
        <f t="shared" si="131"/>
        <v/>
      </c>
      <c r="Q4198" s="61" t="s">
        <v>30</v>
      </c>
    </row>
    <row r="4199" spans="8:18" x14ac:dyDescent="0.25">
      <c r="H4199" s="59">
        <v>120308</v>
      </c>
      <c r="I4199" s="59" t="s">
        <v>69</v>
      </c>
      <c r="J4199" s="59">
        <v>79260594</v>
      </c>
      <c r="K4199" s="59" t="s">
        <v>4419</v>
      </c>
      <c r="L4199" s="61" t="s">
        <v>81</v>
      </c>
      <c r="M4199" s="61">
        <f>VLOOKUP(H4199,zdroj!C:F,4,0)</f>
        <v>0</v>
      </c>
      <c r="N4199" s="61" t="str">
        <f t="shared" si="130"/>
        <v>-</v>
      </c>
      <c r="P4199" s="73" t="str">
        <f t="shared" si="131"/>
        <v/>
      </c>
      <c r="Q4199" s="61" t="s">
        <v>86</v>
      </c>
    </row>
    <row r="4200" spans="8:18" x14ac:dyDescent="0.25">
      <c r="H4200" s="59">
        <v>120316</v>
      </c>
      <c r="I4200" s="59" t="s">
        <v>71</v>
      </c>
      <c r="J4200" s="59">
        <v>11485442</v>
      </c>
      <c r="K4200" s="59" t="s">
        <v>4420</v>
      </c>
      <c r="L4200" s="61" t="s">
        <v>81</v>
      </c>
      <c r="M4200" s="61">
        <f>VLOOKUP(H4200,zdroj!C:F,4,0)</f>
        <v>0</v>
      </c>
      <c r="N4200" s="61" t="str">
        <f t="shared" si="130"/>
        <v>-</v>
      </c>
      <c r="P4200" s="73" t="str">
        <f t="shared" si="131"/>
        <v/>
      </c>
      <c r="Q4200" s="61" t="s">
        <v>88</v>
      </c>
    </row>
    <row r="4201" spans="8:18" x14ac:dyDescent="0.25">
      <c r="H4201" s="59">
        <v>120316</v>
      </c>
      <c r="I4201" s="59" t="s">
        <v>71</v>
      </c>
      <c r="J4201" s="59">
        <v>11486121</v>
      </c>
      <c r="K4201" s="59" t="s">
        <v>4421</v>
      </c>
      <c r="L4201" s="61" t="s">
        <v>112</v>
      </c>
      <c r="M4201" s="61">
        <f>VLOOKUP(H4201,zdroj!C:F,4,0)</f>
        <v>0</v>
      </c>
      <c r="N4201" s="61" t="str">
        <f t="shared" si="130"/>
        <v>katA</v>
      </c>
      <c r="P4201" s="73" t="str">
        <f t="shared" si="131"/>
        <v/>
      </c>
      <c r="Q4201" s="61" t="s">
        <v>30</v>
      </c>
    </row>
    <row r="4202" spans="8:18" x14ac:dyDescent="0.25">
      <c r="H4202" s="59">
        <v>120316</v>
      </c>
      <c r="I4202" s="59" t="s">
        <v>71</v>
      </c>
      <c r="J4202" s="59">
        <v>11486139</v>
      </c>
      <c r="K4202" s="59" t="s">
        <v>4422</v>
      </c>
      <c r="L4202" s="61" t="s">
        <v>112</v>
      </c>
      <c r="M4202" s="61">
        <f>VLOOKUP(H4202,zdroj!C:F,4,0)</f>
        <v>0</v>
      </c>
      <c r="N4202" s="61" t="str">
        <f t="shared" si="130"/>
        <v>katA</v>
      </c>
      <c r="P4202" s="73" t="str">
        <f t="shared" si="131"/>
        <v/>
      </c>
      <c r="Q4202" s="61" t="s">
        <v>30</v>
      </c>
    </row>
    <row r="4203" spans="8:18" x14ac:dyDescent="0.25">
      <c r="H4203" s="59">
        <v>120316</v>
      </c>
      <c r="I4203" s="59" t="s">
        <v>71</v>
      </c>
      <c r="J4203" s="59">
        <v>11486147</v>
      </c>
      <c r="K4203" s="59" t="s">
        <v>4423</v>
      </c>
      <c r="L4203" s="61" t="s">
        <v>113</v>
      </c>
      <c r="M4203" s="61">
        <f>VLOOKUP(H4203,zdroj!C:F,4,0)</f>
        <v>0</v>
      </c>
      <c r="N4203" s="61" t="str">
        <f t="shared" si="130"/>
        <v>katB</v>
      </c>
      <c r="P4203" s="73" t="str">
        <f t="shared" si="131"/>
        <v/>
      </c>
      <c r="Q4203" s="61" t="s">
        <v>30</v>
      </c>
      <c r="R4203" s="61" t="s">
        <v>91</v>
      </c>
    </row>
    <row r="4204" spans="8:18" x14ac:dyDescent="0.25">
      <c r="H4204" s="59">
        <v>120316</v>
      </c>
      <c r="I4204" s="59" t="s">
        <v>71</v>
      </c>
      <c r="J4204" s="59">
        <v>11486155</v>
      </c>
      <c r="K4204" s="59" t="s">
        <v>4424</v>
      </c>
      <c r="L4204" s="61" t="s">
        <v>113</v>
      </c>
      <c r="M4204" s="61">
        <f>VLOOKUP(H4204,zdroj!C:F,4,0)</f>
        <v>0</v>
      </c>
      <c r="N4204" s="61" t="str">
        <f t="shared" si="130"/>
        <v>katB</v>
      </c>
      <c r="P4204" s="73" t="str">
        <f t="shared" si="131"/>
        <v/>
      </c>
      <c r="Q4204" s="61" t="s">
        <v>30</v>
      </c>
      <c r="R4204" s="61" t="s">
        <v>91</v>
      </c>
    </row>
    <row r="4205" spans="8:18" x14ac:dyDescent="0.25">
      <c r="H4205" s="59">
        <v>120316</v>
      </c>
      <c r="I4205" s="59" t="s">
        <v>71</v>
      </c>
      <c r="J4205" s="59">
        <v>11486163</v>
      </c>
      <c r="K4205" s="59" t="s">
        <v>4425</v>
      </c>
      <c r="L4205" s="61" t="s">
        <v>112</v>
      </c>
      <c r="M4205" s="61">
        <f>VLOOKUP(H4205,zdroj!C:F,4,0)</f>
        <v>0</v>
      </c>
      <c r="N4205" s="61" t="str">
        <f t="shared" si="130"/>
        <v>katA</v>
      </c>
      <c r="P4205" s="73" t="str">
        <f t="shared" si="131"/>
        <v/>
      </c>
      <c r="Q4205" s="61" t="s">
        <v>30</v>
      </c>
    </row>
    <row r="4206" spans="8:18" x14ac:dyDescent="0.25">
      <c r="H4206" s="59">
        <v>120316</v>
      </c>
      <c r="I4206" s="59" t="s">
        <v>71</v>
      </c>
      <c r="J4206" s="59">
        <v>11486171</v>
      </c>
      <c r="K4206" s="59" t="s">
        <v>4426</v>
      </c>
      <c r="L4206" s="61" t="s">
        <v>112</v>
      </c>
      <c r="M4206" s="61">
        <f>VLOOKUP(H4206,zdroj!C:F,4,0)</f>
        <v>0</v>
      </c>
      <c r="N4206" s="61" t="str">
        <f t="shared" si="130"/>
        <v>katA</v>
      </c>
      <c r="P4206" s="73" t="str">
        <f t="shared" si="131"/>
        <v/>
      </c>
      <c r="Q4206" s="61" t="s">
        <v>30</v>
      </c>
    </row>
    <row r="4207" spans="8:18" x14ac:dyDescent="0.25">
      <c r="H4207" s="59">
        <v>120316</v>
      </c>
      <c r="I4207" s="59" t="s">
        <v>71</v>
      </c>
      <c r="J4207" s="59">
        <v>11486180</v>
      </c>
      <c r="K4207" s="59" t="s">
        <v>4427</v>
      </c>
      <c r="L4207" s="61" t="s">
        <v>113</v>
      </c>
      <c r="M4207" s="61">
        <f>VLOOKUP(H4207,zdroj!C:F,4,0)</f>
        <v>0</v>
      </c>
      <c r="N4207" s="61" t="str">
        <f t="shared" si="130"/>
        <v>katB</v>
      </c>
      <c r="P4207" s="73" t="str">
        <f t="shared" si="131"/>
        <v/>
      </c>
      <c r="Q4207" s="61" t="s">
        <v>30</v>
      </c>
      <c r="R4207" s="61" t="s">
        <v>91</v>
      </c>
    </row>
    <row r="4208" spans="8:18" x14ac:dyDescent="0.25">
      <c r="H4208" s="59">
        <v>120316</v>
      </c>
      <c r="I4208" s="59" t="s">
        <v>71</v>
      </c>
      <c r="J4208" s="59">
        <v>11486201</v>
      </c>
      <c r="K4208" s="59" t="s">
        <v>4428</v>
      </c>
      <c r="L4208" s="61" t="s">
        <v>81</v>
      </c>
      <c r="M4208" s="61">
        <f>VLOOKUP(H4208,zdroj!C:F,4,0)</f>
        <v>0</v>
      </c>
      <c r="N4208" s="61" t="str">
        <f t="shared" si="130"/>
        <v>-</v>
      </c>
      <c r="P4208" s="73" t="str">
        <f t="shared" si="131"/>
        <v/>
      </c>
      <c r="Q4208" s="61" t="s">
        <v>88</v>
      </c>
    </row>
    <row r="4209" spans="8:18" x14ac:dyDescent="0.25">
      <c r="H4209" s="59">
        <v>120316</v>
      </c>
      <c r="I4209" s="59" t="s">
        <v>71</v>
      </c>
      <c r="J4209" s="59">
        <v>11486210</v>
      </c>
      <c r="K4209" s="59" t="s">
        <v>4429</v>
      </c>
      <c r="L4209" s="61" t="s">
        <v>81</v>
      </c>
      <c r="M4209" s="61">
        <f>VLOOKUP(H4209,zdroj!C:F,4,0)</f>
        <v>0</v>
      </c>
      <c r="N4209" s="61" t="str">
        <f t="shared" si="130"/>
        <v>-</v>
      </c>
      <c r="P4209" s="73" t="str">
        <f t="shared" si="131"/>
        <v/>
      </c>
      <c r="Q4209" s="61" t="s">
        <v>88</v>
      </c>
    </row>
    <row r="4210" spans="8:18" x14ac:dyDescent="0.25">
      <c r="H4210" s="59">
        <v>120316</v>
      </c>
      <c r="I4210" s="59" t="s">
        <v>71</v>
      </c>
      <c r="J4210" s="59">
        <v>11486228</v>
      </c>
      <c r="K4210" s="59" t="s">
        <v>4430</v>
      </c>
      <c r="L4210" s="61" t="s">
        <v>113</v>
      </c>
      <c r="M4210" s="61">
        <f>VLOOKUP(H4210,zdroj!C:F,4,0)</f>
        <v>0</v>
      </c>
      <c r="N4210" s="61" t="str">
        <f t="shared" si="130"/>
        <v>katB</v>
      </c>
      <c r="P4210" s="73" t="str">
        <f t="shared" si="131"/>
        <v/>
      </c>
      <c r="Q4210" s="61" t="s">
        <v>30</v>
      </c>
      <c r="R4210" s="61" t="s">
        <v>91</v>
      </c>
    </row>
    <row r="4211" spans="8:18" x14ac:dyDescent="0.25">
      <c r="H4211" s="59">
        <v>120316</v>
      </c>
      <c r="I4211" s="59" t="s">
        <v>71</v>
      </c>
      <c r="J4211" s="59">
        <v>11486252</v>
      </c>
      <c r="K4211" s="59" t="s">
        <v>4431</v>
      </c>
      <c r="L4211" s="61" t="s">
        <v>81</v>
      </c>
      <c r="M4211" s="61">
        <f>VLOOKUP(H4211,zdroj!C:F,4,0)</f>
        <v>0</v>
      </c>
      <c r="N4211" s="61" t="str">
        <f t="shared" si="130"/>
        <v>-</v>
      </c>
      <c r="P4211" s="73" t="str">
        <f t="shared" si="131"/>
        <v/>
      </c>
      <c r="Q4211" s="61" t="s">
        <v>88</v>
      </c>
    </row>
    <row r="4212" spans="8:18" x14ac:dyDescent="0.25">
      <c r="H4212" s="59">
        <v>120316</v>
      </c>
      <c r="I4212" s="59" t="s">
        <v>71</v>
      </c>
      <c r="J4212" s="59">
        <v>11486261</v>
      </c>
      <c r="K4212" s="59" t="s">
        <v>4432</v>
      </c>
      <c r="L4212" s="61" t="s">
        <v>113</v>
      </c>
      <c r="M4212" s="61">
        <f>VLOOKUP(H4212,zdroj!C:F,4,0)</f>
        <v>0</v>
      </c>
      <c r="N4212" s="61" t="str">
        <f t="shared" si="130"/>
        <v>katB</v>
      </c>
      <c r="P4212" s="73" t="str">
        <f t="shared" si="131"/>
        <v/>
      </c>
      <c r="Q4212" s="61" t="s">
        <v>30</v>
      </c>
      <c r="R4212" s="61" t="s">
        <v>91</v>
      </c>
    </row>
    <row r="4213" spans="8:18" x14ac:dyDescent="0.25">
      <c r="H4213" s="59">
        <v>120316</v>
      </c>
      <c r="I4213" s="59" t="s">
        <v>71</v>
      </c>
      <c r="J4213" s="59">
        <v>11486279</v>
      </c>
      <c r="K4213" s="59" t="s">
        <v>4433</v>
      </c>
      <c r="L4213" s="61" t="s">
        <v>81</v>
      </c>
      <c r="M4213" s="61">
        <f>VLOOKUP(H4213,zdroj!C:F,4,0)</f>
        <v>0</v>
      </c>
      <c r="N4213" s="61" t="str">
        <f t="shared" si="130"/>
        <v>-</v>
      </c>
      <c r="P4213" s="73" t="str">
        <f t="shared" si="131"/>
        <v/>
      </c>
      <c r="Q4213" s="61" t="s">
        <v>88</v>
      </c>
    </row>
    <row r="4214" spans="8:18" x14ac:dyDescent="0.25">
      <c r="H4214" s="59">
        <v>120316</v>
      </c>
      <c r="I4214" s="59" t="s">
        <v>71</v>
      </c>
      <c r="J4214" s="59">
        <v>11486287</v>
      </c>
      <c r="K4214" s="59" t="s">
        <v>4434</v>
      </c>
      <c r="L4214" s="61" t="s">
        <v>81</v>
      </c>
      <c r="M4214" s="61">
        <f>VLOOKUP(H4214,zdroj!C:F,4,0)</f>
        <v>0</v>
      </c>
      <c r="N4214" s="61" t="str">
        <f t="shared" si="130"/>
        <v>-</v>
      </c>
      <c r="P4214" s="73" t="str">
        <f t="shared" si="131"/>
        <v/>
      </c>
      <c r="Q4214" s="61" t="s">
        <v>88</v>
      </c>
    </row>
    <row r="4215" spans="8:18" x14ac:dyDescent="0.25">
      <c r="H4215" s="59">
        <v>120316</v>
      </c>
      <c r="I4215" s="59" t="s">
        <v>71</v>
      </c>
      <c r="J4215" s="59">
        <v>11486295</v>
      </c>
      <c r="K4215" s="59" t="s">
        <v>4435</v>
      </c>
      <c r="L4215" s="61" t="s">
        <v>81</v>
      </c>
      <c r="M4215" s="61">
        <f>VLOOKUP(H4215,zdroj!C:F,4,0)</f>
        <v>0</v>
      </c>
      <c r="N4215" s="61" t="str">
        <f t="shared" si="130"/>
        <v>-</v>
      </c>
      <c r="P4215" s="73" t="str">
        <f t="shared" si="131"/>
        <v/>
      </c>
      <c r="Q4215" s="61" t="s">
        <v>88</v>
      </c>
    </row>
    <row r="4216" spans="8:18" x14ac:dyDescent="0.25">
      <c r="H4216" s="59">
        <v>120316</v>
      </c>
      <c r="I4216" s="59" t="s">
        <v>71</v>
      </c>
      <c r="J4216" s="59">
        <v>11486309</v>
      </c>
      <c r="K4216" s="59" t="s">
        <v>4436</v>
      </c>
      <c r="L4216" s="61" t="s">
        <v>81</v>
      </c>
      <c r="M4216" s="61">
        <f>VLOOKUP(H4216,zdroj!C:F,4,0)</f>
        <v>0</v>
      </c>
      <c r="N4216" s="61" t="str">
        <f t="shared" si="130"/>
        <v>-</v>
      </c>
      <c r="P4216" s="73" t="str">
        <f t="shared" si="131"/>
        <v/>
      </c>
      <c r="Q4216" s="61" t="s">
        <v>88</v>
      </c>
    </row>
    <row r="4217" spans="8:18" x14ac:dyDescent="0.25">
      <c r="H4217" s="59">
        <v>120316</v>
      </c>
      <c r="I4217" s="59" t="s">
        <v>71</v>
      </c>
      <c r="J4217" s="59">
        <v>11486317</v>
      </c>
      <c r="K4217" s="59" t="s">
        <v>4437</v>
      </c>
      <c r="L4217" s="61" t="s">
        <v>81</v>
      </c>
      <c r="M4217" s="61">
        <f>VLOOKUP(H4217,zdroj!C:F,4,0)</f>
        <v>0</v>
      </c>
      <c r="N4217" s="61" t="str">
        <f t="shared" si="130"/>
        <v>-</v>
      </c>
      <c r="P4217" s="73" t="str">
        <f t="shared" si="131"/>
        <v/>
      </c>
      <c r="Q4217" s="61" t="s">
        <v>88</v>
      </c>
    </row>
    <row r="4218" spans="8:18" x14ac:dyDescent="0.25">
      <c r="H4218" s="59">
        <v>120316</v>
      </c>
      <c r="I4218" s="59" t="s">
        <v>71</v>
      </c>
      <c r="J4218" s="59">
        <v>11486325</v>
      </c>
      <c r="K4218" s="59" t="s">
        <v>4438</v>
      </c>
      <c r="L4218" s="61" t="s">
        <v>81</v>
      </c>
      <c r="M4218" s="61">
        <f>VLOOKUP(H4218,zdroj!C:F,4,0)</f>
        <v>0</v>
      </c>
      <c r="N4218" s="61" t="str">
        <f t="shared" si="130"/>
        <v>-</v>
      </c>
      <c r="P4218" s="73" t="str">
        <f t="shared" si="131"/>
        <v/>
      </c>
      <c r="Q4218" s="61" t="s">
        <v>86</v>
      </c>
    </row>
    <row r="4219" spans="8:18" x14ac:dyDescent="0.25">
      <c r="H4219" s="59">
        <v>120316</v>
      </c>
      <c r="I4219" s="59" t="s">
        <v>71</v>
      </c>
      <c r="J4219" s="59">
        <v>11486333</v>
      </c>
      <c r="K4219" s="59" t="s">
        <v>4439</v>
      </c>
      <c r="L4219" s="61" t="s">
        <v>81</v>
      </c>
      <c r="M4219" s="61">
        <f>VLOOKUP(H4219,zdroj!C:F,4,0)</f>
        <v>0</v>
      </c>
      <c r="N4219" s="61" t="str">
        <f t="shared" si="130"/>
        <v>-</v>
      </c>
      <c r="P4219" s="73" t="str">
        <f t="shared" si="131"/>
        <v/>
      </c>
      <c r="Q4219" s="61" t="s">
        <v>88</v>
      </c>
    </row>
    <row r="4220" spans="8:18" x14ac:dyDescent="0.25">
      <c r="H4220" s="59">
        <v>120316</v>
      </c>
      <c r="I4220" s="59" t="s">
        <v>71</v>
      </c>
      <c r="J4220" s="59">
        <v>11486341</v>
      </c>
      <c r="K4220" s="59" t="s">
        <v>4440</v>
      </c>
      <c r="L4220" s="61" t="s">
        <v>81</v>
      </c>
      <c r="M4220" s="61">
        <f>VLOOKUP(H4220,zdroj!C:F,4,0)</f>
        <v>0</v>
      </c>
      <c r="N4220" s="61" t="str">
        <f t="shared" si="130"/>
        <v>-</v>
      </c>
      <c r="P4220" s="73" t="str">
        <f t="shared" si="131"/>
        <v/>
      </c>
      <c r="Q4220" s="61" t="s">
        <v>88</v>
      </c>
    </row>
    <row r="4221" spans="8:18" x14ac:dyDescent="0.25">
      <c r="H4221" s="59">
        <v>120316</v>
      </c>
      <c r="I4221" s="59" t="s">
        <v>71</v>
      </c>
      <c r="J4221" s="59">
        <v>11486350</v>
      </c>
      <c r="K4221" s="59" t="s">
        <v>4441</v>
      </c>
      <c r="L4221" s="61" t="s">
        <v>81</v>
      </c>
      <c r="M4221" s="61">
        <f>VLOOKUP(H4221,zdroj!C:F,4,0)</f>
        <v>0</v>
      </c>
      <c r="N4221" s="61" t="str">
        <f t="shared" si="130"/>
        <v>-</v>
      </c>
      <c r="P4221" s="73" t="str">
        <f t="shared" si="131"/>
        <v/>
      </c>
      <c r="Q4221" s="61" t="s">
        <v>88</v>
      </c>
    </row>
    <row r="4222" spans="8:18" x14ac:dyDescent="0.25">
      <c r="H4222" s="59">
        <v>120316</v>
      </c>
      <c r="I4222" s="59" t="s">
        <v>71</v>
      </c>
      <c r="J4222" s="59">
        <v>11486368</v>
      </c>
      <c r="K4222" s="59" t="s">
        <v>4442</v>
      </c>
      <c r="L4222" s="61" t="s">
        <v>81</v>
      </c>
      <c r="M4222" s="61">
        <f>VLOOKUP(H4222,zdroj!C:F,4,0)</f>
        <v>0</v>
      </c>
      <c r="N4222" s="61" t="str">
        <f t="shared" si="130"/>
        <v>-</v>
      </c>
      <c r="P4222" s="73" t="str">
        <f t="shared" si="131"/>
        <v/>
      </c>
      <c r="Q4222" s="61" t="s">
        <v>88</v>
      </c>
    </row>
    <row r="4223" spans="8:18" x14ac:dyDescent="0.25">
      <c r="H4223" s="59">
        <v>120316</v>
      </c>
      <c r="I4223" s="59" t="s">
        <v>71</v>
      </c>
      <c r="J4223" s="59">
        <v>11486376</v>
      </c>
      <c r="K4223" s="59" t="s">
        <v>4443</v>
      </c>
      <c r="L4223" s="61" t="s">
        <v>81</v>
      </c>
      <c r="M4223" s="61">
        <f>VLOOKUP(H4223,zdroj!C:F,4,0)</f>
        <v>0</v>
      </c>
      <c r="N4223" s="61" t="str">
        <f t="shared" si="130"/>
        <v>-</v>
      </c>
      <c r="P4223" s="73" t="str">
        <f t="shared" si="131"/>
        <v/>
      </c>
      <c r="Q4223" s="61" t="s">
        <v>88</v>
      </c>
    </row>
    <row r="4224" spans="8:18" x14ac:dyDescent="0.25">
      <c r="H4224" s="59">
        <v>120316</v>
      </c>
      <c r="I4224" s="59" t="s">
        <v>71</v>
      </c>
      <c r="J4224" s="59">
        <v>11486384</v>
      </c>
      <c r="K4224" s="59" t="s">
        <v>4444</v>
      </c>
      <c r="L4224" s="61" t="s">
        <v>81</v>
      </c>
      <c r="M4224" s="61">
        <f>VLOOKUP(H4224,zdroj!C:F,4,0)</f>
        <v>0</v>
      </c>
      <c r="N4224" s="61" t="str">
        <f t="shared" si="130"/>
        <v>-</v>
      </c>
      <c r="P4224" s="73" t="str">
        <f t="shared" si="131"/>
        <v/>
      </c>
      <c r="Q4224" s="61" t="s">
        <v>88</v>
      </c>
    </row>
    <row r="4225" spans="8:17" x14ac:dyDescent="0.25">
      <c r="H4225" s="59">
        <v>120316</v>
      </c>
      <c r="I4225" s="59" t="s">
        <v>71</v>
      </c>
      <c r="J4225" s="59">
        <v>11486392</v>
      </c>
      <c r="K4225" s="59" t="s">
        <v>4445</v>
      </c>
      <c r="L4225" s="61" t="s">
        <v>81</v>
      </c>
      <c r="M4225" s="61">
        <f>VLOOKUP(H4225,zdroj!C:F,4,0)</f>
        <v>0</v>
      </c>
      <c r="N4225" s="61" t="str">
        <f t="shared" si="130"/>
        <v>-</v>
      </c>
      <c r="P4225" s="73" t="str">
        <f t="shared" si="131"/>
        <v/>
      </c>
      <c r="Q4225" s="61" t="s">
        <v>88</v>
      </c>
    </row>
    <row r="4226" spans="8:17" x14ac:dyDescent="0.25">
      <c r="H4226" s="59">
        <v>120316</v>
      </c>
      <c r="I4226" s="59" t="s">
        <v>71</v>
      </c>
      <c r="J4226" s="59">
        <v>11486406</v>
      </c>
      <c r="K4226" s="59" t="s">
        <v>4446</v>
      </c>
      <c r="L4226" s="61" t="s">
        <v>81</v>
      </c>
      <c r="M4226" s="61">
        <f>VLOOKUP(H4226,zdroj!C:F,4,0)</f>
        <v>0</v>
      </c>
      <c r="N4226" s="61" t="str">
        <f t="shared" si="130"/>
        <v>-</v>
      </c>
      <c r="P4226" s="73" t="str">
        <f t="shared" si="131"/>
        <v/>
      </c>
      <c r="Q4226" s="61" t="s">
        <v>88</v>
      </c>
    </row>
    <row r="4227" spans="8:17" x14ac:dyDescent="0.25">
      <c r="H4227" s="59">
        <v>120316</v>
      </c>
      <c r="I4227" s="59" t="s">
        <v>71</v>
      </c>
      <c r="J4227" s="59">
        <v>11486414</v>
      </c>
      <c r="K4227" s="59" t="s">
        <v>4447</v>
      </c>
      <c r="L4227" s="61" t="s">
        <v>81</v>
      </c>
      <c r="M4227" s="61">
        <f>VLOOKUP(H4227,zdroj!C:F,4,0)</f>
        <v>0</v>
      </c>
      <c r="N4227" s="61" t="str">
        <f t="shared" si="130"/>
        <v>-</v>
      </c>
      <c r="P4227" s="73" t="str">
        <f t="shared" si="131"/>
        <v/>
      </c>
      <c r="Q4227" s="61" t="s">
        <v>88</v>
      </c>
    </row>
    <row r="4228" spans="8:17" x14ac:dyDescent="0.25">
      <c r="H4228" s="59">
        <v>120316</v>
      </c>
      <c r="I4228" s="59" t="s">
        <v>71</v>
      </c>
      <c r="J4228" s="59">
        <v>11486422</v>
      </c>
      <c r="K4228" s="59" t="s">
        <v>4448</v>
      </c>
      <c r="L4228" s="61" t="s">
        <v>81</v>
      </c>
      <c r="M4228" s="61">
        <f>VLOOKUP(H4228,zdroj!C:F,4,0)</f>
        <v>0</v>
      </c>
      <c r="N4228" s="61" t="str">
        <f t="shared" si="130"/>
        <v>-</v>
      </c>
      <c r="P4228" s="73" t="str">
        <f t="shared" si="131"/>
        <v/>
      </c>
      <c r="Q4228" s="61" t="s">
        <v>88</v>
      </c>
    </row>
    <row r="4229" spans="8:17" x14ac:dyDescent="0.25">
      <c r="H4229" s="59">
        <v>120316</v>
      </c>
      <c r="I4229" s="59" t="s">
        <v>71</v>
      </c>
      <c r="J4229" s="59">
        <v>11486431</v>
      </c>
      <c r="K4229" s="59" t="s">
        <v>4449</v>
      </c>
      <c r="L4229" s="61" t="s">
        <v>81</v>
      </c>
      <c r="M4229" s="61">
        <f>VLOOKUP(H4229,zdroj!C:F,4,0)</f>
        <v>0</v>
      </c>
      <c r="N4229" s="61" t="str">
        <f t="shared" si="130"/>
        <v>-</v>
      </c>
      <c r="P4229" s="73" t="str">
        <f t="shared" si="131"/>
        <v/>
      </c>
      <c r="Q4229" s="61" t="s">
        <v>88</v>
      </c>
    </row>
    <row r="4230" spans="8:17" x14ac:dyDescent="0.25">
      <c r="H4230" s="59">
        <v>120316</v>
      </c>
      <c r="I4230" s="59" t="s">
        <v>71</v>
      </c>
      <c r="J4230" s="59">
        <v>11486449</v>
      </c>
      <c r="K4230" s="59" t="s">
        <v>4450</v>
      </c>
      <c r="L4230" s="61" t="s">
        <v>81</v>
      </c>
      <c r="M4230" s="61">
        <f>VLOOKUP(H4230,zdroj!C:F,4,0)</f>
        <v>0</v>
      </c>
      <c r="N4230" s="61" t="str">
        <f t="shared" si="130"/>
        <v>-</v>
      </c>
      <c r="P4230" s="73" t="str">
        <f t="shared" si="131"/>
        <v/>
      </c>
      <c r="Q4230" s="61" t="s">
        <v>88</v>
      </c>
    </row>
    <row r="4231" spans="8:17" x14ac:dyDescent="0.25">
      <c r="H4231" s="59">
        <v>120316</v>
      </c>
      <c r="I4231" s="59" t="s">
        <v>71</v>
      </c>
      <c r="J4231" s="59">
        <v>11486457</v>
      </c>
      <c r="K4231" s="59" t="s">
        <v>4451</v>
      </c>
      <c r="L4231" s="61" t="s">
        <v>81</v>
      </c>
      <c r="M4231" s="61">
        <f>VLOOKUP(H4231,zdroj!C:F,4,0)</f>
        <v>0</v>
      </c>
      <c r="N4231" s="61" t="str">
        <f t="shared" ref="N4231:N4294" si="132">IF(M4231="A",IF(L4231="katA","katB",L4231),L4231)</f>
        <v>-</v>
      </c>
      <c r="P4231" s="73" t="str">
        <f t="shared" ref="P4231:P4294" si="133">IF(O4231="A",1,"")</f>
        <v/>
      </c>
      <c r="Q4231" s="61" t="s">
        <v>88</v>
      </c>
    </row>
    <row r="4232" spans="8:17" x14ac:dyDescent="0.25">
      <c r="H4232" s="59">
        <v>120316</v>
      </c>
      <c r="I4232" s="59" t="s">
        <v>71</v>
      </c>
      <c r="J4232" s="59">
        <v>11486465</v>
      </c>
      <c r="K4232" s="59" t="s">
        <v>4452</v>
      </c>
      <c r="L4232" s="61" t="s">
        <v>81</v>
      </c>
      <c r="M4232" s="61">
        <f>VLOOKUP(H4232,zdroj!C:F,4,0)</f>
        <v>0</v>
      </c>
      <c r="N4232" s="61" t="str">
        <f t="shared" si="132"/>
        <v>-</v>
      </c>
      <c r="P4232" s="73" t="str">
        <f t="shared" si="133"/>
        <v/>
      </c>
      <c r="Q4232" s="61" t="s">
        <v>88</v>
      </c>
    </row>
    <row r="4233" spans="8:17" x14ac:dyDescent="0.25">
      <c r="H4233" s="59">
        <v>120316</v>
      </c>
      <c r="I4233" s="59" t="s">
        <v>71</v>
      </c>
      <c r="J4233" s="59">
        <v>11486473</v>
      </c>
      <c r="K4233" s="59" t="s">
        <v>4453</v>
      </c>
      <c r="L4233" s="61" t="s">
        <v>81</v>
      </c>
      <c r="M4233" s="61">
        <f>VLOOKUP(H4233,zdroj!C:F,4,0)</f>
        <v>0</v>
      </c>
      <c r="N4233" s="61" t="str">
        <f t="shared" si="132"/>
        <v>-</v>
      </c>
      <c r="P4233" s="73" t="str">
        <f t="shared" si="133"/>
        <v/>
      </c>
      <c r="Q4233" s="61" t="s">
        <v>86</v>
      </c>
    </row>
    <row r="4234" spans="8:17" x14ac:dyDescent="0.25">
      <c r="H4234" s="59">
        <v>120316</v>
      </c>
      <c r="I4234" s="59" t="s">
        <v>71</v>
      </c>
      <c r="J4234" s="59">
        <v>11486481</v>
      </c>
      <c r="K4234" s="59" t="s">
        <v>4454</v>
      </c>
      <c r="L4234" s="61" t="s">
        <v>81</v>
      </c>
      <c r="M4234" s="61">
        <f>VLOOKUP(H4234,zdroj!C:F,4,0)</f>
        <v>0</v>
      </c>
      <c r="N4234" s="61" t="str">
        <f t="shared" si="132"/>
        <v>-</v>
      </c>
      <c r="P4234" s="73" t="str">
        <f t="shared" si="133"/>
        <v/>
      </c>
      <c r="Q4234" s="61" t="s">
        <v>88</v>
      </c>
    </row>
    <row r="4235" spans="8:17" x14ac:dyDescent="0.25">
      <c r="H4235" s="59">
        <v>120316</v>
      </c>
      <c r="I4235" s="59" t="s">
        <v>71</v>
      </c>
      <c r="J4235" s="59">
        <v>11486490</v>
      </c>
      <c r="K4235" s="59" t="s">
        <v>4455</v>
      </c>
      <c r="L4235" s="61" t="s">
        <v>81</v>
      </c>
      <c r="M4235" s="61">
        <f>VLOOKUP(H4235,zdroj!C:F,4,0)</f>
        <v>0</v>
      </c>
      <c r="N4235" s="61" t="str">
        <f t="shared" si="132"/>
        <v>-</v>
      </c>
      <c r="P4235" s="73" t="str">
        <f t="shared" si="133"/>
        <v/>
      </c>
      <c r="Q4235" s="61" t="s">
        <v>88</v>
      </c>
    </row>
    <row r="4236" spans="8:17" x14ac:dyDescent="0.25">
      <c r="H4236" s="59">
        <v>120316</v>
      </c>
      <c r="I4236" s="59" t="s">
        <v>71</v>
      </c>
      <c r="J4236" s="59">
        <v>11486503</v>
      </c>
      <c r="K4236" s="59" t="s">
        <v>4456</v>
      </c>
      <c r="L4236" s="61" t="s">
        <v>81</v>
      </c>
      <c r="M4236" s="61">
        <f>VLOOKUP(H4236,zdroj!C:F,4,0)</f>
        <v>0</v>
      </c>
      <c r="N4236" s="61" t="str">
        <f t="shared" si="132"/>
        <v>-</v>
      </c>
      <c r="P4236" s="73" t="str">
        <f t="shared" si="133"/>
        <v/>
      </c>
      <c r="Q4236" s="61" t="s">
        <v>88</v>
      </c>
    </row>
    <row r="4237" spans="8:17" x14ac:dyDescent="0.25">
      <c r="H4237" s="59">
        <v>120316</v>
      </c>
      <c r="I4237" s="59" t="s">
        <v>71</v>
      </c>
      <c r="J4237" s="59">
        <v>11486511</v>
      </c>
      <c r="K4237" s="59" t="s">
        <v>4457</v>
      </c>
      <c r="L4237" s="61" t="s">
        <v>81</v>
      </c>
      <c r="M4237" s="61">
        <f>VLOOKUP(H4237,zdroj!C:F,4,0)</f>
        <v>0</v>
      </c>
      <c r="N4237" s="61" t="str">
        <f t="shared" si="132"/>
        <v>-</v>
      </c>
      <c r="P4237" s="73" t="str">
        <f t="shared" si="133"/>
        <v/>
      </c>
      <c r="Q4237" s="61" t="s">
        <v>88</v>
      </c>
    </row>
    <row r="4238" spans="8:17" x14ac:dyDescent="0.25">
      <c r="H4238" s="59">
        <v>120316</v>
      </c>
      <c r="I4238" s="59" t="s">
        <v>71</v>
      </c>
      <c r="J4238" s="59">
        <v>11486546</v>
      </c>
      <c r="K4238" s="59" t="s">
        <v>4458</v>
      </c>
      <c r="L4238" s="61" t="s">
        <v>81</v>
      </c>
      <c r="M4238" s="61">
        <f>VLOOKUP(H4238,zdroj!C:F,4,0)</f>
        <v>0</v>
      </c>
      <c r="N4238" s="61" t="str">
        <f t="shared" si="132"/>
        <v>-</v>
      </c>
      <c r="P4238" s="73" t="str">
        <f t="shared" si="133"/>
        <v/>
      </c>
      <c r="Q4238" s="61" t="s">
        <v>88</v>
      </c>
    </row>
    <row r="4239" spans="8:17" x14ac:dyDescent="0.25">
      <c r="H4239" s="59">
        <v>120316</v>
      </c>
      <c r="I4239" s="59" t="s">
        <v>71</v>
      </c>
      <c r="J4239" s="59">
        <v>11486554</v>
      </c>
      <c r="K4239" s="59" t="s">
        <v>4459</v>
      </c>
      <c r="L4239" s="61" t="s">
        <v>81</v>
      </c>
      <c r="M4239" s="61">
        <f>VLOOKUP(H4239,zdroj!C:F,4,0)</f>
        <v>0</v>
      </c>
      <c r="N4239" s="61" t="str">
        <f t="shared" si="132"/>
        <v>-</v>
      </c>
      <c r="P4239" s="73" t="str">
        <f t="shared" si="133"/>
        <v/>
      </c>
      <c r="Q4239" s="61" t="s">
        <v>88</v>
      </c>
    </row>
    <row r="4240" spans="8:17" x14ac:dyDescent="0.25">
      <c r="H4240" s="59">
        <v>120316</v>
      </c>
      <c r="I4240" s="59" t="s">
        <v>71</v>
      </c>
      <c r="J4240" s="59">
        <v>11486562</v>
      </c>
      <c r="K4240" s="59" t="s">
        <v>4460</v>
      </c>
      <c r="L4240" s="61" t="s">
        <v>81</v>
      </c>
      <c r="M4240" s="61">
        <f>VLOOKUP(H4240,zdroj!C:F,4,0)</f>
        <v>0</v>
      </c>
      <c r="N4240" s="61" t="str">
        <f t="shared" si="132"/>
        <v>-</v>
      </c>
      <c r="P4240" s="73" t="str">
        <f t="shared" si="133"/>
        <v/>
      </c>
      <c r="Q4240" s="61" t="s">
        <v>88</v>
      </c>
    </row>
    <row r="4241" spans="8:17" x14ac:dyDescent="0.25">
      <c r="H4241" s="59">
        <v>120316</v>
      </c>
      <c r="I4241" s="59" t="s">
        <v>71</v>
      </c>
      <c r="J4241" s="59">
        <v>30855250</v>
      </c>
      <c r="K4241" s="59" t="s">
        <v>4461</v>
      </c>
      <c r="L4241" s="61" t="s">
        <v>81</v>
      </c>
      <c r="M4241" s="61">
        <f>VLOOKUP(H4241,zdroj!C:F,4,0)</f>
        <v>0</v>
      </c>
      <c r="N4241" s="61" t="str">
        <f t="shared" si="132"/>
        <v>-</v>
      </c>
      <c r="P4241" s="73" t="str">
        <f t="shared" si="133"/>
        <v/>
      </c>
      <c r="Q4241" s="61" t="s">
        <v>88</v>
      </c>
    </row>
    <row r="4242" spans="8:17" x14ac:dyDescent="0.25">
      <c r="H4242" s="59">
        <v>120316</v>
      </c>
      <c r="I4242" s="59" t="s">
        <v>71</v>
      </c>
      <c r="J4242" s="59">
        <v>30855314</v>
      </c>
      <c r="K4242" s="59" t="s">
        <v>4462</v>
      </c>
      <c r="L4242" s="61" t="s">
        <v>112</v>
      </c>
      <c r="M4242" s="61">
        <f>VLOOKUP(H4242,zdroj!C:F,4,0)</f>
        <v>0</v>
      </c>
      <c r="N4242" s="61" t="str">
        <f t="shared" si="132"/>
        <v>katA</v>
      </c>
      <c r="P4242" s="73" t="str">
        <f t="shared" si="133"/>
        <v/>
      </c>
      <c r="Q4242" s="61" t="s">
        <v>30</v>
      </c>
    </row>
    <row r="4243" spans="8:17" x14ac:dyDescent="0.25">
      <c r="H4243" s="59">
        <v>120316</v>
      </c>
      <c r="I4243" s="59" t="s">
        <v>71</v>
      </c>
      <c r="J4243" s="59">
        <v>30855322</v>
      </c>
      <c r="K4243" s="59" t="s">
        <v>4463</v>
      </c>
      <c r="L4243" s="61" t="s">
        <v>112</v>
      </c>
      <c r="M4243" s="61">
        <f>VLOOKUP(H4243,zdroj!C:F,4,0)</f>
        <v>0</v>
      </c>
      <c r="N4243" s="61" t="str">
        <f t="shared" si="132"/>
        <v>katA</v>
      </c>
      <c r="P4243" s="73" t="str">
        <f t="shared" si="133"/>
        <v/>
      </c>
      <c r="Q4243" s="61" t="s">
        <v>30</v>
      </c>
    </row>
    <row r="4244" spans="8:17" x14ac:dyDescent="0.25">
      <c r="H4244" s="59">
        <v>120316</v>
      </c>
      <c r="I4244" s="59" t="s">
        <v>71</v>
      </c>
      <c r="J4244" s="59">
        <v>30855331</v>
      </c>
      <c r="K4244" s="59" t="s">
        <v>4464</v>
      </c>
      <c r="L4244" s="61" t="s">
        <v>81</v>
      </c>
      <c r="M4244" s="61">
        <f>VLOOKUP(H4244,zdroj!C:F,4,0)</f>
        <v>0</v>
      </c>
      <c r="N4244" s="61" t="str">
        <f t="shared" si="132"/>
        <v>-</v>
      </c>
      <c r="P4244" s="73" t="str">
        <f t="shared" si="133"/>
        <v/>
      </c>
      <c r="Q4244" s="61" t="s">
        <v>88</v>
      </c>
    </row>
    <row r="4245" spans="8:17" x14ac:dyDescent="0.25">
      <c r="H4245" s="59">
        <v>120316</v>
      </c>
      <c r="I4245" s="59" t="s">
        <v>71</v>
      </c>
      <c r="J4245" s="59">
        <v>30855349</v>
      </c>
      <c r="K4245" s="59" t="s">
        <v>4465</v>
      </c>
      <c r="L4245" s="61" t="s">
        <v>81</v>
      </c>
      <c r="M4245" s="61">
        <f>VLOOKUP(H4245,zdroj!C:F,4,0)</f>
        <v>0</v>
      </c>
      <c r="N4245" s="61" t="str">
        <f t="shared" si="132"/>
        <v>-</v>
      </c>
      <c r="P4245" s="73" t="str">
        <f t="shared" si="133"/>
        <v/>
      </c>
      <c r="Q4245" s="61" t="s">
        <v>88</v>
      </c>
    </row>
    <row r="4246" spans="8:17" x14ac:dyDescent="0.25">
      <c r="H4246" s="59">
        <v>120316</v>
      </c>
      <c r="I4246" s="59" t="s">
        <v>71</v>
      </c>
      <c r="J4246" s="59">
        <v>31280641</v>
      </c>
      <c r="K4246" s="59" t="s">
        <v>4466</v>
      </c>
      <c r="L4246" s="61" t="s">
        <v>81</v>
      </c>
      <c r="M4246" s="61">
        <f>VLOOKUP(H4246,zdroj!C:F,4,0)</f>
        <v>0</v>
      </c>
      <c r="N4246" s="61" t="str">
        <f t="shared" si="132"/>
        <v>-</v>
      </c>
      <c r="P4246" s="73" t="str">
        <f t="shared" si="133"/>
        <v/>
      </c>
      <c r="Q4246" s="61" t="s">
        <v>88</v>
      </c>
    </row>
    <row r="4247" spans="8:17" x14ac:dyDescent="0.25">
      <c r="H4247" s="59">
        <v>120316</v>
      </c>
      <c r="I4247" s="59" t="s">
        <v>71</v>
      </c>
      <c r="J4247" s="59">
        <v>31280650</v>
      </c>
      <c r="K4247" s="59" t="s">
        <v>4467</v>
      </c>
      <c r="L4247" s="61" t="s">
        <v>81</v>
      </c>
      <c r="M4247" s="61">
        <f>VLOOKUP(H4247,zdroj!C:F,4,0)</f>
        <v>0</v>
      </c>
      <c r="N4247" s="61" t="str">
        <f t="shared" si="132"/>
        <v>-</v>
      </c>
      <c r="P4247" s="73" t="str">
        <f t="shared" si="133"/>
        <v/>
      </c>
      <c r="Q4247" s="61" t="s">
        <v>88</v>
      </c>
    </row>
    <row r="4248" spans="8:17" x14ac:dyDescent="0.25">
      <c r="H4248" s="59">
        <v>120316</v>
      </c>
      <c r="I4248" s="59" t="s">
        <v>71</v>
      </c>
      <c r="J4248" s="59">
        <v>31280676</v>
      </c>
      <c r="K4248" s="59" t="s">
        <v>4468</v>
      </c>
      <c r="L4248" s="61" t="s">
        <v>81</v>
      </c>
      <c r="M4248" s="61">
        <f>VLOOKUP(H4248,zdroj!C:F,4,0)</f>
        <v>0</v>
      </c>
      <c r="N4248" s="61" t="str">
        <f t="shared" si="132"/>
        <v>-</v>
      </c>
      <c r="P4248" s="73" t="str">
        <f t="shared" si="133"/>
        <v/>
      </c>
      <c r="Q4248" s="61" t="s">
        <v>88</v>
      </c>
    </row>
    <row r="4249" spans="8:17" x14ac:dyDescent="0.25">
      <c r="H4249" s="59">
        <v>120316</v>
      </c>
      <c r="I4249" s="59" t="s">
        <v>71</v>
      </c>
      <c r="J4249" s="59">
        <v>31280684</v>
      </c>
      <c r="K4249" s="59" t="s">
        <v>4469</v>
      </c>
      <c r="L4249" s="61" t="s">
        <v>81</v>
      </c>
      <c r="M4249" s="61">
        <f>VLOOKUP(H4249,zdroj!C:F,4,0)</f>
        <v>0</v>
      </c>
      <c r="N4249" s="61" t="str">
        <f t="shared" si="132"/>
        <v>-</v>
      </c>
      <c r="P4249" s="73" t="str">
        <f t="shared" si="133"/>
        <v/>
      </c>
      <c r="Q4249" s="61" t="s">
        <v>88</v>
      </c>
    </row>
    <row r="4250" spans="8:17" x14ac:dyDescent="0.25">
      <c r="H4250" s="59">
        <v>120316</v>
      </c>
      <c r="I4250" s="59" t="s">
        <v>71</v>
      </c>
      <c r="J4250" s="59">
        <v>31280692</v>
      </c>
      <c r="K4250" s="59" t="s">
        <v>4470</v>
      </c>
      <c r="L4250" s="61" t="s">
        <v>81</v>
      </c>
      <c r="M4250" s="61">
        <f>VLOOKUP(H4250,zdroj!C:F,4,0)</f>
        <v>0</v>
      </c>
      <c r="N4250" s="61" t="str">
        <f t="shared" si="132"/>
        <v>-</v>
      </c>
      <c r="P4250" s="73" t="str">
        <f t="shared" si="133"/>
        <v/>
      </c>
      <c r="Q4250" s="61" t="s">
        <v>88</v>
      </c>
    </row>
    <row r="4251" spans="8:17" x14ac:dyDescent="0.25">
      <c r="H4251" s="59">
        <v>120316</v>
      </c>
      <c r="I4251" s="59" t="s">
        <v>71</v>
      </c>
      <c r="J4251" s="59">
        <v>31280706</v>
      </c>
      <c r="K4251" s="59" t="s">
        <v>4471</v>
      </c>
      <c r="L4251" s="61" t="s">
        <v>81</v>
      </c>
      <c r="M4251" s="61">
        <f>VLOOKUP(H4251,zdroj!C:F,4,0)</f>
        <v>0</v>
      </c>
      <c r="N4251" s="61" t="str">
        <f t="shared" si="132"/>
        <v>-</v>
      </c>
      <c r="P4251" s="73" t="str">
        <f t="shared" si="133"/>
        <v/>
      </c>
      <c r="Q4251" s="61" t="s">
        <v>88</v>
      </c>
    </row>
    <row r="4252" spans="8:17" x14ac:dyDescent="0.25">
      <c r="H4252" s="59">
        <v>120316</v>
      </c>
      <c r="I4252" s="59" t="s">
        <v>71</v>
      </c>
      <c r="J4252" s="59">
        <v>31280714</v>
      </c>
      <c r="K4252" s="59" t="s">
        <v>4472</v>
      </c>
      <c r="L4252" s="61" t="s">
        <v>81</v>
      </c>
      <c r="M4252" s="61">
        <f>VLOOKUP(H4252,zdroj!C:F,4,0)</f>
        <v>0</v>
      </c>
      <c r="N4252" s="61" t="str">
        <f t="shared" si="132"/>
        <v>-</v>
      </c>
      <c r="P4252" s="73" t="str">
        <f t="shared" si="133"/>
        <v/>
      </c>
      <c r="Q4252" s="61" t="s">
        <v>88</v>
      </c>
    </row>
    <row r="4253" spans="8:17" x14ac:dyDescent="0.25">
      <c r="H4253" s="59">
        <v>120316</v>
      </c>
      <c r="I4253" s="59" t="s">
        <v>71</v>
      </c>
      <c r="J4253" s="59">
        <v>31280722</v>
      </c>
      <c r="K4253" s="59" t="s">
        <v>4473</v>
      </c>
      <c r="L4253" s="61" t="s">
        <v>81</v>
      </c>
      <c r="M4253" s="61">
        <f>VLOOKUP(H4253,zdroj!C:F,4,0)</f>
        <v>0</v>
      </c>
      <c r="N4253" s="61" t="str">
        <f t="shared" si="132"/>
        <v>-</v>
      </c>
      <c r="P4253" s="73" t="str">
        <f t="shared" si="133"/>
        <v/>
      </c>
      <c r="Q4253" s="61" t="s">
        <v>88</v>
      </c>
    </row>
    <row r="4254" spans="8:17" x14ac:dyDescent="0.25">
      <c r="H4254" s="59">
        <v>120316</v>
      </c>
      <c r="I4254" s="59" t="s">
        <v>71</v>
      </c>
      <c r="J4254" s="59">
        <v>31280731</v>
      </c>
      <c r="K4254" s="59" t="s">
        <v>4474</v>
      </c>
      <c r="L4254" s="61" t="s">
        <v>81</v>
      </c>
      <c r="M4254" s="61">
        <f>VLOOKUP(H4254,zdroj!C:F,4,0)</f>
        <v>0</v>
      </c>
      <c r="N4254" s="61" t="str">
        <f t="shared" si="132"/>
        <v>-</v>
      </c>
      <c r="P4254" s="73" t="str">
        <f t="shared" si="133"/>
        <v/>
      </c>
      <c r="Q4254" s="61" t="s">
        <v>88</v>
      </c>
    </row>
    <row r="4255" spans="8:17" x14ac:dyDescent="0.25">
      <c r="H4255" s="59">
        <v>120316</v>
      </c>
      <c r="I4255" s="59" t="s">
        <v>71</v>
      </c>
      <c r="J4255" s="59">
        <v>40094812</v>
      </c>
      <c r="K4255" s="59" t="s">
        <v>4475</v>
      </c>
      <c r="L4255" s="61" t="s">
        <v>81</v>
      </c>
      <c r="M4255" s="61">
        <f>VLOOKUP(H4255,zdroj!C:F,4,0)</f>
        <v>0</v>
      </c>
      <c r="N4255" s="61" t="str">
        <f t="shared" si="132"/>
        <v>-</v>
      </c>
      <c r="P4255" s="73" t="str">
        <f t="shared" si="133"/>
        <v/>
      </c>
      <c r="Q4255" s="61" t="s">
        <v>88</v>
      </c>
    </row>
    <row r="4256" spans="8:17" x14ac:dyDescent="0.25">
      <c r="H4256" s="59">
        <v>120316</v>
      </c>
      <c r="I4256" s="59" t="s">
        <v>71</v>
      </c>
      <c r="J4256" s="59">
        <v>40094821</v>
      </c>
      <c r="K4256" s="59" t="s">
        <v>4476</v>
      </c>
      <c r="L4256" s="61" t="s">
        <v>81</v>
      </c>
      <c r="M4256" s="61">
        <f>VLOOKUP(H4256,zdroj!C:F,4,0)</f>
        <v>0</v>
      </c>
      <c r="N4256" s="61" t="str">
        <f t="shared" si="132"/>
        <v>-</v>
      </c>
      <c r="P4256" s="73" t="str">
        <f t="shared" si="133"/>
        <v/>
      </c>
      <c r="Q4256" s="61" t="s">
        <v>88</v>
      </c>
    </row>
    <row r="4257" spans="8:17" x14ac:dyDescent="0.25">
      <c r="H4257" s="59">
        <v>120316</v>
      </c>
      <c r="I4257" s="59" t="s">
        <v>71</v>
      </c>
      <c r="J4257" s="59">
        <v>40094839</v>
      </c>
      <c r="K4257" s="59" t="s">
        <v>4477</v>
      </c>
      <c r="L4257" s="61" t="s">
        <v>81</v>
      </c>
      <c r="M4257" s="61">
        <f>VLOOKUP(H4257,zdroj!C:F,4,0)</f>
        <v>0</v>
      </c>
      <c r="N4257" s="61" t="str">
        <f t="shared" si="132"/>
        <v>-</v>
      </c>
      <c r="P4257" s="73" t="str">
        <f t="shared" si="133"/>
        <v/>
      </c>
      <c r="Q4257" s="61" t="s">
        <v>88</v>
      </c>
    </row>
    <row r="4258" spans="8:17" x14ac:dyDescent="0.25">
      <c r="H4258" s="59">
        <v>120316</v>
      </c>
      <c r="I4258" s="59" t="s">
        <v>71</v>
      </c>
      <c r="J4258" s="59">
        <v>40094847</v>
      </c>
      <c r="K4258" s="59" t="s">
        <v>4478</v>
      </c>
      <c r="L4258" s="61" t="s">
        <v>81</v>
      </c>
      <c r="M4258" s="61">
        <f>VLOOKUP(H4258,zdroj!C:F,4,0)</f>
        <v>0</v>
      </c>
      <c r="N4258" s="61" t="str">
        <f t="shared" si="132"/>
        <v>-</v>
      </c>
      <c r="P4258" s="73" t="str">
        <f t="shared" si="133"/>
        <v/>
      </c>
      <c r="Q4258" s="61" t="s">
        <v>88</v>
      </c>
    </row>
    <row r="4259" spans="8:17" x14ac:dyDescent="0.25">
      <c r="H4259" s="59">
        <v>120316</v>
      </c>
      <c r="I4259" s="59" t="s">
        <v>71</v>
      </c>
      <c r="J4259" s="59">
        <v>40094855</v>
      </c>
      <c r="K4259" s="59" t="s">
        <v>4479</v>
      </c>
      <c r="L4259" s="61" t="s">
        <v>81</v>
      </c>
      <c r="M4259" s="61">
        <f>VLOOKUP(H4259,zdroj!C:F,4,0)</f>
        <v>0</v>
      </c>
      <c r="N4259" s="61" t="str">
        <f t="shared" si="132"/>
        <v>-</v>
      </c>
      <c r="P4259" s="73" t="str">
        <f t="shared" si="133"/>
        <v/>
      </c>
      <c r="Q4259" s="61" t="s">
        <v>88</v>
      </c>
    </row>
    <row r="4260" spans="8:17" x14ac:dyDescent="0.25">
      <c r="H4260" s="59">
        <v>120316</v>
      </c>
      <c r="I4260" s="59" t="s">
        <v>71</v>
      </c>
      <c r="J4260" s="59">
        <v>40094863</v>
      </c>
      <c r="K4260" s="59" t="s">
        <v>4480</v>
      </c>
      <c r="L4260" s="61" t="s">
        <v>81</v>
      </c>
      <c r="M4260" s="61">
        <f>VLOOKUP(H4260,zdroj!C:F,4,0)</f>
        <v>0</v>
      </c>
      <c r="N4260" s="61" t="str">
        <f t="shared" si="132"/>
        <v>-</v>
      </c>
      <c r="P4260" s="73" t="str">
        <f t="shared" si="133"/>
        <v/>
      </c>
      <c r="Q4260" s="61" t="s">
        <v>88</v>
      </c>
    </row>
    <row r="4261" spans="8:17" x14ac:dyDescent="0.25">
      <c r="H4261" s="59">
        <v>120316</v>
      </c>
      <c r="I4261" s="59" t="s">
        <v>71</v>
      </c>
      <c r="J4261" s="59">
        <v>40094871</v>
      </c>
      <c r="K4261" s="59" t="s">
        <v>4481</v>
      </c>
      <c r="L4261" s="61" t="s">
        <v>81</v>
      </c>
      <c r="M4261" s="61">
        <f>VLOOKUP(H4261,zdroj!C:F,4,0)</f>
        <v>0</v>
      </c>
      <c r="N4261" s="61" t="str">
        <f t="shared" si="132"/>
        <v>-</v>
      </c>
      <c r="P4261" s="73" t="str">
        <f t="shared" si="133"/>
        <v/>
      </c>
      <c r="Q4261" s="61" t="s">
        <v>88</v>
      </c>
    </row>
    <row r="4262" spans="8:17" x14ac:dyDescent="0.25">
      <c r="H4262" s="59">
        <v>120316</v>
      </c>
      <c r="I4262" s="59" t="s">
        <v>71</v>
      </c>
      <c r="J4262" s="59">
        <v>40094880</v>
      </c>
      <c r="K4262" s="59" t="s">
        <v>4482</v>
      </c>
      <c r="L4262" s="61" t="s">
        <v>81</v>
      </c>
      <c r="M4262" s="61">
        <f>VLOOKUP(H4262,zdroj!C:F,4,0)</f>
        <v>0</v>
      </c>
      <c r="N4262" s="61" t="str">
        <f t="shared" si="132"/>
        <v>-</v>
      </c>
      <c r="P4262" s="73" t="str">
        <f t="shared" si="133"/>
        <v/>
      </c>
      <c r="Q4262" s="61" t="s">
        <v>88</v>
      </c>
    </row>
    <row r="4263" spans="8:17" x14ac:dyDescent="0.25">
      <c r="H4263" s="59">
        <v>120316</v>
      </c>
      <c r="I4263" s="59" t="s">
        <v>71</v>
      </c>
      <c r="J4263" s="59">
        <v>40094898</v>
      </c>
      <c r="K4263" s="59" t="s">
        <v>4483</v>
      </c>
      <c r="L4263" s="61" t="s">
        <v>81</v>
      </c>
      <c r="M4263" s="61">
        <f>VLOOKUP(H4263,zdroj!C:F,4,0)</f>
        <v>0</v>
      </c>
      <c r="N4263" s="61" t="str">
        <f t="shared" si="132"/>
        <v>-</v>
      </c>
      <c r="P4263" s="73" t="str">
        <f t="shared" si="133"/>
        <v/>
      </c>
      <c r="Q4263" s="61" t="s">
        <v>88</v>
      </c>
    </row>
    <row r="4264" spans="8:17" x14ac:dyDescent="0.25">
      <c r="H4264" s="59">
        <v>120316</v>
      </c>
      <c r="I4264" s="59" t="s">
        <v>71</v>
      </c>
      <c r="J4264" s="59">
        <v>40094901</v>
      </c>
      <c r="K4264" s="59" t="s">
        <v>4484</v>
      </c>
      <c r="L4264" s="61" t="s">
        <v>81</v>
      </c>
      <c r="M4264" s="61">
        <f>VLOOKUP(H4264,zdroj!C:F,4,0)</f>
        <v>0</v>
      </c>
      <c r="N4264" s="61" t="str">
        <f t="shared" si="132"/>
        <v>-</v>
      </c>
      <c r="P4264" s="73" t="str">
        <f t="shared" si="133"/>
        <v/>
      </c>
      <c r="Q4264" s="61" t="s">
        <v>88</v>
      </c>
    </row>
    <row r="4265" spans="8:17" x14ac:dyDescent="0.25">
      <c r="H4265" s="59">
        <v>120316</v>
      </c>
      <c r="I4265" s="59" t="s">
        <v>71</v>
      </c>
      <c r="J4265" s="59">
        <v>40094910</v>
      </c>
      <c r="K4265" s="59" t="s">
        <v>4485</v>
      </c>
      <c r="L4265" s="61" t="s">
        <v>81</v>
      </c>
      <c r="M4265" s="61">
        <f>VLOOKUP(H4265,zdroj!C:F,4,0)</f>
        <v>0</v>
      </c>
      <c r="N4265" s="61" t="str">
        <f t="shared" si="132"/>
        <v>-</v>
      </c>
      <c r="P4265" s="73" t="str">
        <f t="shared" si="133"/>
        <v/>
      </c>
      <c r="Q4265" s="61" t="s">
        <v>88</v>
      </c>
    </row>
    <row r="4266" spans="8:17" x14ac:dyDescent="0.25">
      <c r="H4266" s="59">
        <v>120316</v>
      </c>
      <c r="I4266" s="59" t="s">
        <v>71</v>
      </c>
      <c r="J4266" s="59">
        <v>40094928</v>
      </c>
      <c r="K4266" s="59" t="s">
        <v>4486</v>
      </c>
      <c r="L4266" s="61" t="s">
        <v>81</v>
      </c>
      <c r="M4266" s="61">
        <f>VLOOKUP(H4266,zdroj!C:F,4,0)</f>
        <v>0</v>
      </c>
      <c r="N4266" s="61" t="str">
        <f t="shared" si="132"/>
        <v>-</v>
      </c>
      <c r="P4266" s="73" t="str">
        <f t="shared" si="133"/>
        <v/>
      </c>
      <c r="Q4266" s="61" t="s">
        <v>88</v>
      </c>
    </row>
    <row r="4267" spans="8:17" x14ac:dyDescent="0.25">
      <c r="H4267" s="59">
        <v>120316</v>
      </c>
      <c r="I4267" s="59" t="s">
        <v>71</v>
      </c>
      <c r="J4267" s="59">
        <v>40094936</v>
      </c>
      <c r="K4267" s="59" t="s">
        <v>4487</v>
      </c>
      <c r="L4267" s="61" t="s">
        <v>81</v>
      </c>
      <c r="M4267" s="61">
        <f>VLOOKUP(H4267,zdroj!C:F,4,0)</f>
        <v>0</v>
      </c>
      <c r="N4267" s="61" t="str">
        <f t="shared" si="132"/>
        <v>-</v>
      </c>
      <c r="P4267" s="73" t="str">
        <f t="shared" si="133"/>
        <v/>
      </c>
      <c r="Q4267" s="61" t="s">
        <v>88</v>
      </c>
    </row>
    <row r="4268" spans="8:17" x14ac:dyDescent="0.25">
      <c r="H4268" s="59">
        <v>120316</v>
      </c>
      <c r="I4268" s="59" t="s">
        <v>71</v>
      </c>
      <c r="J4268" s="59">
        <v>40094944</v>
      </c>
      <c r="K4268" s="59" t="s">
        <v>4488</v>
      </c>
      <c r="L4268" s="61" t="s">
        <v>81</v>
      </c>
      <c r="M4268" s="61">
        <f>VLOOKUP(H4268,zdroj!C:F,4,0)</f>
        <v>0</v>
      </c>
      <c r="N4268" s="61" t="str">
        <f t="shared" si="132"/>
        <v>-</v>
      </c>
      <c r="P4268" s="73" t="str">
        <f t="shared" si="133"/>
        <v/>
      </c>
      <c r="Q4268" s="61" t="s">
        <v>88</v>
      </c>
    </row>
    <row r="4269" spans="8:17" x14ac:dyDescent="0.25">
      <c r="H4269" s="59">
        <v>120316</v>
      </c>
      <c r="I4269" s="59" t="s">
        <v>71</v>
      </c>
      <c r="J4269" s="59">
        <v>40094952</v>
      </c>
      <c r="K4269" s="59" t="s">
        <v>4489</v>
      </c>
      <c r="L4269" s="61" t="s">
        <v>81</v>
      </c>
      <c r="M4269" s="61">
        <f>VLOOKUP(H4269,zdroj!C:F,4,0)</f>
        <v>0</v>
      </c>
      <c r="N4269" s="61" t="str">
        <f t="shared" si="132"/>
        <v>-</v>
      </c>
      <c r="P4269" s="73" t="str">
        <f t="shared" si="133"/>
        <v/>
      </c>
      <c r="Q4269" s="61" t="s">
        <v>88</v>
      </c>
    </row>
    <row r="4270" spans="8:17" x14ac:dyDescent="0.25">
      <c r="H4270" s="59">
        <v>120316</v>
      </c>
      <c r="I4270" s="59" t="s">
        <v>71</v>
      </c>
      <c r="J4270" s="59">
        <v>40094961</v>
      </c>
      <c r="K4270" s="59" t="s">
        <v>4490</v>
      </c>
      <c r="L4270" s="61" t="s">
        <v>81</v>
      </c>
      <c r="M4270" s="61">
        <f>VLOOKUP(H4270,zdroj!C:F,4,0)</f>
        <v>0</v>
      </c>
      <c r="N4270" s="61" t="str">
        <f t="shared" si="132"/>
        <v>-</v>
      </c>
      <c r="P4270" s="73" t="str">
        <f t="shared" si="133"/>
        <v/>
      </c>
      <c r="Q4270" s="61" t="s">
        <v>88</v>
      </c>
    </row>
    <row r="4271" spans="8:17" x14ac:dyDescent="0.25">
      <c r="H4271" s="59">
        <v>120316</v>
      </c>
      <c r="I4271" s="59" t="s">
        <v>71</v>
      </c>
      <c r="J4271" s="59">
        <v>40094979</v>
      </c>
      <c r="K4271" s="59" t="s">
        <v>4491</v>
      </c>
      <c r="L4271" s="61" t="s">
        <v>81</v>
      </c>
      <c r="M4271" s="61">
        <f>VLOOKUP(H4271,zdroj!C:F,4,0)</f>
        <v>0</v>
      </c>
      <c r="N4271" s="61" t="str">
        <f t="shared" si="132"/>
        <v>-</v>
      </c>
      <c r="P4271" s="73" t="str">
        <f t="shared" si="133"/>
        <v/>
      </c>
      <c r="Q4271" s="61" t="s">
        <v>88</v>
      </c>
    </row>
    <row r="4272" spans="8:17" x14ac:dyDescent="0.25">
      <c r="H4272" s="59">
        <v>120316</v>
      </c>
      <c r="I4272" s="59" t="s">
        <v>71</v>
      </c>
      <c r="J4272" s="59">
        <v>40095258</v>
      </c>
      <c r="K4272" s="59" t="s">
        <v>4492</v>
      </c>
      <c r="L4272" s="61" t="s">
        <v>112</v>
      </c>
      <c r="M4272" s="61">
        <f>VLOOKUP(H4272,zdroj!C:F,4,0)</f>
        <v>0</v>
      </c>
      <c r="N4272" s="61" t="str">
        <f t="shared" si="132"/>
        <v>katA</v>
      </c>
      <c r="P4272" s="73" t="str">
        <f t="shared" si="133"/>
        <v/>
      </c>
      <c r="Q4272" s="61" t="s">
        <v>30</v>
      </c>
    </row>
    <row r="4273" spans="8:17" x14ac:dyDescent="0.25">
      <c r="H4273" s="59">
        <v>120316</v>
      </c>
      <c r="I4273" s="59" t="s">
        <v>71</v>
      </c>
      <c r="J4273" s="59">
        <v>78499577</v>
      </c>
      <c r="K4273" s="59" t="s">
        <v>4493</v>
      </c>
      <c r="L4273" s="61" t="s">
        <v>81</v>
      </c>
      <c r="M4273" s="61">
        <f>VLOOKUP(H4273,zdroj!C:F,4,0)</f>
        <v>0</v>
      </c>
      <c r="N4273" s="61" t="str">
        <f t="shared" si="132"/>
        <v>-</v>
      </c>
      <c r="P4273" s="73" t="str">
        <f t="shared" si="133"/>
        <v/>
      </c>
      <c r="Q4273" s="61" t="s">
        <v>88</v>
      </c>
    </row>
    <row r="4274" spans="8:17" x14ac:dyDescent="0.25">
      <c r="H4274" s="59">
        <v>120316</v>
      </c>
      <c r="I4274" s="59" t="s">
        <v>71</v>
      </c>
      <c r="J4274" s="59">
        <v>79260527</v>
      </c>
      <c r="K4274" s="59" t="s">
        <v>4494</v>
      </c>
      <c r="L4274" s="61" t="s">
        <v>81</v>
      </c>
      <c r="M4274" s="61">
        <f>VLOOKUP(H4274,zdroj!C:F,4,0)</f>
        <v>0</v>
      </c>
      <c r="N4274" s="61" t="str">
        <f t="shared" si="132"/>
        <v>-</v>
      </c>
      <c r="P4274" s="73" t="str">
        <f t="shared" si="133"/>
        <v/>
      </c>
      <c r="Q4274" s="61" t="s">
        <v>88</v>
      </c>
    </row>
    <row r="4275" spans="8:17" x14ac:dyDescent="0.25">
      <c r="H4275" s="59">
        <v>145980</v>
      </c>
      <c r="I4275" s="59" t="s">
        <v>67</v>
      </c>
      <c r="J4275" s="59">
        <v>11501251</v>
      </c>
      <c r="K4275" s="59" t="s">
        <v>4495</v>
      </c>
      <c r="L4275" s="61" t="s">
        <v>112</v>
      </c>
      <c r="M4275" s="61">
        <f>VLOOKUP(H4275,zdroj!C:F,4,0)</f>
        <v>0</v>
      </c>
      <c r="N4275" s="61" t="str">
        <f t="shared" si="132"/>
        <v>katA</v>
      </c>
      <c r="P4275" s="73" t="str">
        <f t="shared" si="133"/>
        <v/>
      </c>
      <c r="Q4275" s="61" t="s">
        <v>30</v>
      </c>
    </row>
    <row r="4276" spans="8:17" x14ac:dyDescent="0.25">
      <c r="H4276" s="59">
        <v>145980</v>
      </c>
      <c r="I4276" s="59" t="s">
        <v>67</v>
      </c>
      <c r="J4276" s="59">
        <v>11501260</v>
      </c>
      <c r="K4276" s="59" t="s">
        <v>4496</v>
      </c>
      <c r="L4276" s="61" t="s">
        <v>81</v>
      </c>
      <c r="M4276" s="61">
        <f>VLOOKUP(H4276,zdroj!C:F,4,0)</f>
        <v>0</v>
      </c>
      <c r="N4276" s="61" t="str">
        <f t="shared" si="132"/>
        <v>-</v>
      </c>
      <c r="P4276" s="73" t="str">
        <f t="shared" si="133"/>
        <v/>
      </c>
      <c r="Q4276" s="61" t="s">
        <v>88</v>
      </c>
    </row>
    <row r="4277" spans="8:17" x14ac:dyDescent="0.25">
      <c r="H4277" s="59">
        <v>145980</v>
      </c>
      <c r="I4277" s="59" t="s">
        <v>67</v>
      </c>
      <c r="J4277" s="59">
        <v>11501278</v>
      </c>
      <c r="K4277" s="59" t="s">
        <v>4497</v>
      </c>
      <c r="L4277" s="61" t="s">
        <v>81</v>
      </c>
      <c r="M4277" s="61">
        <f>VLOOKUP(H4277,zdroj!C:F,4,0)</f>
        <v>0</v>
      </c>
      <c r="N4277" s="61" t="str">
        <f t="shared" si="132"/>
        <v>-</v>
      </c>
      <c r="P4277" s="73" t="str">
        <f t="shared" si="133"/>
        <v/>
      </c>
      <c r="Q4277" s="61" t="s">
        <v>88</v>
      </c>
    </row>
    <row r="4278" spans="8:17" x14ac:dyDescent="0.25">
      <c r="H4278" s="59">
        <v>145980</v>
      </c>
      <c r="I4278" s="59" t="s">
        <v>67</v>
      </c>
      <c r="J4278" s="59">
        <v>11501286</v>
      </c>
      <c r="K4278" s="59" t="s">
        <v>4498</v>
      </c>
      <c r="L4278" s="61" t="s">
        <v>112</v>
      </c>
      <c r="M4278" s="61">
        <f>VLOOKUP(H4278,zdroj!C:F,4,0)</f>
        <v>0</v>
      </c>
      <c r="N4278" s="61" t="str">
        <f t="shared" si="132"/>
        <v>katA</v>
      </c>
      <c r="P4278" s="73" t="str">
        <f t="shared" si="133"/>
        <v/>
      </c>
      <c r="Q4278" s="61" t="s">
        <v>30</v>
      </c>
    </row>
    <row r="4279" spans="8:17" x14ac:dyDescent="0.25">
      <c r="H4279" s="59">
        <v>145980</v>
      </c>
      <c r="I4279" s="59" t="s">
        <v>67</v>
      </c>
      <c r="J4279" s="59">
        <v>11501294</v>
      </c>
      <c r="K4279" s="59" t="s">
        <v>4499</v>
      </c>
      <c r="L4279" s="61" t="s">
        <v>112</v>
      </c>
      <c r="M4279" s="61">
        <f>VLOOKUP(H4279,zdroj!C:F,4,0)</f>
        <v>0</v>
      </c>
      <c r="N4279" s="61" t="str">
        <f t="shared" si="132"/>
        <v>katA</v>
      </c>
      <c r="P4279" s="73" t="str">
        <f t="shared" si="133"/>
        <v/>
      </c>
      <c r="Q4279" s="61" t="s">
        <v>30</v>
      </c>
    </row>
    <row r="4280" spans="8:17" x14ac:dyDescent="0.25">
      <c r="H4280" s="59">
        <v>145980</v>
      </c>
      <c r="I4280" s="59" t="s">
        <v>67</v>
      </c>
      <c r="J4280" s="59">
        <v>11501308</v>
      </c>
      <c r="K4280" s="59" t="s">
        <v>4500</v>
      </c>
      <c r="L4280" s="61" t="s">
        <v>112</v>
      </c>
      <c r="M4280" s="61">
        <f>VLOOKUP(H4280,zdroj!C:F,4,0)</f>
        <v>0</v>
      </c>
      <c r="N4280" s="61" t="str">
        <f t="shared" si="132"/>
        <v>katA</v>
      </c>
      <c r="P4280" s="73" t="str">
        <f t="shared" si="133"/>
        <v/>
      </c>
      <c r="Q4280" s="61" t="s">
        <v>30</v>
      </c>
    </row>
    <row r="4281" spans="8:17" x14ac:dyDescent="0.25">
      <c r="H4281" s="59">
        <v>145980</v>
      </c>
      <c r="I4281" s="59" t="s">
        <v>67</v>
      </c>
      <c r="J4281" s="59">
        <v>11501316</v>
      </c>
      <c r="K4281" s="59" t="s">
        <v>4501</v>
      </c>
      <c r="L4281" s="61" t="s">
        <v>81</v>
      </c>
      <c r="M4281" s="61">
        <f>VLOOKUP(H4281,zdroj!C:F,4,0)</f>
        <v>0</v>
      </c>
      <c r="N4281" s="61" t="str">
        <f t="shared" si="132"/>
        <v>-</v>
      </c>
      <c r="P4281" s="73" t="str">
        <f t="shared" si="133"/>
        <v/>
      </c>
      <c r="Q4281" s="61" t="s">
        <v>88</v>
      </c>
    </row>
    <row r="4282" spans="8:17" x14ac:dyDescent="0.25">
      <c r="H4282" s="59">
        <v>145980</v>
      </c>
      <c r="I4282" s="59" t="s">
        <v>67</v>
      </c>
      <c r="J4282" s="59">
        <v>11501324</v>
      </c>
      <c r="K4282" s="59" t="s">
        <v>4502</v>
      </c>
      <c r="L4282" s="61" t="s">
        <v>112</v>
      </c>
      <c r="M4282" s="61">
        <f>VLOOKUP(H4282,zdroj!C:F,4,0)</f>
        <v>0</v>
      </c>
      <c r="N4282" s="61" t="str">
        <f t="shared" si="132"/>
        <v>katA</v>
      </c>
      <c r="P4282" s="73" t="str">
        <f t="shared" si="133"/>
        <v/>
      </c>
      <c r="Q4282" s="61" t="s">
        <v>30</v>
      </c>
    </row>
    <row r="4283" spans="8:17" x14ac:dyDescent="0.25">
      <c r="H4283" s="59">
        <v>145980</v>
      </c>
      <c r="I4283" s="59" t="s">
        <v>67</v>
      </c>
      <c r="J4283" s="59">
        <v>11501332</v>
      </c>
      <c r="K4283" s="59" t="s">
        <v>4503</v>
      </c>
      <c r="L4283" s="61" t="s">
        <v>112</v>
      </c>
      <c r="M4283" s="61">
        <f>VLOOKUP(H4283,zdroj!C:F,4,0)</f>
        <v>0</v>
      </c>
      <c r="N4283" s="61" t="str">
        <f t="shared" si="132"/>
        <v>katA</v>
      </c>
      <c r="P4283" s="73" t="str">
        <f t="shared" si="133"/>
        <v/>
      </c>
      <c r="Q4283" s="61" t="s">
        <v>30</v>
      </c>
    </row>
    <row r="4284" spans="8:17" x14ac:dyDescent="0.25">
      <c r="H4284" s="59">
        <v>145980</v>
      </c>
      <c r="I4284" s="59" t="s">
        <v>67</v>
      </c>
      <c r="J4284" s="59">
        <v>11501341</v>
      </c>
      <c r="K4284" s="59" t="s">
        <v>4504</v>
      </c>
      <c r="L4284" s="61" t="s">
        <v>81</v>
      </c>
      <c r="M4284" s="61">
        <f>VLOOKUP(H4284,zdroj!C:F,4,0)</f>
        <v>0</v>
      </c>
      <c r="N4284" s="61" t="str">
        <f t="shared" si="132"/>
        <v>-</v>
      </c>
      <c r="P4284" s="73" t="str">
        <f t="shared" si="133"/>
        <v/>
      </c>
      <c r="Q4284" s="61" t="s">
        <v>88</v>
      </c>
    </row>
    <row r="4285" spans="8:17" x14ac:dyDescent="0.25">
      <c r="H4285" s="59">
        <v>145980</v>
      </c>
      <c r="I4285" s="59" t="s">
        <v>67</v>
      </c>
      <c r="J4285" s="59">
        <v>11501359</v>
      </c>
      <c r="K4285" s="59" t="s">
        <v>4505</v>
      </c>
      <c r="L4285" s="61" t="s">
        <v>112</v>
      </c>
      <c r="M4285" s="61">
        <f>VLOOKUP(H4285,zdroj!C:F,4,0)</f>
        <v>0</v>
      </c>
      <c r="N4285" s="61" t="str">
        <f t="shared" si="132"/>
        <v>katA</v>
      </c>
      <c r="P4285" s="73" t="str">
        <f t="shared" si="133"/>
        <v/>
      </c>
      <c r="Q4285" s="61" t="s">
        <v>30</v>
      </c>
    </row>
    <row r="4286" spans="8:17" x14ac:dyDescent="0.25">
      <c r="H4286" s="59">
        <v>145980</v>
      </c>
      <c r="I4286" s="59" t="s">
        <v>67</v>
      </c>
      <c r="J4286" s="59">
        <v>11501391</v>
      </c>
      <c r="K4286" s="59" t="s">
        <v>4506</v>
      </c>
      <c r="L4286" s="61" t="s">
        <v>112</v>
      </c>
      <c r="M4286" s="61">
        <f>VLOOKUP(H4286,zdroj!C:F,4,0)</f>
        <v>0</v>
      </c>
      <c r="N4286" s="61" t="str">
        <f t="shared" si="132"/>
        <v>katA</v>
      </c>
      <c r="P4286" s="73" t="str">
        <f t="shared" si="133"/>
        <v/>
      </c>
      <c r="Q4286" s="61" t="s">
        <v>31</v>
      </c>
    </row>
    <row r="4287" spans="8:17" x14ac:dyDescent="0.25">
      <c r="H4287" s="59">
        <v>145980</v>
      </c>
      <c r="I4287" s="59" t="s">
        <v>67</v>
      </c>
      <c r="J4287" s="59">
        <v>11501430</v>
      </c>
      <c r="K4287" s="59" t="s">
        <v>4507</v>
      </c>
      <c r="L4287" s="61" t="s">
        <v>81</v>
      </c>
      <c r="M4287" s="61">
        <f>VLOOKUP(H4287,zdroj!C:F,4,0)</f>
        <v>0</v>
      </c>
      <c r="N4287" s="61" t="str">
        <f t="shared" si="132"/>
        <v>-</v>
      </c>
      <c r="P4287" s="73" t="str">
        <f t="shared" si="133"/>
        <v/>
      </c>
      <c r="Q4287" s="61" t="s">
        <v>88</v>
      </c>
    </row>
    <row r="4288" spans="8:17" x14ac:dyDescent="0.25">
      <c r="H4288" s="59">
        <v>145980</v>
      </c>
      <c r="I4288" s="59" t="s">
        <v>67</v>
      </c>
      <c r="J4288" s="59">
        <v>27105067</v>
      </c>
      <c r="K4288" s="59" t="s">
        <v>4508</v>
      </c>
      <c r="L4288" s="61" t="s">
        <v>112</v>
      </c>
      <c r="M4288" s="61">
        <f>VLOOKUP(H4288,zdroj!C:F,4,0)</f>
        <v>0</v>
      </c>
      <c r="N4288" s="61" t="str">
        <f t="shared" si="132"/>
        <v>katA</v>
      </c>
      <c r="P4288" s="73" t="str">
        <f t="shared" si="133"/>
        <v/>
      </c>
      <c r="Q4288" s="61" t="s">
        <v>30</v>
      </c>
    </row>
    <row r="4289" spans="8:17" x14ac:dyDescent="0.25">
      <c r="H4289" s="59">
        <v>145998</v>
      </c>
      <c r="I4289" s="59" t="s">
        <v>69</v>
      </c>
      <c r="J4289" s="59">
        <v>11503378</v>
      </c>
      <c r="K4289" s="59" t="s">
        <v>4509</v>
      </c>
      <c r="L4289" s="61" t="s">
        <v>113</v>
      </c>
      <c r="M4289" s="61">
        <f>VLOOKUP(H4289,zdroj!C:F,4,0)</f>
        <v>0</v>
      </c>
      <c r="N4289" s="61" t="str">
        <f t="shared" si="132"/>
        <v>katB</v>
      </c>
      <c r="P4289" s="73" t="str">
        <f t="shared" si="133"/>
        <v/>
      </c>
      <c r="Q4289" s="61" t="s">
        <v>30</v>
      </c>
    </row>
    <row r="4290" spans="8:17" x14ac:dyDescent="0.25">
      <c r="H4290" s="59">
        <v>145998</v>
      </c>
      <c r="I4290" s="59" t="s">
        <v>69</v>
      </c>
      <c r="J4290" s="59">
        <v>11503386</v>
      </c>
      <c r="K4290" s="59" t="s">
        <v>4510</v>
      </c>
      <c r="L4290" s="61" t="s">
        <v>113</v>
      </c>
      <c r="M4290" s="61">
        <f>VLOOKUP(H4290,zdroj!C:F,4,0)</f>
        <v>0</v>
      </c>
      <c r="N4290" s="61" t="str">
        <f t="shared" si="132"/>
        <v>katB</v>
      </c>
      <c r="P4290" s="73" t="str">
        <f t="shared" si="133"/>
        <v/>
      </c>
      <c r="Q4290" s="61" t="s">
        <v>30</v>
      </c>
    </row>
    <row r="4291" spans="8:17" x14ac:dyDescent="0.25">
      <c r="H4291" s="59">
        <v>145998</v>
      </c>
      <c r="I4291" s="59" t="s">
        <v>69</v>
      </c>
      <c r="J4291" s="59">
        <v>11503394</v>
      </c>
      <c r="K4291" s="59" t="s">
        <v>4511</v>
      </c>
      <c r="L4291" s="61" t="s">
        <v>81</v>
      </c>
      <c r="M4291" s="61">
        <f>VLOOKUP(H4291,zdroj!C:F,4,0)</f>
        <v>0</v>
      </c>
      <c r="N4291" s="61" t="str">
        <f t="shared" si="132"/>
        <v>-</v>
      </c>
      <c r="P4291" s="73" t="str">
        <f t="shared" si="133"/>
        <v/>
      </c>
      <c r="Q4291" s="61" t="s">
        <v>86</v>
      </c>
    </row>
    <row r="4292" spans="8:17" x14ac:dyDescent="0.25">
      <c r="H4292" s="59">
        <v>145998</v>
      </c>
      <c r="I4292" s="59" t="s">
        <v>69</v>
      </c>
      <c r="J4292" s="59">
        <v>11503408</v>
      </c>
      <c r="K4292" s="59" t="s">
        <v>4512</v>
      </c>
      <c r="L4292" s="61" t="s">
        <v>81</v>
      </c>
      <c r="M4292" s="61">
        <f>VLOOKUP(H4292,zdroj!C:F,4,0)</f>
        <v>0</v>
      </c>
      <c r="N4292" s="61" t="str">
        <f t="shared" si="132"/>
        <v>-</v>
      </c>
      <c r="P4292" s="73" t="str">
        <f t="shared" si="133"/>
        <v/>
      </c>
      <c r="Q4292" s="61" t="s">
        <v>86</v>
      </c>
    </row>
    <row r="4293" spans="8:17" x14ac:dyDescent="0.25">
      <c r="H4293" s="59">
        <v>145998</v>
      </c>
      <c r="I4293" s="59" t="s">
        <v>69</v>
      </c>
      <c r="J4293" s="59">
        <v>11503416</v>
      </c>
      <c r="K4293" s="59" t="s">
        <v>4513</v>
      </c>
      <c r="L4293" s="61" t="s">
        <v>113</v>
      </c>
      <c r="M4293" s="61">
        <f>VLOOKUP(H4293,zdroj!C:F,4,0)</f>
        <v>0</v>
      </c>
      <c r="N4293" s="61" t="str">
        <f t="shared" si="132"/>
        <v>katB</v>
      </c>
      <c r="P4293" s="73" t="str">
        <f t="shared" si="133"/>
        <v/>
      </c>
      <c r="Q4293" s="61" t="s">
        <v>30</v>
      </c>
    </row>
    <row r="4294" spans="8:17" x14ac:dyDescent="0.25">
      <c r="H4294" s="59">
        <v>145998</v>
      </c>
      <c r="I4294" s="59" t="s">
        <v>69</v>
      </c>
      <c r="J4294" s="59">
        <v>11503424</v>
      </c>
      <c r="K4294" s="59" t="s">
        <v>4514</v>
      </c>
      <c r="L4294" s="61" t="s">
        <v>113</v>
      </c>
      <c r="M4294" s="61">
        <f>VLOOKUP(H4294,zdroj!C:F,4,0)</f>
        <v>0</v>
      </c>
      <c r="N4294" s="61" t="str">
        <f t="shared" si="132"/>
        <v>katB</v>
      </c>
      <c r="P4294" s="73" t="str">
        <f t="shared" si="133"/>
        <v/>
      </c>
      <c r="Q4294" s="61" t="s">
        <v>30</v>
      </c>
    </row>
    <row r="4295" spans="8:17" x14ac:dyDescent="0.25">
      <c r="H4295" s="59">
        <v>145998</v>
      </c>
      <c r="I4295" s="59" t="s">
        <v>69</v>
      </c>
      <c r="J4295" s="59">
        <v>11503432</v>
      </c>
      <c r="K4295" s="59" t="s">
        <v>4515</v>
      </c>
      <c r="L4295" s="61" t="s">
        <v>81</v>
      </c>
      <c r="M4295" s="61">
        <f>VLOOKUP(H4295,zdroj!C:F,4,0)</f>
        <v>0</v>
      </c>
      <c r="N4295" s="61" t="str">
        <f t="shared" ref="N4295:N4358" si="134">IF(M4295="A",IF(L4295="katA","katB",L4295),L4295)</f>
        <v>-</v>
      </c>
      <c r="P4295" s="73" t="str">
        <f t="shared" ref="P4295:P4358" si="135">IF(O4295="A",1,"")</f>
        <v/>
      </c>
      <c r="Q4295" s="61" t="s">
        <v>86</v>
      </c>
    </row>
    <row r="4296" spans="8:17" x14ac:dyDescent="0.25">
      <c r="H4296" s="59">
        <v>145998</v>
      </c>
      <c r="I4296" s="59" t="s">
        <v>69</v>
      </c>
      <c r="J4296" s="59">
        <v>11503441</v>
      </c>
      <c r="K4296" s="59" t="s">
        <v>4516</v>
      </c>
      <c r="L4296" s="61" t="s">
        <v>81</v>
      </c>
      <c r="M4296" s="61">
        <f>VLOOKUP(H4296,zdroj!C:F,4,0)</f>
        <v>0</v>
      </c>
      <c r="N4296" s="61" t="str">
        <f t="shared" si="134"/>
        <v>-</v>
      </c>
      <c r="P4296" s="73" t="str">
        <f t="shared" si="135"/>
        <v/>
      </c>
      <c r="Q4296" s="61" t="s">
        <v>86</v>
      </c>
    </row>
    <row r="4297" spans="8:17" x14ac:dyDescent="0.25">
      <c r="H4297" s="59">
        <v>145998</v>
      </c>
      <c r="I4297" s="59" t="s">
        <v>69</v>
      </c>
      <c r="J4297" s="59">
        <v>11503459</v>
      </c>
      <c r="K4297" s="59" t="s">
        <v>4517</v>
      </c>
      <c r="L4297" s="61" t="s">
        <v>113</v>
      </c>
      <c r="M4297" s="61">
        <f>VLOOKUP(H4297,zdroj!C:F,4,0)</f>
        <v>0</v>
      </c>
      <c r="N4297" s="61" t="str">
        <f t="shared" si="134"/>
        <v>katB</v>
      </c>
      <c r="P4297" s="73" t="str">
        <f t="shared" si="135"/>
        <v/>
      </c>
      <c r="Q4297" s="61" t="s">
        <v>30</v>
      </c>
    </row>
    <row r="4298" spans="8:17" x14ac:dyDescent="0.25">
      <c r="H4298" s="59">
        <v>145998</v>
      </c>
      <c r="I4298" s="59" t="s">
        <v>69</v>
      </c>
      <c r="J4298" s="59">
        <v>11503467</v>
      </c>
      <c r="K4298" s="59" t="s">
        <v>4518</v>
      </c>
      <c r="L4298" s="61" t="s">
        <v>113</v>
      </c>
      <c r="M4298" s="61">
        <f>VLOOKUP(H4298,zdroj!C:F,4,0)</f>
        <v>0</v>
      </c>
      <c r="N4298" s="61" t="str">
        <f t="shared" si="134"/>
        <v>katB</v>
      </c>
      <c r="P4298" s="73" t="str">
        <f t="shared" si="135"/>
        <v/>
      </c>
      <c r="Q4298" s="61" t="s">
        <v>31</v>
      </c>
    </row>
    <row r="4299" spans="8:17" x14ac:dyDescent="0.25">
      <c r="H4299" s="59">
        <v>145998</v>
      </c>
      <c r="I4299" s="59" t="s">
        <v>69</v>
      </c>
      <c r="J4299" s="59">
        <v>11503475</v>
      </c>
      <c r="K4299" s="59" t="s">
        <v>4519</v>
      </c>
      <c r="L4299" s="61" t="s">
        <v>113</v>
      </c>
      <c r="M4299" s="61">
        <f>VLOOKUP(H4299,zdroj!C:F,4,0)</f>
        <v>0</v>
      </c>
      <c r="N4299" s="61" t="str">
        <f t="shared" si="134"/>
        <v>katB</v>
      </c>
      <c r="P4299" s="73" t="str">
        <f t="shared" si="135"/>
        <v/>
      </c>
      <c r="Q4299" s="61" t="s">
        <v>30</v>
      </c>
    </row>
    <row r="4300" spans="8:17" x14ac:dyDescent="0.25">
      <c r="H4300" s="59">
        <v>145998</v>
      </c>
      <c r="I4300" s="59" t="s">
        <v>69</v>
      </c>
      <c r="J4300" s="59">
        <v>11503483</v>
      </c>
      <c r="K4300" s="59" t="s">
        <v>4520</v>
      </c>
      <c r="L4300" s="61" t="s">
        <v>113</v>
      </c>
      <c r="M4300" s="61">
        <f>VLOOKUP(H4300,zdroj!C:F,4,0)</f>
        <v>0</v>
      </c>
      <c r="N4300" s="61" t="str">
        <f t="shared" si="134"/>
        <v>katB</v>
      </c>
      <c r="P4300" s="73" t="str">
        <f t="shared" si="135"/>
        <v/>
      </c>
      <c r="Q4300" s="61" t="s">
        <v>30</v>
      </c>
    </row>
    <row r="4301" spans="8:17" x14ac:dyDescent="0.25">
      <c r="H4301" s="59">
        <v>145998</v>
      </c>
      <c r="I4301" s="59" t="s">
        <v>69</v>
      </c>
      <c r="J4301" s="59">
        <v>11503491</v>
      </c>
      <c r="K4301" s="59" t="s">
        <v>4521</v>
      </c>
      <c r="L4301" s="61" t="s">
        <v>113</v>
      </c>
      <c r="M4301" s="61">
        <f>VLOOKUP(H4301,zdroj!C:F,4,0)</f>
        <v>0</v>
      </c>
      <c r="N4301" s="61" t="str">
        <f t="shared" si="134"/>
        <v>katB</v>
      </c>
      <c r="P4301" s="73" t="str">
        <f t="shared" si="135"/>
        <v/>
      </c>
      <c r="Q4301" s="61" t="s">
        <v>30</v>
      </c>
    </row>
    <row r="4302" spans="8:17" x14ac:dyDescent="0.25">
      <c r="H4302" s="59">
        <v>145998</v>
      </c>
      <c r="I4302" s="59" t="s">
        <v>69</v>
      </c>
      <c r="J4302" s="59">
        <v>11503505</v>
      </c>
      <c r="K4302" s="59" t="s">
        <v>4522</v>
      </c>
      <c r="L4302" s="61" t="s">
        <v>81</v>
      </c>
      <c r="M4302" s="61">
        <f>VLOOKUP(H4302,zdroj!C:F,4,0)</f>
        <v>0</v>
      </c>
      <c r="N4302" s="61" t="str">
        <f t="shared" si="134"/>
        <v>-</v>
      </c>
      <c r="P4302" s="73" t="str">
        <f t="shared" si="135"/>
        <v/>
      </c>
      <c r="Q4302" s="61" t="s">
        <v>86</v>
      </c>
    </row>
    <row r="4303" spans="8:17" x14ac:dyDescent="0.25">
      <c r="H4303" s="59">
        <v>145998</v>
      </c>
      <c r="I4303" s="59" t="s">
        <v>69</v>
      </c>
      <c r="J4303" s="59">
        <v>11503513</v>
      </c>
      <c r="K4303" s="59" t="s">
        <v>4523</v>
      </c>
      <c r="L4303" s="61" t="s">
        <v>113</v>
      </c>
      <c r="M4303" s="61">
        <f>VLOOKUP(H4303,zdroj!C:F,4,0)</f>
        <v>0</v>
      </c>
      <c r="N4303" s="61" t="str">
        <f t="shared" si="134"/>
        <v>katB</v>
      </c>
      <c r="P4303" s="73" t="str">
        <f t="shared" si="135"/>
        <v/>
      </c>
      <c r="Q4303" s="61" t="s">
        <v>30</v>
      </c>
    </row>
    <row r="4304" spans="8:17" x14ac:dyDescent="0.25">
      <c r="H4304" s="59">
        <v>145998</v>
      </c>
      <c r="I4304" s="59" t="s">
        <v>69</v>
      </c>
      <c r="J4304" s="59">
        <v>11503521</v>
      </c>
      <c r="K4304" s="59" t="s">
        <v>4524</v>
      </c>
      <c r="L4304" s="61" t="s">
        <v>113</v>
      </c>
      <c r="M4304" s="61">
        <f>VLOOKUP(H4304,zdroj!C:F,4,0)</f>
        <v>0</v>
      </c>
      <c r="N4304" s="61" t="str">
        <f t="shared" si="134"/>
        <v>katB</v>
      </c>
      <c r="P4304" s="73" t="str">
        <f t="shared" si="135"/>
        <v/>
      </c>
      <c r="Q4304" s="61" t="s">
        <v>30</v>
      </c>
    </row>
    <row r="4305" spans="8:17" x14ac:dyDescent="0.25">
      <c r="H4305" s="59">
        <v>145998</v>
      </c>
      <c r="I4305" s="59" t="s">
        <v>69</v>
      </c>
      <c r="J4305" s="59">
        <v>11503530</v>
      </c>
      <c r="K4305" s="59" t="s">
        <v>4525</v>
      </c>
      <c r="L4305" s="61" t="s">
        <v>113</v>
      </c>
      <c r="M4305" s="61">
        <f>VLOOKUP(H4305,zdroj!C:F,4,0)</f>
        <v>0</v>
      </c>
      <c r="N4305" s="61" t="str">
        <f t="shared" si="134"/>
        <v>katB</v>
      </c>
      <c r="P4305" s="73" t="str">
        <f t="shared" si="135"/>
        <v/>
      </c>
      <c r="Q4305" s="61" t="s">
        <v>30</v>
      </c>
    </row>
    <row r="4306" spans="8:17" x14ac:dyDescent="0.25">
      <c r="H4306" s="59">
        <v>145998</v>
      </c>
      <c r="I4306" s="59" t="s">
        <v>69</v>
      </c>
      <c r="J4306" s="59">
        <v>11503548</v>
      </c>
      <c r="K4306" s="59" t="s">
        <v>4526</v>
      </c>
      <c r="L4306" s="61" t="s">
        <v>113</v>
      </c>
      <c r="M4306" s="61">
        <f>VLOOKUP(H4306,zdroj!C:F,4,0)</f>
        <v>0</v>
      </c>
      <c r="N4306" s="61" t="str">
        <f t="shared" si="134"/>
        <v>katB</v>
      </c>
      <c r="P4306" s="73" t="str">
        <f t="shared" si="135"/>
        <v/>
      </c>
      <c r="Q4306" s="61" t="s">
        <v>30</v>
      </c>
    </row>
    <row r="4307" spans="8:17" x14ac:dyDescent="0.25">
      <c r="H4307" s="59">
        <v>145998</v>
      </c>
      <c r="I4307" s="59" t="s">
        <v>69</v>
      </c>
      <c r="J4307" s="59">
        <v>11503556</v>
      </c>
      <c r="K4307" s="59" t="s">
        <v>4527</v>
      </c>
      <c r="L4307" s="61" t="s">
        <v>81</v>
      </c>
      <c r="M4307" s="61">
        <f>VLOOKUP(H4307,zdroj!C:F,4,0)</f>
        <v>0</v>
      </c>
      <c r="N4307" s="61" t="str">
        <f t="shared" si="134"/>
        <v>-</v>
      </c>
      <c r="P4307" s="73" t="str">
        <f t="shared" si="135"/>
        <v/>
      </c>
      <c r="Q4307" s="61" t="s">
        <v>88</v>
      </c>
    </row>
    <row r="4308" spans="8:17" x14ac:dyDescent="0.25">
      <c r="H4308" s="59">
        <v>145998</v>
      </c>
      <c r="I4308" s="59" t="s">
        <v>69</v>
      </c>
      <c r="J4308" s="59">
        <v>11503564</v>
      </c>
      <c r="K4308" s="59" t="s">
        <v>4528</v>
      </c>
      <c r="L4308" s="61" t="s">
        <v>113</v>
      </c>
      <c r="M4308" s="61">
        <f>VLOOKUP(H4308,zdroj!C:F,4,0)</f>
        <v>0</v>
      </c>
      <c r="N4308" s="61" t="str">
        <f t="shared" si="134"/>
        <v>katB</v>
      </c>
      <c r="P4308" s="73" t="str">
        <f t="shared" si="135"/>
        <v/>
      </c>
      <c r="Q4308" s="61" t="s">
        <v>30</v>
      </c>
    </row>
    <row r="4309" spans="8:17" x14ac:dyDescent="0.25">
      <c r="H4309" s="59">
        <v>145998</v>
      </c>
      <c r="I4309" s="59" t="s">
        <v>69</v>
      </c>
      <c r="J4309" s="59">
        <v>11503572</v>
      </c>
      <c r="K4309" s="59" t="s">
        <v>4529</v>
      </c>
      <c r="L4309" s="61" t="s">
        <v>113</v>
      </c>
      <c r="M4309" s="61">
        <f>VLOOKUP(H4309,zdroj!C:F,4,0)</f>
        <v>0</v>
      </c>
      <c r="N4309" s="61" t="str">
        <f t="shared" si="134"/>
        <v>katB</v>
      </c>
      <c r="P4309" s="73" t="str">
        <f t="shared" si="135"/>
        <v/>
      </c>
      <c r="Q4309" s="61" t="s">
        <v>30</v>
      </c>
    </row>
    <row r="4310" spans="8:17" x14ac:dyDescent="0.25">
      <c r="H4310" s="59">
        <v>145998</v>
      </c>
      <c r="I4310" s="59" t="s">
        <v>69</v>
      </c>
      <c r="J4310" s="59">
        <v>11503581</v>
      </c>
      <c r="K4310" s="59" t="s">
        <v>4530</v>
      </c>
      <c r="L4310" s="61" t="s">
        <v>113</v>
      </c>
      <c r="M4310" s="61">
        <f>VLOOKUP(H4310,zdroj!C:F,4,0)</f>
        <v>0</v>
      </c>
      <c r="N4310" s="61" t="str">
        <f t="shared" si="134"/>
        <v>katB</v>
      </c>
      <c r="P4310" s="73" t="str">
        <f t="shared" si="135"/>
        <v/>
      </c>
      <c r="Q4310" s="61" t="s">
        <v>30</v>
      </c>
    </row>
    <row r="4311" spans="8:17" x14ac:dyDescent="0.25">
      <c r="H4311" s="59">
        <v>145998</v>
      </c>
      <c r="I4311" s="59" t="s">
        <v>69</v>
      </c>
      <c r="J4311" s="59">
        <v>11503599</v>
      </c>
      <c r="K4311" s="59" t="s">
        <v>4531</v>
      </c>
      <c r="L4311" s="61" t="s">
        <v>113</v>
      </c>
      <c r="M4311" s="61">
        <f>VLOOKUP(H4311,zdroj!C:F,4,0)</f>
        <v>0</v>
      </c>
      <c r="N4311" s="61" t="str">
        <f t="shared" si="134"/>
        <v>katB</v>
      </c>
      <c r="P4311" s="73" t="str">
        <f t="shared" si="135"/>
        <v/>
      </c>
      <c r="Q4311" s="61" t="s">
        <v>30</v>
      </c>
    </row>
    <row r="4312" spans="8:17" x14ac:dyDescent="0.25">
      <c r="H4312" s="59">
        <v>145998</v>
      </c>
      <c r="I4312" s="59" t="s">
        <v>69</v>
      </c>
      <c r="J4312" s="59">
        <v>11503602</v>
      </c>
      <c r="K4312" s="59" t="s">
        <v>4532</v>
      </c>
      <c r="L4312" s="61" t="s">
        <v>113</v>
      </c>
      <c r="M4312" s="61">
        <f>VLOOKUP(H4312,zdroj!C:F,4,0)</f>
        <v>0</v>
      </c>
      <c r="N4312" s="61" t="str">
        <f t="shared" si="134"/>
        <v>katB</v>
      </c>
      <c r="P4312" s="73" t="str">
        <f t="shared" si="135"/>
        <v/>
      </c>
      <c r="Q4312" s="61" t="s">
        <v>30</v>
      </c>
    </row>
    <row r="4313" spans="8:17" x14ac:dyDescent="0.25">
      <c r="H4313" s="59">
        <v>145998</v>
      </c>
      <c r="I4313" s="59" t="s">
        <v>69</v>
      </c>
      <c r="J4313" s="59">
        <v>11503611</v>
      </c>
      <c r="K4313" s="59" t="s">
        <v>4533</v>
      </c>
      <c r="L4313" s="61" t="s">
        <v>113</v>
      </c>
      <c r="M4313" s="61">
        <f>VLOOKUP(H4313,zdroj!C:F,4,0)</f>
        <v>0</v>
      </c>
      <c r="N4313" s="61" t="str">
        <f t="shared" si="134"/>
        <v>katB</v>
      </c>
      <c r="P4313" s="73" t="str">
        <f t="shared" si="135"/>
        <v/>
      </c>
      <c r="Q4313" s="61" t="s">
        <v>30</v>
      </c>
    </row>
    <row r="4314" spans="8:17" x14ac:dyDescent="0.25">
      <c r="H4314" s="59">
        <v>145998</v>
      </c>
      <c r="I4314" s="59" t="s">
        <v>69</v>
      </c>
      <c r="J4314" s="59">
        <v>11503629</v>
      </c>
      <c r="K4314" s="59" t="s">
        <v>4534</v>
      </c>
      <c r="L4314" s="61" t="s">
        <v>113</v>
      </c>
      <c r="M4314" s="61">
        <f>VLOOKUP(H4314,zdroj!C:F,4,0)</f>
        <v>0</v>
      </c>
      <c r="N4314" s="61" t="str">
        <f t="shared" si="134"/>
        <v>katB</v>
      </c>
      <c r="P4314" s="73" t="str">
        <f t="shared" si="135"/>
        <v/>
      </c>
      <c r="Q4314" s="61" t="s">
        <v>30</v>
      </c>
    </row>
    <row r="4315" spans="8:17" x14ac:dyDescent="0.25">
      <c r="H4315" s="59">
        <v>145998</v>
      </c>
      <c r="I4315" s="59" t="s">
        <v>69</v>
      </c>
      <c r="J4315" s="59">
        <v>11503637</v>
      </c>
      <c r="K4315" s="59" t="s">
        <v>4535</v>
      </c>
      <c r="L4315" s="61" t="s">
        <v>113</v>
      </c>
      <c r="M4315" s="61">
        <f>VLOOKUP(H4315,zdroj!C:F,4,0)</f>
        <v>0</v>
      </c>
      <c r="N4315" s="61" t="str">
        <f t="shared" si="134"/>
        <v>katB</v>
      </c>
      <c r="P4315" s="73" t="str">
        <f t="shared" si="135"/>
        <v/>
      </c>
      <c r="Q4315" s="61" t="s">
        <v>30</v>
      </c>
    </row>
    <row r="4316" spans="8:17" x14ac:dyDescent="0.25">
      <c r="H4316" s="59">
        <v>145998</v>
      </c>
      <c r="I4316" s="59" t="s">
        <v>69</v>
      </c>
      <c r="J4316" s="59">
        <v>11503645</v>
      </c>
      <c r="K4316" s="59" t="s">
        <v>4536</v>
      </c>
      <c r="L4316" s="61" t="s">
        <v>113</v>
      </c>
      <c r="M4316" s="61">
        <f>VLOOKUP(H4316,zdroj!C:F,4,0)</f>
        <v>0</v>
      </c>
      <c r="N4316" s="61" t="str">
        <f t="shared" si="134"/>
        <v>katB</v>
      </c>
      <c r="P4316" s="73" t="str">
        <f t="shared" si="135"/>
        <v/>
      </c>
      <c r="Q4316" s="61" t="s">
        <v>30</v>
      </c>
    </row>
    <row r="4317" spans="8:17" x14ac:dyDescent="0.25">
      <c r="H4317" s="59">
        <v>145998</v>
      </c>
      <c r="I4317" s="59" t="s">
        <v>69</v>
      </c>
      <c r="J4317" s="59">
        <v>11503653</v>
      </c>
      <c r="K4317" s="59" t="s">
        <v>4537</v>
      </c>
      <c r="L4317" s="61" t="s">
        <v>81</v>
      </c>
      <c r="M4317" s="61">
        <f>VLOOKUP(H4317,zdroj!C:F,4,0)</f>
        <v>0</v>
      </c>
      <c r="N4317" s="61" t="str">
        <f t="shared" si="134"/>
        <v>-</v>
      </c>
      <c r="P4317" s="73" t="str">
        <f t="shared" si="135"/>
        <v/>
      </c>
      <c r="Q4317" s="61" t="s">
        <v>86</v>
      </c>
    </row>
    <row r="4318" spans="8:17" x14ac:dyDescent="0.25">
      <c r="H4318" s="59">
        <v>145998</v>
      </c>
      <c r="I4318" s="59" t="s">
        <v>69</v>
      </c>
      <c r="J4318" s="59">
        <v>11503661</v>
      </c>
      <c r="K4318" s="59" t="s">
        <v>4538</v>
      </c>
      <c r="L4318" s="61" t="s">
        <v>81</v>
      </c>
      <c r="M4318" s="61">
        <f>VLOOKUP(H4318,zdroj!C:F,4,0)</f>
        <v>0</v>
      </c>
      <c r="N4318" s="61" t="str">
        <f t="shared" si="134"/>
        <v>-</v>
      </c>
      <c r="P4318" s="73" t="str">
        <f t="shared" si="135"/>
        <v/>
      </c>
      <c r="Q4318" s="61" t="s">
        <v>86</v>
      </c>
    </row>
    <row r="4319" spans="8:17" x14ac:dyDescent="0.25">
      <c r="H4319" s="59">
        <v>145998</v>
      </c>
      <c r="I4319" s="59" t="s">
        <v>69</v>
      </c>
      <c r="J4319" s="59">
        <v>11503670</v>
      </c>
      <c r="K4319" s="59" t="s">
        <v>4539</v>
      </c>
      <c r="L4319" s="61" t="s">
        <v>113</v>
      </c>
      <c r="M4319" s="61">
        <f>VLOOKUP(H4319,zdroj!C:F,4,0)</f>
        <v>0</v>
      </c>
      <c r="N4319" s="61" t="str">
        <f t="shared" si="134"/>
        <v>katB</v>
      </c>
      <c r="P4319" s="73" t="str">
        <f t="shared" si="135"/>
        <v/>
      </c>
      <c r="Q4319" s="61" t="s">
        <v>30</v>
      </c>
    </row>
    <row r="4320" spans="8:17" x14ac:dyDescent="0.25">
      <c r="H4320" s="59">
        <v>145998</v>
      </c>
      <c r="I4320" s="59" t="s">
        <v>69</v>
      </c>
      <c r="J4320" s="59">
        <v>11503700</v>
      </c>
      <c r="K4320" s="59" t="s">
        <v>4540</v>
      </c>
      <c r="L4320" s="61" t="s">
        <v>81</v>
      </c>
      <c r="M4320" s="61">
        <f>VLOOKUP(H4320,zdroj!C:F,4,0)</f>
        <v>0</v>
      </c>
      <c r="N4320" s="61" t="str">
        <f t="shared" si="134"/>
        <v>-</v>
      </c>
      <c r="P4320" s="73" t="str">
        <f t="shared" si="135"/>
        <v/>
      </c>
      <c r="Q4320" s="61" t="s">
        <v>88</v>
      </c>
    </row>
    <row r="4321" spans="8:17" x14ac:dyDescent="0.25">
      <c r="H4321" s="59">
        <v>145998</v>
      </c>
      <c r="I4321" s="59" t="s">
        <v>69</v>
      </c>
      <c r="J4321" s="59">
        <v>11503718</v>
      </c>
      <c r="K4321" s="59" t="s">
        <v>4541</v>
      </c>
      <c r="L4321" s="61" t="s">
        <v>81</v>
      </c>
      <c r="M4321" s="61">
        <f>VLOOKUP(H4321,zdroj!C:F,4,0)</f>
        <v>0</v>
      </c>
      <c r="N4321" s="61" t="str">
        <f t="shared" si="134"/>
        <v>-</v>
      </c>
      <c r="P4321" s="73" t="str">
        <f t="shared" si="135"/>
        <v/>
      </c>
      <c r="Q4321" s="61" t="s">
        <v>88</v>
      </c>
    </row>
    <row r="4322" spans="8:17" x14ac:dyDescent="0.25">
      <c r="H4322" s="59">
        <v>145998</v>
      </c>
      <c r="I4322" s="59" t="s">
        <v>69</v>
      </c>
      <c r="J4322" s="59">
        <v>11503734</v>
      </c>
      <c r="K4322" s="59" t="s">
        <v>4542</v>
      </c>
      <c r="L4322" s="61" t="s">
        <v>81</v>
      </c>
      <c r="M4322" s="61">
        <f>VLOOKUP(H4322,zdroj!C:F,4,0)</f>
        <v>0</v>
      </c>
      <c r="N4322" s="61" t="str">
        <f t="shared" si="134"/>
        <v>-</v>
      </c>
      <c r="P4322" s="73" t="str">
        <f t="shared" si="135"/>
        <v/>
      </c>
      <c r="Q4322" s="61" t="s">
        <v>88</v>
      </c>
    </row>
    <row r="4323" spans="8:17" x14ac:dyDescent="0.25">
      <c r="H4323" s="59">
        <v>145998</v>
      </c>
      <c r="I4323" s="59" t="s">
        <v>69</v>
      </c>
      <c r="J4323" s="59">
        <v>11503742</v>
      </c>
      <c r="K4323" s="59" t="s">
        <v>4543</v>
      </c>
      <c r="L4323" s="61" t="s">
        <v>81</v>
      </c>
      <c r="M4323" s="61">
        <f>VLOOKUP(H4323,zdroj!C:F,4,0)</f>
        <v>0</v>
      </c>
      <c r="N4323" s="61" t="str">
        <f t="shared" si="134"/>
        <v>-</v>
      </c>
      <c r="P4323" s="73" t="str">
        <f t="shared" si="135"/>
        <v/>
      </c>
      <c r="Q4323" s="61" t="s">
        <v>88</v>
      </c>
    </row>
    <row r="4324" spans="8:17" x14ac:dyDescent="0.25">
      <c r="H4324" s="59">
        <v>145998</v>
      </c>
      <c r="I4324" s="59" t="s">
        <v>69</v>
      </c>
      <c r="J4324" s="59">
        <v>11503751</v>
      </c>
      <c r="K4324" s="59" t="s">
        <v>4544</v>
      </c>
      <c r="L4324" s="61" t="s">
        <v>81</v>
      </c>
      <c r="M4324" s="61">
        <f>VLOOKUP(H4324,zdroj!C:F,4,0)</f>
        <v>0</v>
      </c>
      <c r="N4324" s="61" t="str">
        <f t="shared" si="134"/>
        <v>-</v>
      </c>
      <c r="P4324" s="73" t="str">
        <f t="shared" si="135"/>
        <v/>
      </c>
      <c r="Q4324" s="61" t="s">
        <v>88</v>
      </c>
    </row>
    <row r="4325" spans="8:17" x14ac:dyDescent="0.25">
      <c r="H4325" s="59">
        <v>145998</v>
      </c>
      <c r="I4325" s="59" t="s">
        <v>69</v>
      </c>
      <c r="J4325" s="59">
        <v>11503769</v>
      </c>
      <c r="K4325" s="59" t="s">
        <v>4545</v>
      </c>
      <c r="L4325" s="61" t="s">
        <v>81</v>
      </c>
      <c r="M4325" s="61">
        <f>VLOOKUP(H4325,zdroj!C:F,4,0)</f>
        <v>0</v>
      </c>
      <c r="N4325" s="61" t="str">
        <f t="shared" si="134"/>
        <v>-</v>
      </c>
      <c r="P4325" s="73" t="str">
        <f t="shared" si="135"/>
        <v/>
      </c>
      <c r="Q4325" s="61" t="s">
        <v>88</v>
      </c>
    </row>
    <row r="4326" spans="8:17" x14ac:dyDescent="0.25">
      <c r="H4326" s="59">
        <v>145998</v>
      </c>
      <c r="I4326" s="59" t="s">
        <v>69</v>
      </c>
      <c r="J4326" s="59">
        <v>11503777</v>
      </c>
      <c r="K4326" s="59" t="s">
        <v>4546</v>
      </c>
      <c r="L4326" s="61" t="s">
        <v>81</v>
      </c>
      <c r="M4326" s="61">
        <f>VLOOKUP(H4326,zdroj!C:F,4,0)</f>
        <v>0</v>
      </c>
      <c r="N4326" s="61" t="str">
        <f t="shared" si="134"/>
        <v>-</v>
      </c>
      <c r="P4326" s="73" t="str">
        <f t="shared" si="135"/>
        <v/>
      </c>
      <c r="Q4326" s="61" t="s">
        <v>88</v>
      </c>
    </row>
    <row r="4327" spans="8:17" x14ac:dyDescent="0.25">
      <c r="H4327" s="59">
        <v>145998</v>
      </c>
      <c r="I4327" s="59" t="s">
        <v>69</v>
      </c>
      <c r="J4327" s="59">
        <v>11503785</v>
      </c>
      <c r="K4327" s="59" t="s">
        <v>4547</v>
      </c>
      <c r="L4327" s="61" t="s">
        <v>81</v>
      </c>
      <c r="M4327" s="61">
        <f>VLOOKUP(H4327,zdroj!C:F,4,0)</f>
        <v>0</v>
      </c>
      <c r="N4327" s="61" t="str">
        <f t="shared" si="134"/>
        <v>-</v>
      </c>
      <c r="P4327" s="73" t="str">
        <f t="shared" si="135"/>
        <v/>
      </c>
      <c r="Q4327" s="61" t="s">
        <v>88</v>
      </c>
    </row>
    <row r="4328" spans="8:17" x14ac:dyDescent="0.25">
      <c r="H4328" s="59">
        <v>145998</v>
      </c>
      <c r="I4328" s="59" t="s">
        <v>69</v>
      </c>
      <c r="J4328" s="59">
        <v>11503793</v>
      </c>
      <c r="K4328" s="59" t="s">
        <v>4548</v>
      </c>
      <c r="L4328" s="61" t="s">
        <v>81</v>
      </c>
      <c r="M4328" s="61">
        <f>VLOOKUP(H4328,zdroj!C:F,4,0)</f>
        <v>0</v>
      </c>
      <c r="N4328" s="61" t="str">
        <f t="shared" si="134"/>
        <v>-</v>
      </c>
      <c r="P4328" s="73" t="str">
        <f t="shared" si="135"/>
        <v/>
      </c>
      <c r="Q4328" s="61" t="s">
        <v>88</v>
      </c>
    </row>
    <row r="4329" spans="8:17" x14ac:dyDescent="0.25">
      <c r="H4329" s="59">
        <v>145998</v>
      </c>
      <c r="I4329" s="59" t="s">
        <v>69</v>
      </c>
      <c r="J4329" s="59">
        <v>11503807</v>
      </c>
      <c r="K4329" s="59" t="s">
        <v>4549</v>
      </c>
      <c r="L4329" s="61" t="s">
        <v>81</v>
      </c>
      <c r="M4329" s="61">
        <f>VLOOKUP(H4329,zdroj!C:F,4,0)</f>
        <v>0</v>
      </c>
      <c r="N4329" s="61" t="str">
        <f t="shared" si="134"/>
        <v>-</v>
      </c>
      <c r="P4329" s="73" t="str">
        <f t="shared" si="135"/>
        <v/>
      </c>
      <c r="Q4329" s="61" t="s">
        <v>88</v>
      </c>
    </row>
    <row r="4330" spans="8:17" x14ac:dyDescent="0.25">
      <c r="H4330" s="59">
        <v>145998</v>
      </c>
      <c r="I4330" s="59" t="s">
        <v>69</v>
      </c>
      <c r="J4330" s="59">
        <v>11503815</v>
      </c>
      <c r="K4330" s="59" t="s">
        <v>4550</v>
      </c>
      <c r="L4330" s="61" t="s">
        <v>81</v>
      </c>
      <c r="M4330" s="61">
        <f>VLOOKUP(H4330,zdroj!C:F,4,0)</f>
        <v>0</v>
      </c>
      <c r="N4330" s="61" t="str">
        <f t="shared" si="134"/>
        <v>-</v>
      </c>
      <c r="P4330" s="73" t="str">
        <f t="shared" si="135"/>
        <v/>
      </c>
      <c r="Q4330" s="61" t="s">
        <v>88</v>
      </c>
    </row>
    <row r="4331" spans="8:17" x14ac:dyDescent="0.25">
      <c r="H4331" s="59">
        <v>145998</v>
      </c>
      <c r="I4331" s="59" t="s">
        <v>69</v>
      </c>
      <c r="J4331" s="59">
        <v>11503823</v>
      </c>
      <c r="K4331" s="59" t="s">
        <v>4551</v>
      </c>
      <c r="L4331" s="61" t="s">
        <v>81</v>
      </c>
      <c r="M4331" s="61">
        <f>VLOOKUP(H4331,zdroj!C:F,4,0)</f>
        <v>0</v>
      </c>
      <c r="N4331" s="61" t="str">
        <f t="shared" si="134"/>
        <v>-</v>
      </c>
      <c r="P4331" s="73" t="str">
        <f t="shared" si="135"/>
        <v/>
      </c>
      <c r="Q4331" s="61" t="s">
        <v>88</v>
      </c>
    </row>
    <row r="4332" spans="8:17" x14ac:dyDescent="0.25">
      <c r="H4332" s="59">
        <v>145998</v>
      </c>
      <c r="I4332" s="59" t="s">
        <v>69</v>
      </c>
      <c r="J4332" s="59">
        <v>11503831</v>
      </c>
      <c r="K4332" s="59" t="s">
        <v>4552</v>
      </c>
      <c r="L4332" s="61" t="s">
        <v>81</v>
      </c>
      <c r="M4332" s="61">
        <f>VLOOKUP(H4332,zdroj!C:F,4,0)</f>
        <v>0</v>
      </c>
      <c r="N4332" s="61" t="str">
        <f t="shared" si="134"/>
        <v>-</v>
      </c>
      <c r="P4332" s="73" t="str">
        <f t="shared" si="135"/>
        <v/>
      </c>
      <c r="Q4332" s="61" t="s">
        <v>88</v>
      </c>
    </row>
    <row r="4333" spans="8:17" x14ac:dyDescent="0.25">
      <c r="H4333" s="59">
        <v>145998</v>
      </c>
      <c r="I4333" s="59" t="s">
        <v>69</v>
      </c>
      <c r="J4333" s="59">
        <v>11503840</v>
      </c>
      <c r="K4333" s="59" t="s">
        <v>4553</v>
      </c>
      <c r="L4333" s="61" t="s">
        <v>81</v>
      </c>
      <c r="M4333" s="61">
        <f>VLOOKUP(H4333,zdroj!C:F,4,0)</f>
        <v>0</v>
      </c>
      <c r="N4333" s="61" t="str">
        <f t="shared" si="134"/>
        <v>-</v>
      </c>
      <c r="P4333" s="73" t="str">
        <f t="shared" si="135"/>
        <v/>
      </c>
      <c r="Q4333" s="61" t="s">
        <v>88</v>
      </c>
    </row>
    <row r="4334" spans="8:17" x14ac:dyDescent="0.25">
      <c r="H4334" s="59">
        <v>145998</v>
      </c>
      <c r="I4334" s="59" t="s">
        <v>69</v>
      </c>
      <c r="J4334" s="59">
        <v>11503858</v>
      </c>
      <c r="K4334" s="59" t="s">
        <v>4554</v>
      </c>
      <c r="L4334" s="61" t="s">
        <v>81</v>
      </c>
      <c r="M4334" s="61">
        <f>VLOOKUP(H4334,zdroj!C:F,4,0)</f>
        <v>0</v>
      </c>
      <c r="N4334" s="61" t="str">
        <f t="shared" si="134"/>
        <v>-</v>
      </c>
      <c r="P4334" s="73" t="str">
        <f t="shared" si="135"/>
        <v/>
      </c>
      <c r="Q4334" s="61" t="s">
        <v>88</v>
      </c>
    </row>
    <row r="4335" spans="8:17" x14ac:dyDescent="0.25">
      <c r="H4335" s="59">
        <v>145998</v>
      </c>
      <c r="I4335" s="59" t="s">
        <v>69</v>
      </c>
      <c r="J4335" s="59">
        <v>11503866</v>
      </c>
      <c r="K4335" s="59" t="s">
        <v>4555</v>
      </c>
      <c r="L4335" s="61" t="s">
        <v>81</v>
      </c>
      <c r="M4335" s="61">
        <f>VLOOKUP(H4335,zdroj!C:F,4,0)</f>
        <v>0</v>
      </c>
      <c r="N4335" s="61" t="str">
        <f t="shared" si="134"/>
        <v>-</v>
      </c>
      <c r="P4335" s="73" t="str">
        <f t="shared" si="135"/>
        <v/>
      </c>
      <c r="Q4335" s="61" t="s">
        <v>88</v>
      </c>
    </row>
    <row r="4336" spans="8:17" x14ac:dyDescent="0.25">
      <c r="H4336" s="59">
        <v>145998</v>
      </c>
      <c r="I4336" s="59" t="s">
        <v>69</v>
      </c>
      <c r="J4336" s="59">
        <v>11503874</v>
      </c>
      <c r="K4336" s="59" t="s">
        <v>4556</v>
      </c>
      <c r="L4336" s="61" t="s">
        <v>81</v>
      </c>
      <c r="M4336" s="61">
        <f>VLOOKUP(H4336,zdroj!C:F,4,0)</f>
        <v>0</v>
      </c>
      <c r="N4336" s="61" t="str">
        <f t="shared" si="134"/>
        <v>-</v>
      </c>
      <c r="P4336" s="73" t="str">
        <f t="shared" si="135"/>
        <v/>
      </c>
      <c r="Q4336" s="61" t="s">
        <v>88</v>
      </c>
    </row>
    <row r="4337" spans="8:17" x14ac:dyDescent="0.25">
      <c r="H4337" s="59">
        <v>145998</v>
      </c>
      <c r="I4337" s="59" t="s">
        <v>69</v>
      </c>
      <c r="J4337" s="59">
        <v>11503882</v>
      </c>
      <c r="K4337" s="59" t="s">
        <v>4557</v>
      </c>
      <c r="L4337" s="61" t="s">
        <v>81</v>
      </c>
      <c r="M4337" s="61">
        <f>VLOOKUP(H4337,zdroj!C:F,4,0)</f>
        <v>0</v>
      </c>
      <c r="N4337" s="61" t="str">
        <f t="shared" si="134"/>
        <v>-</v>
      </c>
      <c r="P4337" s="73" t="str">
        <f t="shared" si="135"/>
        <v/>
      </c>
      <c r="Q4337" s="61" t="s">
        <v>88</v>
      </c>
    </row>
    <row r="4338" spans="8:17" x14ac:dyDescent="0.25">
      <c r="H4338" s="59">
        <v>145998</v>
      </c>
      <c r="I4338" s="59" t="s">
        <v>69</v>
      </c>
      <c r="J4338" s="59">
        <v>11503891</v>
      </c>
      <c r="K4338" s="59" t="s">
        <v>4558</v>
      </c>
      <c r="L4338" s="61" t="s">
        <v>81</v>
      </c>
      <c r="M4338" s="61">
        <f>VLOOKUP(H4338,zdroj!C:F,4,0)</f>
        <v>0</v>
      </c>
      <c r="N4338" s="61" t="str">
        <f t="shared" si="134"/>
        <v>-</v>
      </c>
      <c r="P4338" s="73" t="str">
        <f t="shared" si="135"/>
        <v/>
      </c>
      <c r="Q4338" s="61" t="s">
        <v>88</v>
      </c>
    </row>
    <row r="4339" spans="8:17" x14ac:dyDescent="0.25">
      <c r="H4339" s="59">
        <v>145998</v>
      </c>
      <c r="I4339" s="59" t="s">
        <v>69</v>
      </c>
      <c r="J4339" s="59">
        <v>11503904</v>
      </c>
      <c r="K4339" s="59" t="s">
        <v>4559</v>
      </c>
      <c r="L4339" s="61" t="s">
        <v>81</v>
      </c>
      <c r="M4339" s="61">
        <f>VLOOKUP(H4339,zdroj!C:F,4,0)</f>
        <v>0</v>
      </c>
      <c r="N4339" s="61" t="str">
        <f t="shared" si="134"/>
        <v>-</v>
      </c>
      <c r="P4339" s="73" t="str">
        <f t="shared" si="135"/>
        <v/>
      </c>
      <c r="Q4339" s="61" t="s">
        <v>88</v>
      </c>
    </row>
    <row r="4340" spans="8:17" x14ac:dyDescent="0.25">
      <c r="H4340" s="59">
        <v>145998</v>
      </c>
      <c r="I4340" s="59" t="s">
        <v>69</v>
      </c>
      <c r="J4340" s="59">
        <v>11503912</v>
      </c>
      <c r="K4340" s="59" t="s">
        <v>4560</v>
      </c>
      <c r="L4340" s="61" t="s">
        <v>81</v>
      </c>
      <c r="M4340" s="61">
        <f>VLOOKUP(H4340,zdroj!C:F,4,0)</f>
        <v>0</v>
      </c>
      <c r="N4340" s="61" t="str">
        <f t="shared" si="134"/>
        <v>-</v>
      </c>
      <c r="P4340" s="73" t="str">
        <f t="shared" si="135"/>
        <v/>
      </c>
      <c r="Q4340" s="61" t="s">
        <v>88</v>
      </c>
    </row>
    <row r="4341" spans="8:17" x14ac:dyDescent="0.25">
      <c r="H4341" s="59">
        <v>145998</v>
      </c>
      <c r="I4341" s="59" t="s">
        <v>69</v>
      </c>
      <c r="J4341" s="59">
        <v>11503921</v>
      </c>
      <c r="K4341" s="59" t="s">
        <v>4561</v>
      </c>
      <c r="L4341" s="61" t="s">
        <v>81</v>
      </c>
      <c r="M4341" s="61">
        <f>VLOOKUP(H4341,zdroj!C:F,4,0)</f>
        <v>0</v>
      </c>
      <c r="N4341" s="61" t="str">
        <f t="shared" si="134"/>
        <v>-</v>
      </c>
      <c r="P4341" s="73" t="str">
        <f t="shared" si="135"/>
        <v/>
      </c>
      <c r="Q4341" s="61" t="s">
        <v>88</v>
      </c>
    </row>
    <row r="4342" spans="8:17" x14ac:dyDescent="0.25">
      <c r="H4342" s="59">
        <v>145998</v>
      </c>
      <c r="I4342" s="59" t="s">
        <v>69</v>
      </c>
      <c r="J4342" s="59">
        <v>11503939</v>
      </c>
      <c r="K4342" s="59" t="s">
        <v>4562</v>
      </c>
      <c r="L4342" s="61" t="s">
        <v>81</v>
      </c>
      <c r="M4342" s="61">
        <f>VLOOKUP(H4342,zdroj!C:F,4,0)</f>
        <v>0</v>
      </c>
      <c r="N4342" s="61" t="str">
        <f t="shared" si="134"/>
        <v>-</v>
      </c>
      <c r="P4342" s="73" t="str">
        <f t="shared" si="135"/>
        <v/>
      </c>
      <c r="Q4342" s="61" t="s">
        <v>88</v>
      </c>
    </row>
    <row r="4343" spans="8:17" x14ac:dyDescent="0.25">
      <c r="H4343" s="59">
        <v>145998</v>
      </c>
      <c r="I4343" s="59" t="s">
        <v>69</v>
      </c>
      <c r="J4343" s="59">
        <v>11503947</v>
      </c>
      <c r="K4343" s="59" t="s">
        <v>4563</v>
      </c>
      <c r="L4343" s="61" t="s">
        <v>81</v>
      </c>
      <c r="M4343" s="61">
        <f>VLOOKUP(H4343,zdroj!C:F,4,0)</f>
        <v>0</v>
      </c>
      <c r="N4343" s="61" t="str">
        <f t="shared" si="134"/>
        <v>-</v>
      </c>
      <c r="P4343" s="73" t="str">
        <f t="shared" si="135"/>
        <v/>
      </c>
      <c r="Q4343" s="61" t="s">
        <v>88</v>
      </c>
    </row>
    <row r="4344" spans="8:17" x14ac:dyDescent="0.25">
      <c r="H4344" s="59">
        <v>145998</v>
      </c>
      <c r="I4344" s="59" t="s">
        <v>69</v>
      </c>
      <c r="J4344" s="59">
        <v>11503955</v>
      </c>
      <c r="K4344" s="59" t="s">
        <v>4564</v>
      </c>
      <c r="L4344" s="61" t="s">
        <v>81</v>
      </c>
      <c r="M4344" s="61">
        <f>VLOOKUP(H4344,zdroj!C:F,4,0)</f>
        <v>0</v>
      </c>
      <c r="N4344" s="61" t="str">
        <f t="shared" si="134"/>
        <v>-</v>
      </c>
      <c r="P4344" s="73" t="str">
        <f t="shared" si="135"/>
        <v/>
      </c>
      <c r="Q4344" s="61" t="s">
        <v>88</v>
      </c>
    </row>
    <row r="4345" spans="8:17" x14ac:dyDescent="0.25">
      <c r="H4345" s="59">
        <v>145998</v>
      </c>
      <c r="I4345" s="59" t="s">
        <v>69</v>
      </c>
      <c r="J4345" s="59">
        <v>11503963</v>
      </c>
      <c r="K4345" s="59" t="s">
        <v>4565</v>
      </c>
      <c r="L4345" s="61" t="s">
        <v>81</v>
      </c>
      <c r="M4345" s="61">
        <f>VLOOKUP(H4345,zdroj!C:F,4,0)</f>
        <v>0</v>
      </c>
      <c r="N4345" s="61" t="str">
        <f t="shared" si="134"/>
        <v>-</v>
      </c>
      <c r="P4345" s="73" t="str">
        <f t="shared" si="135"/>
        <v/>
      </c>
      <c r="Q4345" s="61" t="s">
        <v>88</v>
      </c>
    </row>
    <row r="4346" spans="8:17" x14ac:dyDescent="0.25">
      <c r="H4346" s="59">
        <v>145998</v>
      </c>
      <c r="I4346" s="59" t="s">
        <v>69</v>
      </c>
      <c r="J4346" s="59">
        <v>11503971</v>
      </c>
      <c r="K4346" s="59" t="s">
        <v>4566</v>
      </c>
      <c r="L4346" s="61" t="s">
        <v>81</v>
      </c>
      <c r="M4346" s="61">
        <f>VLOOKUP(H4346,zdroj!C:F,4,0)</f>
        <v>0</v>
      </c>
      <c r="N4346" s="61" t="str">
        <f t="shared" si="134"/>
        <v>-</v>
      </c>
      <c r="P4346" s="73" t="str">
        <f t="shared" si="135"/>
        <v/>
      </c>
      <c r="Q4346" s="61" t="s">
        <v>88</v>
      </c>
    </row>
    <row r="4347" spans="8:17" x14ac:dyDescent="0.25">
      <c r="H4347" s="59">
        <v>145998</v>
      </c>
      <c r="I4347" s="59" t="s">
        <v>69</v>
      </c>
      <c r="J4347" s="59">
        <v>11503980</v>
      </c>
      <c r="K4347" s="59" t="s">
        <v>4567</v>
      </c>
      <c r="L4347" s="61" t="s">
        <v>81</v>
      </c>
      <c r="M4347" s="61">
        <f>VLOOKUP(H4347,zdroj!C:F,4,0)</f>
        <v>0</v>
      </c>
      <c r="N4347" s="61" t="str">
        <f t="shared" si="134"/>
        <v>-</v>
      </c>
      <c r="P4347" s="73" t="str">
        <f t="shared" si="135"/>
        <v/>
      </c>
      <c r="Q4347" s="61" t="s">
        <v>88</v>
      </c>
    </row>
    <row r="4348" spans="8:17" x14ac:dyDescent="0.25">
      <c r="H4348" s="59">
        <v>145998</v>
      </c>
      <c r="I4348" s="59" t="s">
        <v>69</v>
      </c>
      <c r="J4348" s="59">
        <v>11503998</v>
      </c>
      <c r="K4348" s="59" t="s">
        <v>4568</v>
      </c>
      <c r="L4348" s="61" t="s">
        <v>81</v>
      </c>
      <c r="M4348" s="61">
        <f>VLOOKUP(H4348,zdroj!C:F,4,0)</f>
        <v>0</v>
      </c>
      <c r="N4348" s="61" t="str">
        <f t="shared" si="134"/>
        <v>-</v>
      </c>
      <c r="P4348" s="73" t="str">
        <f t="shared" si="135"/>
        <v/>
      </c>
      <c r="Q4348" s="61" t="s">
        <v>86</v>
      </c>
    </row>
    <row r="4349" spans="8:17" x14ac:dyDescent="0.25">
      <c r="H4349" s="59">
        <v>145998</v>
      </c>
      <c r="I4349" s="59" t="s">
        <v>69</v>
      </c>
      <c r="J4349" s="59">
        <v>11504005</v>
      </c>
      <c r="K4349" s="59" t="s">
        <v>4569</v>
      </c>
      <c r="L4349" s="61" t="s">
        <v>81</v>
      </c>
      <c r="M4349" s="61">
        <f>VLOOKUP(H4349,zdroj!C:F,4,0)</f>
        <v>0</v>
      </c>
      <c r="N4349" s="61" t="str">
        <f t="shared" si="134"/>
        <v>-</v>
      </c>
      <c r="P4349" s="73" t="str">
        <f t="shared" si="135"/>
        <v/>
      </c>
      <c r="Q4349" s="61" t="s">
        <v>88</v>
      </c>
    </row>
    <row r="4350" spans="8:17" x14ac:dyDescent="0.25">
      <c r="H4350" s="59">
        <v>145998</v>
      </c>
      <c r="I4350" s="59" t="s">
        <v>69</v>
      </c>
      <c r="J4350" s="59">
        <v>11504021</v>
      </c>
      <c r="K4350" s="59" t="s">
        <v>4570</v>
      </c>
      <c r="L4350" s="61" t="s">
        <v>81</v>
      </c>
      <c r="M4350" s="61">
        <f>VLOOKUP(H4350,zdroj!C:F,4,0)</f>
        <v>0</v>
      </c>
      <c r="N4350" s="61" t="str">
        <f t="shared" si="134"/>
        <v>-</v>
      </c>
      <c r="P4350" s="73" t="str">
        <f t="shared" si="135"/>
        <v/>
      </c>
      <c r="Q4350" s="61" t="s">
        <v>88</v>
      </c>
    </row>
    <row r="4351" spans="8:17" x14ac:dyDescent="0.25">
      <c r="H4351" s="59">
        <v>145998</v>
      </c>
      <c r="I4351" s="59" t="s">
        <v>69</v>
      </c>
      <c r="J4351" s="59">
        <v>11504030</v>
      </c>
      <c r="K4351" s="59" t="s">
        <v>4571</v>
      </c>
      <c r="L4351" s="61" t="s">
        <v>81</v>
      </c>
      <c r="M4351" s="61">
        <f>VLOOKUP(H4351,zdroj!C:F,4,0)</f>
        <v>0</v>
      </c>
      <c r="N4351" s="61" t="str">
        <f t="shared" si="134"/>
        <v>-</v>
      </c>
      <c r="P4351" s="73" t="str">
        <f t="shared" si="135"/>
        <v/>
      </c>
      <c r="Q4351" s="61" t="s">
        <v>88</v>
      </c>
    </row>
    <row r="4352" spans="8:17" x14ac:dyDescent="0.25">
      <c r="H4352" s="59">
        <v>145998</v>
      </c>
      <c r="I4352" s="59" t="s">
        <v>69</v>
      </c>
      <c r="J4352" s="59">
        <v>11504048</v>
      </c>
      <c r="K4352" s="59" t="s">
        <v>4572</v>
      </c>
      <c r="L4352" s="61" t="s">
        <v>81</v>
      </c>
      <c r="M4352" s="61">
        <f>VLOOKUP(H4352,zdroj!C:F,4,0)</f>
        <v>0</v>
      </c>
      <c r="N4352" s="61" t="str">
        <f t="shared" si="134"/>
        <v>-</v>
      </c>
      <c r="P4352" s="73" t="str">
        <f t="shared" si="135"/>
        <v/>
      </c>
      <c r="Q4352" s="61" t="s">
        <v>88</v>
      </c>
    </row>
    <row r="4353" spans="8:17" x14ac:dyDescent="0.25">
      <c r="H4353" s="59">
        <v>145998</v>
      </c>
      <c r="I4353" s="59" t="s">
        <v>69</v>
      </c>
      <c r="J4353" s="59">
        <v>11504056</v>
      </c>
      <c r="K4353" s="59" t="s">
        <v>4573</v>
      </c>
      <c r="L4353" s="61" t="s">
        <v>81</v>
      </c>
      <c r="M4353" s="61">
        <f>VLOOKUP(H4353,zdroj!C:F,4,0)</f>
        <v>0</v>
      </c>
      <c r="N4353" s="61" t="str">
        <f t="shared" si="134"/>
        <v>-</v>
      </c>
      <c r="P4353" s="73" t="str">
        <f t="shared" si="135"/>
        <v/>
      </c>
      <c r="Q4353" s="61" t="s">
        <v>88</v>
      </c>
    </row>
    <row r="4354" spans="8:17" x14ac:dyDescent="0.25">
      <c r="H4354" s="59">
        <v>145998</v>
      </c>
      <c r="I4354" s="59" t="s">
        <v>69</v>
      </c>
      <c r="J4354" s="59">
        <v>11504064</v>
      </c>
      <c r="K4354" s="59" t="s">
        <v>4574</v>
      </c>
      <c r="L4354" s="61" t="s">
        <v>81</v>
      </c>
      <c r="M4354" s="61">
        <f>VLOOKUP(H4354,zdroj!C:F,4,0)</f>
        <v>0</v>
      </c>
      <c r="N4354" s="61" t="str">
        <f t="shared" si="134"/>
        <v>-</v>
      </c>
      <c r="P4354" s="73" t="str">
        <f t="shared" si="135"/>
        <v/>
      </c>
      <c r="Q4354" s="61" t="s">
        <v>88</v>
      </c>
    </row>
    <row r="4355" spans="8:17" x14ac:dyDescent="0.25">
      <c r="H4355" s="59">
        <v>145998</v>
      </c>
      <c r="I4355" s="59" t="s">
        <v>69</v>
      </c>
      <c r="J4355" s="59">
        <v>11504072</v>
      </c>
      <c r="K4355" s="59" t="s">
        <v>4575</v>
      </c>
      <c r="L4355" s="61" t="s">
        <v>81</v>
      </c>
      <c r="M4355" s="61">
        <f>VLOOKUP(H4355,zdroj!C:F,4,0)</f>
        <v>0</v>
      </c>
      <c r="N4355" s="61" t="str">
        <f t="shared" si="134"/>
        <v>-</v>
      </c>
      <c r="P4355" s="73" t="str">
        <f t="shared" si="135"/>
        <v/>
      </c>
      <c r="Q4355" s="61" t="s">
        <v>88</v>
      </c>
    </row>
    <row r="4356" spans="8:17" x14ac:dyDescent="0.25">
      <c r="H4356" s="59">
        <v>145998</v>
      </c>
      <c r="I4356" s="59" t="s">
        <v>69</v>
      </c>
      <c r="J4356" s="59">
        <v>11504081</v>
      </c>
      <c r="K4356" s="59" t="s">
        <v>4576</v>
      </c>
      <c r="L4356" s="61" t="s">
        <v>81</v>
      </c>
      <c r="M4356" s="61">
        <f>VLOOKUP(H4356,zdroj!C:F,4,0)</f>
        <v>0</v>
      </c>
      <c r="N4356" s="61" t="str">
        <f t="shared" si="134"/>
        <v>-</v>
      </c>
      <c r="P4356" s="73" t="str">
        <f t="shared" si="135"/>
        <v/>
      </c>
      <c r="Q4356" s="61" t="s">
        <v>88</v>
      </c>
    </row>
    <row r="4357" spans="8:17" x14ac:dyDescent="0.25">
      <c r="H4357" s="59">
        <v>145998</v>
      </c>
      <c r="I4357" s="59" t="s">
        <v>69</v>
      </c>
      <c r="J4357" s="59">
        <v>11504099</v>
      </c>
      <c r="K4357" s="59" t="s">
        <v>4577</v>
      </c>
      <c r="L4357" s="61" t="s">
        <v>81</v>
      </c>
      <c r="M4357" s="61">
        <f>VLOOKUP(H4357,zdroj!C:F,4,0)</f>
        <v>0</v>
      </c>
      <c r="N4357" s="61" t="str">
        <f t="shared" si="134"/>
        <v>-</v>
      </c>
      <c r="P4357" s="73" t="str">
        <f t="shared" si="135"/>
        <v/>
      </c>
      <c r="Q4357" s="61" t="s">
        <v>88</v>
      </c>
    </row>
    <row r="4358" spans="8:17" x14ac:dyDescent="0.25">
      <c r="H4358" s="59">
        <v>145998</v>
      </c>
      <c r="I4358" s="59" t="s">
        <v>69</v>
      </c>
      <c r="J4358" s="59">
        <v>11504111</v>
      </c>
      <c r="K4358" s="59" t="s">
        <v>4578</v>
      </c>
      <c r="L4358" s="61" t="s">
        <v>81</v>
      </c>
      <c r="M4358" s="61">
        <f>VLOOKUP(H4358,zdroj!C:F,4,0)</f>
        <v>0</v>
      </c>
      <c r="N4358" s="61" t="str">
        <f t="shared" si="134"/>
        <v>-</v>
      </c>
      <c r="P4358" s="73" t="str">
        <f t="shared" si="135"/>
        <v/>
      </c>
      <c r="Q4358" s="61" t="s">
        <v>88</v>
      </c>
    </row>
    <row r="4359" spans="8:17" x14ac:dyDescent="0.25">
      <c r="H4359" s="59">
        <v>145998</v>
      </c>
      <c r="I4359" s="59" t="s">
        <v>69</v>
      </c>
      <c r="J4359" s="59">
        <v>11504129</v>
      </c>
      <c r="K4359" s="59" t="s">
        <v>4579</v>
      </c>
      <c r="L4359" s="61" t="s">
        <v>81</v>
      </c>
      <c r="M4359" s="61">
        <f>VLOOKUP(H4359,zdroj!C:F,4,0)</f>
        <v>0</v>
      </c>
      <c r="N4359" s="61" t="str">
        <f t="shared" ref="N4359:N4422" si="136">IF(M4359="A",IF(L4359="katA","katB",L4359),L4359)</f>
        <v>-</v>
      </c>
      <c r="P4359" s="73" t="str">
        <f t="shared" ref="P4359:P4422" si="137">IF(O4359="A",1,"")</f>
        <v/>
      </c>
      <c r="Q4359" s="61" t="s">
        <v>88</v>
      </c>
    </row>
    <row r="4360" spans="8:17" x14ac:dyDescent="0.25">
      <c r="H4360" s="59">
        <v>145998</v>
      </c>
      <c r="I4360" s="59" t="s">
        <v>69</v>
      </c>
      <c r="J4360" s="59">
        <v>11504137</v>
      </c>
      <c r="K4360" s="59" t="s">
        <v>4580</v>
      </c>
      <c r="L4360" s="61" t="s">
        <v>81</v>
      </c>
      <c r="M4360" s="61">
        <f>VLOOKUP(H4360,zdroj!C:F,4,0)</f>
        <v>0</v>
      </c>
      <c r="N4360" s="61" t="str">
        <f t="shared" si="136"/>
        <v>-</v>
      </c>
      <c r="P4360" s="73" t="str">
        <f t="shared" si="137"/>
        <v/>
      </c>
      <c r="Q4360" s="61" t="s">
        <v>88</v>
      </c>
    </row>
    <row r="4361" spans="8:17" x14ac:dyDescent="0.25">
      <c r="H4361" s="59">
        <v>145998</v>
      </c>
      <c r="I4361" s="59" t="s">
        <v>69</v>
      </c>
      <c r="J4361" s="59">
        <v>11504145</v>
      </c>
      <c r="K4361" s="59" t="s">
        <v>4581</v>
      </c>
      <c r="L4361" s="61" t="s">
        <v>81</v>
      </c>
      <c r="M4361" s="61">
        <f>VLOOKUP(H4361,zdroj!C:F,4,0)</f>
        <v>0</v>
      </c>
      <c r="N4361" s="61" t="str">
        <f t="shared" si="136"/>
        <v>-</v>
      </c>
      <c r="P4361" s="73" t="str">
        <f t="shared" si="137"/>
        <v/>
      </c>
      <c r="Q4361" s="61" t="s">
        <v>88</v>
      </c>
    </row>
    <row r="4362" spans="8:17" x14ac:dyDescent="0.25">
      <c r="H4362" s="59">
        <v>145998</v>
      </c>
      <c r="I4362" s="59" t="s">
        <v>69</v>
      </c>
      <c r="J4362" s="59">
        <v>11504153</v>
      </c>
      <c r="K4362" s="59" t="s">
        <v>4582</v>
      </c>
      <c r="L4362" s="61" t="s">
        <v>81</v>
      </c>
      <c r="M4362" s="61">
        <f>VLOOKUP(H4362,zdroj!C:F,4,0)</f>
        <v>0</v>
      </c>
      <c r="N4362" s="61" t="str">
        <f t="shared" si="136"/>
        <v>-</v>
      </c>
      <c r="P4362" s="73" t="str">
        <f t="shared" si="137"/>
        <v/>
      </c>
      <c r="Q4362" s="61" t="s">
        <v>88</v>
      </c>
    </row>
    <row r="4363" spans="8:17" x14ac:dyDescent="0.25">
      <c r="H4363" s="59">
        <v>145998</v>
      </c>
      <c r="I4363" s="59" t="s">
        <v>69</v>
      </c>
      <c r="J4363" s="59">
        <v>11504161</v>
      </c>
      <c r="K4363" s="59" t="s">
        <v>4583</v>
      </c>
      <c r="L4363" s="61" t="s">
        <v>81</v>
      </c>
      <c r="M4363" s="61">
        <f>VLOOKUP(H4363,zdroj!C:F,4,0)</f>
        <v>0</v>
      </c>
      <c r="N4363" s="61" t="str">
        <f t="shared" si="136"/>
        <v>-</v>
      </c>
      <c r="P4363" s="73" t="str">
        <f t="shared" si="137"/>
        <v/>
      </c>
      <c r="Q4363" s="61" t="s">
        <v>88</v>
      </c>
    </row>
    <row r="4364" spans="8:17" x14ac:dyDescent="0.25">
      <c r="H4364" s="59">
        <v>145998</v>
      </c>
      <c r="I4364" s="59" t="s">
        <v>69</v>
      </c>
      <c r="J4364" s="59">
        <v>11504170</v>
      </c>
      <c r="K4364" s="59" t="s">
        <v>4584</v>
      </c>
      <c r="L4364" s="61" t="s">
        <v>81</v>
      </c>
      <c r="M4364" s="61">
        <f>VLOOKUP(H4364,zdroj!C:F,4,0)</f>
        <v>0</v>
      </c>
      <c r="N4364" s="61" t="str">
        <f t="shared" si="136"/>
        <v>-</v>
      </c>
      <c r="P4364" s="73" t="str">
        <f t="shared" si="137"/>
        <v/>
      </c>
      <c r="Q4364" s="61" t="s">
        <v>88</v>
      </c>
    </row>
    <row r="4365" spans="8:17" x14ac:dyDescent="0.25">
      <c r="H4365" s="59">
        <v>145998</v>
      </c>
      <c r="I4365" s="59" t="s">
        <v>69</v>
      </c>
      <c r="J4365" s="59">
        <v>11504188</v>
      </c>
      <c r="K4365" s="59" t="s">
        <v>4585</v>
      </c>
      <c r="L4365" s="61" t="s">
        <v>81</v>
      </c>
      <c r="M4365" s="61">
        <f>VLOOKUP(H4365,zdroj!C:F,4,0)</f>
        <v>0</v>
      </c>
      <c r="N4365" s="61" t="str">
        <f t="shared" si="136"/>
        <v>-</v>
      </c>
      <c r="P4365" s="73" t="str">
        <f t="shared" si="137"/>
        <v/>
      </c>
      <c r="Q4365" s="61" t="s">
        <v>88</v>
      </c>
    </row>
    <row r="4366" spans="8:17" x14ac:dyDescent="0.25">
      <c r="H4366" s="59">
        <v>145998</v>
      </c>
      <c r="I4366" s="59" t="s">
        <v>69</v>
      </c>
      <c r="J4366" s="59">
        <v>11504196</v>
      </c>
      <c r="K4366" s="59" t="s">
        <v>4586</v>
      </c>
      <c r="L4366" s="61" t="s">
        <v>81</v>
      </c>
      <c r="M4366" s="61">
        <f>VLOOKUP(H4366,zdroj!C:F,4,0)</f>
        <v>0</v>
      </c>
      <c r="N4366" s="61" t="str">
        <f t="shared" si="136"/>
        <v>-</v>
      </c>
      <c r="P4366" s="73" t="str">
        <f t="shared" si="137"/>
        <v/>
      </c>
      <c r="Q4366" s="61" t="s">
        <v>88</v>
      </c>
    </row>
    <row r="4367" spans="8:17" x14ac:dyDescent="0.25">
      <c r="H4367" s="59">
        <v>145998</v>
      </c>
      <c r="I4367" s="59" t="s">
        <v>69</v>
      </c>
      <c r="J4367" s="59">
        <v>11504200</v>
      </c>
      <c r="K4367" s="59" t="s">
        <v>4587</v>
      </c>
      <c r="L4367" s="61" t="s">
        <v>81</v>
      </c>
      <c r="M4367" s="61">
        <f>VLOOKUP(H4367,zdroj!C:F,4,0)</f>
        <v>0</v>
      </c>
      <c r="N4367" s="61" t="str">
        <f t="shared" si="136"/>
        <v>-</v>
      </c>
      <c r="P4367" s="73" t="str">
        <f t="shared" si="137"/>
        <v/>
      </c>
      <c r="Q4367" s="61" t="s">
        <v>88</v>
      </c>
    </row>
    <row r="4368" spans="8:17" x14ac:dyDescent="0.25">
      <c r="H4368" s="59">
        <v>145998</v>
      </c>
      <c r="I4368" s="59" t="s">
        <v>69</v>
      </c>
      <c r="J4368" s="59">
        <v>11504218</v>
      </c>
      <c r="K4368" s="59" t="s">
        <v>4588</v>
      </c>
      <c r="L4368" s="61" t="s">
        <v>81</v>
      </c>
      <c r="M4368" s="61">
        <f>VLOOKUP(H4368,zdroj!C:F,4,0)</f>
        <v>0</v>
      </c>
      <c r="N4368" s="61" t="str">
        <f t="shared" si="136"/>
        <v>-</v>
      </c>
      <c r="P4368" s="73" t="str">
        <f t="shared" si="137"/>
        <v/>
      </c>
      <c r="Q4368" s="61" t="s">
        <v>88</v>
      </c>
    </row>
    <row r="4369" spans="8:17" x14ac:dyDescent="0.25">
      <c r="H4369" s="59">
        <v>145998</v>
      </c>
      <c r="I4369" s="59" t="s">
        <v>69</v>
      </c>
      <c r="J4369" s="59">
        <v>11504226</v>
      </c>
      <c r="K4369" s="59" t="s">
        <v>4589</v>
      </c>
      <c r="L4369" s="61" t="s">
        <v>81</v>
      </c>
      <c r="M4369" s="61">
        <f>VLOOKUP(H4369,zdroj!C:F,4,0)</f>
        <v>0</v>
      </c>
      <c r="N4369" s="61" t="str">
        <f t="shared" si="136"/>
        <v>-</v>
      </c>
      <c r="P4369" s="73" t="str">
        <f t="shared" si="137"/>
        <v/>
      </c>
      <c r="Q4369" s="61" t="s">
        <v>88</v>
      </c>
    </row>
    <row r="4370" spans="8:17" x14ac:dyDescent="0.25">
      <c r="H4370" s="59">
        <v>145998</v>
      </c>
      <c r="I4370" s="59" t="s">
        <v>69</v>
      </c>
      <c r="J4370" s="59">
        <v>11504234</v>
      </c>
      <c r="K4370" s="59" t="s">
        <v>4590</v>
      </c>
      <c r="L4370" s="61" t="s">
        <v>81</v>
      </c>
      <c r="M4370" s="61">
        <f>VLOOKUP(H4370,zdroj!C:F,4,0)</f>
        <v>0</v>
      </c>
      <c r="N4370" s="61" t="str">
        <f t="shared" si="136"/>
        <v>-</v>
      </c>
      <c r="P4370" s="73" t="str">
        <f t="shared" si="137"/>
        <v/>
      </c>
      <c r="Q4370" s="61" t="s">
        <v>88</v>
      </c>
    </row>
    <row r="4371" spans="8:17" x14ac:dyDescent="0.25">
      <c r="H4371" s="59">
        <v>145998</v>
      </c>
      <c r="I4371" s="59" t="s">
        <v>69</v>
      </c>
      <c r="J4371" s="59">
        <v>11504242</v>
      </c>
      <c r="K4371" s="59" t="s">
        <v>4591</v>
      </c>
      <c r="L4371" s="61" t="s">
        <v>81</v>
      </c>
      <c r="M4371" s="61">
        <f>VLOOKUP(H4371,zdroj!C:F,4,0)</f>
        <v>0</v>
      </c>
      <c r="N4371" s="61" t="str">
        <f t="shared" si="136"/>
        <v>-</v>
      </c>
      <c r="P4371" s="73" t="str">
        <f t="shared" si="137"/>
        <v/>
      </c>
      <c r="Q4371" s="61" t="s">
        <v>88</v>
      </c>
    </row>
    <row r="4372" spans="8:17" x14ac:dyDescent="0.25">
      <c r="H4372" s="59">
        <v>145998</v>
      </c>
      <c r="I4372" s="59" t="s">
        <v>69</v>
      </c>
      <c r="J4372" s="59">
        <v>11504251</v>
      </c>
      <c r="K4372" s="59" t="s">
        <v>4592</v>
      </c>
      <c r="L4372" s="61" t="s">
        <v>81</v>
      </c>
      <c r="M4372" s="61">
        <f>VLOOKUP(H4372,zdroj!C:F,4,0)</f>
        <v>0</v>
      </c>
      <c r="N4372" s="61" t="str">
        <f t="shared" si="136"/>
        <v>-</v>
      </c>
      <c r="P4372" s="73" t="str">
        <f t="shared" si="137"/>
        <v/>
      </c>
      <c r="Q4372" s="61" t="s">
        <v>88</v>
      </c>
    </row>
    <row r="4373" spans="8:17" x14ac:dyDescent="0.25">
      <c r="H4373" s="59">
        <v>145998</v>
      </c>
      <c r="I4373" s="59" t="s">
        <v>69</v>
      </c>
      <c r="J4373" s="59">
        <v>11504269</v>
      </c>
      <c r="K4373" s="59" t="s">
        <v>4593</v>
      </c>
      <c r="L4373" s="61" t="s">
        <v>81</v>
      </c>
      <c r="M4373" s="61">
        <f>VLOOKUP(H4373,zdroj!C:F,4,0)</f>
        <v>0</v>
      </c>
      <c r="N4373" s="61" t="str">
        <f t="shared" si="136"/>
        <v>-</v>
      </c>
      <c r="P4373" s="73" t="str">
        <f t="shared" si="137"/>
        <v/>
      </c>
      <c r="Q4373" s="61" t="s">
        <v>88</v>
      </c>
    </row>
    <row r="4374" spans="8:17" x14ac:dyDescent="0.25">
      <c r="H4374" s="59">
        <v>145998</v>
      </c>
      <c r="I4374" s="59" t="s">
        <v>69</v>
      </c>
      <c r="J4374" s="59">
        <v>11504277</v>
      </c>
      <c r="K4374" s="59" t="s">
        <v>4594</v>
      </c>
      <c r="L4374" s="61" t="s">
        <v>81</v>
      </c>
      <c r="M4374" s="61">
        <f>VLOOKUP(H4374,zdroj!C:F,4,0)</f>
        <v>0</v>
      </c>
      <c r="N4374" s="61" t="str">
        <f t="shared" si="136"/>
        <v>-</v>
      </c>
      <c r="P4374" s="73" t="str">
        <f t="shared" si="137"/>
        <v/>
      </c>
      <c r="Q4374" s="61" t="s">
        <v>88</v>
      </c>
    </row>
    <row r="4375" spans="8:17" x14ac:dyDescent="0.25">
      <c r="H4375" s="59">
        <v>145998</v>
      </c>
      <c r="I4375" s="59" t="s">
        <v>69</v>
      </c>
      <c r="J4375" s="59">
        <v>11504285</v>
      </c>
      <c r="K4375" s="59" t="s">
        <v>4595</v>
      </c>
      <c r="L4375" s="61" t="s">
        <v>81</v>
      </c>
      <c r="M4375" s="61">
        <f>VLOOKUP(H4375,zdroj!C:F,4,0)</f>
        <v>0</v>
      </c>
      <c r="N4375" s="61" t="str">
        <f t="shared" si="136"/>
        <v>-</v>
      </c>
      <c r="P4375" s="73" t="str">
        <f t="shared" si="137"/>
        <v/>
      </c>
      <c r="Q4375" s="61" t="s">
        <v>88</v>
      </c>
    </row>
    <row r="4376" spans="8:17" x14ac:dyDescent="0.25">
      <c r="H4376" s="59">
        <v>145998</v>
      </c>
      <c r="I4376" s="59" t="s">
        <v>69</v>
      </c>
      <c r="J4376" s="59">
        <v>11504293</v>
      </c>
      <c r="K4376" s="59" t="s">
        <v>4596</v>
      </c>
      <c r="L4376" s="61" t="s">
        <v>81</v>
      </c>
      <c r="M4376" s="61">
        <f>VLOOKUP(H4376,zdroj!C:F,4,0)</f>
        <v>0</v>
      </c>
      <c r="N4376" s="61" t="str">
        <f t="shared" si="136"/>
        <v>-</v>
      </c>
      <c r="P4376" s="73" t="str">
        <f t="shared" si="137"/>
        <v/>
      </c>
      <c r="Q4376" s="61" t="s">
        <v>88</v>
      </c>
    </row>
    <row r="4377" spans="8:17" x14ac:dyDescent="0.25">
      <c r="H4377" s="59">
        <v>145998</v>
      </c>
      <c r="I4377" s="59" t="s">
        <v>69</v>
      </c>
      <c r="J4377" s="59">
        <v>11504307</v>
      </c>
      <c r="K4377" s="59" t="s">
        <v>4597</v>
      </c>
      <c r="L4377" s="61" t="s">
        <v>81</v>
      </c>
      <c r="M4377" s="61">
        <f>VLOOKUP(H4377,zdroj!C:F,4,0)</f>
        <v>0</v>
      </c>
      <c r="N4377" s="61" t="str">
        <f t="shared" si="136"/>
        <v>-</v>
      </c>
      <c r="P4377" s="73" t="str">
        <f t="shared" si="137"/>
        <v/>
      </c>
      <c r="Q4377" s="61" t="s">
        <v>88</v>
      </c>
    </row>
    <row r="4378" spans="8:17" x14ac:dyDescent="0.25">
      <c r="H4378" s="59">
        <v>145998</v>
      </c>
      <c r="I4378" s="59" t="s">
        <v>69</v>
      </c>
      <c r="J4378" s="59">
        <v>11504315</v>
      </c>
      <c r="K4378" s="59" t="s">
        <v>4598</v>
      </c>
      <c r="L4378" s="61" t="s">
        <v>81</v>
      </c>
      <c r="M4378" s="61">
        <f>VLOOKUP(H4378,zdroj!C:F,4,0)</f>
        <v>0</v>
      </c>
      <c r="N4378" s="61" t="str">
        <f t="shared" si="136"/>
        <v>-</v>
      </c>
      <c r="P4378" s="73" t="str">
        <f t="shared" si="137"/>
        <v/>
      </c>
      <c r="Q4378" s="61" t="s">
        <v>88</v>
      </c>
    </row>
    <row r="4379" spans="8:17" x14ac:dyDescent="0.25">
      <c r="H4379" s="59">
        <v>145998</v>
      </c>
      <c r="I4379" s="59" t="s">
        <v>69</v>
      </c>
      <c r="J4379" s="59">
        <v>11504323</v>
      </c>
      <c r="K4379" s="59" t="s">
        <v>4599</v>
      </c>
      <c r="L4379" s="61" t="s">
        <v>81</v>
      </c>
      <c r="M4379" s="61">
        <f>VLOOKUP(H4379,zdroj!C:F,4,0)</f>
        <v>0</v>
      </c>
      <c r="N4379" s="61" t="str">
        <f t="shared" si="136"/>
        <v>-</v>
      </c>
      <c r="P4379" s="73" t="str">
        <f t="shared" si="137"/>
        <v/>
      </c>
      <c r="Q4379" s="61" t="s">
        <v>88</v>
      </c>
    </row>
    <row r="4380" spans="8:17" x14ac:dyDescent="0.25">
      <c r="H4380" s="59">
        <v>145998</v>
      </c>
      <c r="I4380" s="59" t="s">
        <v>69</v>
      </c>
      <c r="J4380" s="59">
        <v>11504331</v>
      </c>
      <c r="K4380" s="59" t="s">
        <v>4600</v>
      </c>
      <c r="L4380" s="61" t="s">
        <v>81</v>
      </c>
      <c r="M4380" s="61">
        <f>VLOOKUP(H4380,zdroj!C:F,4,0)</f>
        <v>0</v>
      </c>
      <c r="N4380" s="61" t="str">
        <f t="shared" si="136"/>
        <v>-</v>
      </c>
      <c r="P4380" s="73" t="str">
        <f t="shared" si="137"/>
        <v/>
      </c>
      <c r="Q4380" s="61" t="s">
        <v>88</v>
      </c>
    </row>
    <row r="4381" spans="8:17" x14ac:dyDescent="0.25">
      <c r="H4381" s="59">
        <v>145998</v>
      </c>
      <c r="I4381" s="59" t="s">
        <v>69</v>
      </c>
      <c r="J4381" s="59">
        <v>11504340</v>
      </c>
      <c r="K4381" s="59" t="s">
        <v>4601</v>
      </c>
      <c r="L4381" s="61" t="s">
        <v>81</v>
      </c>
      <c r="M4381" s="61">
        <f>VLOOKUP(H4381,zdroj!C:F,4,0)</f>
        <v>0</v>
      </c>
      <c r="N4381" s="61" t="str">
        <f t="shared" si="136"/>
        <v>-</v>
      </c>
      <c r="P4381" s="73" t="str">
        <f t="shared" si="137"/>
        <v/>
      </c>
      <c r="Q4381" s="61" t="s">
        <v>88</v>
      </c>
    </row>
    <row r="4382" spans="8:17" x14ac:dyDescent="0.25">
      <c r="H4382" s="59">
        <v>145998</v>
      </c>
      <c r="I4382" s="59" t="s">
        <v>69</v>
      </c>
      <c r="J4382" s="59">
        <v>11504358</v>
      </c>
      <c r="K4382" s="59" t="s">
        <v>4602</v>
      </c>
      <c r="L4382" s="61" t="s">
        <v>81</v>
      </c>
      <c r="M4382" s="61">
        <f>VLOOKUP(H4382,zdroj!C:F,4,0)</f>
        <v>0</v>
      </c>
      <c r="N4382" s="61" t="str">
        <f t="shared" si="136"/>
        <v>-</v>
      </c>
      <c r="P4382" s="73" t="str">
        <f t="shared" si="137"/>
        <v/>
      </c>
      <c r="Q4382" s="61" t="s">
        <v>88</v>
      </c>
    </row>
    <row r="4383" spans="8:17" x14ac:dyDescent="0.25">
      <c r="H4383" s="59">
        <v>145998</v>
      </c>
      <c r="I4383" s="59" t="s">
        <v>69</v>
      </c>
      <c r="J4383" s="59">
        <v>11504366</v>
      </c>
      <c r="K4383" s="59" t="s">
        <v>4603</v>
      </c>
      <c r="L4383" s="61" t="s">
        <v>81</v>
      </c>
      <c r="M4383" s="61">
        <f>VLOOKUP(H4383,zdroj!C:F,4,0)</f>
        <v>0</v>
      </c>
      <c r="N4383" s="61" t="str">
        <f t="shared" si="136"/>
        <v>-</v>
      </c>
      <c r="P4383" s="73" t="str">
        <f t="shared" si="137"/>
        <v/>
      </c>
      <c r="Q4383" s="61" t="s">
        <v>88</v>
      </c>
    </row>
    <row r="4384" spans="8:17" x14ac:dyDescent="0.25">
      <c r="H4384" s="59">
        <v>145998</v>
      </c>
      <c r="I4384" s="59" t="s">
        <v>69</v>
      </c>
      <c r="J4384" s="59">
        <v>11504374</v>
      </c>
      <c r="K4384" s="59" t="s">
        <v>4604</v>
      </c>
      <c r="L4384" s="61" t="s">
        <v>81</v>
      </c>
      <c r="M4384" s="61">
        <f>VLOOKUP(H4384,zdroj!C:F,4,0)</f>
        <v>0</v>
      </c>
      <c r="N4384" s="61" t="str">
        <f t="shared" si="136"/>
        <v>-</v>
      </c>
      <c r="P4384" s="73" t="str">
        <f t="shared" si="137"/>
        <v/>
      </c>
      <c r="Q4384" s="61" t="s">
        <v>88</v>
      </c>
    </row>
    <row r="4385" spans="8:17" x14ac:dyDescent="0.25">
      <c r="H4385" s="59">
        <v>145998</v>
      </c>
      <c r="I4385" s="59" t="s">
        <v>69</v>
      </c>
      <c r="J4385" s="59">
        <v>11504382</v>
      </c>
      <c r="K4385" s="59" t="s">
        <v>4605</v>
      </c>
      <c r="L4385" s="61" t="s">
        <v>81</v>
      </c>
      <c r="M4385" s="61">
        <f>VLOOKUP(H4385,zdroj!C:F,4,0)</f>
        <v>0</v>
      </c>
      <c r="N4385" s="61" t="str">
        <f t="shared" si="136"/>
        <v>-</v>
      </c>
      <c r="P4385" s="73" t="str">
        <f t="shared" si="137"/>
        <v/>
      </c>
      <c r="Q4385" s="61" t="s">
        <v>88</v>
      </c>
    </row>
    <row r="4386" spans="8:17" x14ac:dyDescent="0.25">
      <c r="H4386" s="59">
        <v>145998</v>
      </c>
      <c r="I4386" s="59" t="s">
        <v>69</v>
      </c>
      <c r="J4386" s="59">
        <v>11504391</v>
      </c>
      <c r="K4386" s="59" t="s">
        <v>4606</v>
      </c>
      <c r="L4386" s="61" t="s">
        <v>81</v>
      </c>
      <c r="M4386" s="61">
        <f>VLOOKUP(H4386,zdroj!C:F,4,0)</f>
        <v>0</v>
      </c>
      <c r="N4386" s="61" t="str">
        <f t="shared" si="136"/>
        <v>-</v>
      </c>
      <c r="P4386" s="73" t="str">
        <f t="shared" si="137"/>
        <v/>
      </c>
      <c r="Q4386" s="61" t="s">
        <v>88</v>
      </c>
    </row>
    <row r="4387" spans="8:17" x14ac:dyDescent="0.25">
      <c r="H4387" s="59">
        <v>145998</v>
      </c>
      <c r="I4387" s="59" t="s">
        <v>69</v>
      </c>
      <c r="J4387" s="59">
        <v>11504404</v>
      </c>
      <c r="K4387" s="59" t="s">
        <v>4607</v>
      </c>
      <c r="L4387" s="61" t="s">
        <v>81</v>
      </c>
      <c r="M4387" s="61">
        <f>VLOOKUP(H4387,zdroj!C:F,4,0)</f>
        <v>0</v>
      </c>
      <c r="N4387" s="61" t="str">
        <f t="shared" si="136"/>
        <v>-</v>
      </c>
      <c r="P4387" s="73" t="str">
        <f t="shared" si="137"/>
        <v/>
      </c>
      <c r="Q4387" s="61" t="s">
        <v>88</v>
      </c>
    </row>
    <row r="4388" spans="8:17" x14ac:dyDescent="0.25">
      <c r="H4388" s="59">
        <v>145998</v>
      </c>
      <c r="I4388" s="59" t="s">
        <v>69</v>
      </c>
      <c r="J4388" s="59">
        <v>11504412</v>
      </c>
      <c r="K4388" s="59" t="s">
        <v>4608</v>
      </c>
      <c r="L4388" s="61" t="s">
        <v>81</v>
      </c>
      <c r="M4388" s="61">
        <f>VLOOKUP(H4388,zdroj!C:F,4,0)</f>
        <v>0</v>
      </c>
      <c r="N4388" s="61" t="str">
        <f t="shared" si="136"/>
        <v>-</v>
      </c>
      <c r="P4388" s="73" t="str">
        <f t="shared" si="137"/>
        <v/>
      </c>
      <c r="Q4388" s="61" t="s">
        <v>88</v>
      </c>
    </row>
    <row r="4389" spans="8:17" x14ac:dyDescent="0.25">
      <c r="H4389" s="59">
        <v>145998</v>
      </c>
      <c r="I4389" s="59" t="s">
        <v>69</v>
      </c>
      <c r="J4389" s="59">
        <v>11504421</v>
      </c>
      <c r="K4389" s="59" t="s">
        <v>4609</v>
      </c>
      <c r="L4389" s="61" t="s">
        <v>81</v>
      </c>
      <c r="M4389" s="61">
        <f>VLOOKUP(H4389,zdroj!C:F,4,0)</f>
        <v>0</v>
      </c>
      <c r="N4389" s="61" t="str">
        <f t="shared" si="136"/>
        <v>-</v>
      </c>
      <c r="P4389" s="73" t="str">
        <f t="shared" si="137"/>
        <v/>
      </c>
      <c r="Q4389" s="61" t="s">
        <v>88</v>
      </c>
    </row>
    <row r="4390" spans="8:17" x14ac:dyDescent="0.25">
      <c r="H4390" s="59">
        <v>145998</v>
      </c>
      <c r="I4390" s="59" t="s">
        <v>69</v>
      </c>
      <c r="J4390" s="59">
        <v>11504439</v>
      </c>
      <c r="K4390" s="59" t="s">
        <v>4610</v>
      </c>
      <c r="L4390" s="61" t="s">
        <v>81</v>
      </c>
      <c r="M4390" s="61">
        <f>VLOOKUP(H4390,zdroj!C:F,4,0)</f>
        <v>0</v>
      </c>
      <c r="N4390" s="61" t="str">
        <f t="shared" si="136"/>
        <v>-</v>
      </c>
      <c r="P4390" s="73" t="str">
        <f t="shared" si="137"/>
        <v/>
      </c>
      <c r="Q4390" s="61" t="s">
        <v>88</v>
      </c>
    </row>
    <row r="4391" spans="8:17" x14ac:dyDescent="0.25">
      <c r="H4391" s="59">
        <v>145998</v>
      </c>
      <c r="I4391" s="59" t="s">
        <v>69</v>
      </c>
      <c r="J4391" s="59">
        <v>11504447</v>
      </c>
      <c r="K4391" s="59" t="s">
        <v>4611</v>
      </c>
      <c r="L4391" s="61" t="s">
        <v>81</v>
      </c>
      <c r="M4391" s="61">
        <f>VLOOKUP(H4391,zdroj!C:F,4,0)</f>
        <v>0</v>
      </c>
      <c r="N4391" s="61" t="str">
        <f t="shared" si="136"/>
        <v>-</v>
      </c>
      <c r="P4391" s="73" t="str">
        <f t="shared" si="137"/>
        <v/>
      </c>
      <c r="Q4391" s="61" t="s">
        <v>88</v>
      </c>
    </row>
    <row r="4392" spans="8:17" x14ac:dyDescent="0.25">
      <c r="H4392" s="59">
        <v>145998</v>
      </c>
      <c r="I4392" s="59" t="s">
        <v>69</v>
      </c>
      <c r="J4392" s="59">
        <v>11504455</v>
      </c>
      <c r="K4392" s="59" t="s">
        <v>4612</v>
      </c>
      <c r="L4392" s="61" t="s">
        <v>81</v>
      </c>
      <c r="M4392" s="61">
        <f>VLOOKUP(H4392,zdroj!C:F,4,0)</f>
        <v>0</v>
      </c>
      <c r="N4392" s="61" t="str">
        <f t="shared" si="136"/>
        <v>-</v>
      </c>
      <c r="P4392" s="73" t="str">
        <f t="shared" si="137"/>
        <v/>
      </c>
      <c r="Q4392" s="61" t="s">
        <v>88</v>
      </c>
    </row>
    <row r="4393" spans="8:17" x14ac:dyDescent="0.25">
      <c r="H4393" s="59">
        <v>145998</v>
      </c>
      <c r="I4393" s="59" t="s">
        <v>69</v>
      </c>
      <c r="J4393" s="59">
        <v>11504463</v>
      </c>
      <c r="K4393" s="59" t="s">
        <v>4613</v>
      </c>
      <c r="L4393" s="61" t="s">
        <v>81</v>
      </c>
      <c r="M4393" s="61">
        <f>VLOOKUP(H4393,zdroj!C:F,4,0)</f>
        <v>0</v>
      </c>
      <c r="N4393" s="61" t="str">
        <f t="shared" si="136"/>
        <v>-</v>
      </c>
      <c r="P4393" s="73" t="str">
        <f t="shared" si="137"/>
        <v/>
      </c>
      <c r="Q4393" s="61" t="s">
        <v>88</v>
      </c>
    </row>
    <row r="4394" spans="8:17" x14ac:dyDescent="0.25">
      <c r="H4394" s="59">
        <v>145998</v>
      </c>
      <c r="I4394" s="59" t="s">
        <v>69</v>
      </c>
      <c r="J4394" s="59">
        <v>11504471</v>
      </c>
      <c r="K4394" s="59" t="s">
        <v>4614</v>
      </c>
      <c r="L4394" s="61" t="s">
        <v>81</v>
      </c>
      <c r="M4394" s="61">
        <f>VLOOKUP(H4394,zdroj!C:F,4,0)</f>
        <v>0</v>
      </c>
      <c r="N4394" s="61" t="str">
        <f t="shared" si="136"/>
        <v>-</v>
      </c>
      <c r="P4394" s="73" t="str">
        <f t="shared" si="137"/>
        <v/>
      </c>
      <c r="Q4394" s="61" t="s">
        <v>88</v>
      </c>
    </row>
    <row r="4395" spans="8:17" x14ac:dyDescent="0.25">
      <c r="H4395" s="59">
        <v>145998</v>
      </c>
      <c r="I4395" s="59" t="s">
        <v>69</v>
      </c>
      <c r="J4395" s="59">
        <v>11504480</v>
      </c>
      <c r="K4395" s="59" t="s">
        <v>4615</v>
      </c>
      <c r="L4395" s="61" t="s">
        <v>81</v>
      </c>
      <c r="M4395" s="61">
        <f>VLOOKUP(H4395,zdroj!C:F,4,0)</f>
        <v>0</v>
      </c>
      <c r="N4395" s="61" t="str">
        <f t="shared" si="136"/>
        <v>-</v>
      </c>
      <c r="P4395" s="73" t="str">
        <f t="shared" si="137"/>
        <v/>
      </c>
      <c r="Q4395" s="61" t="s">
        <v>88</v>
      </c>
    </row>
    <row r="4396" spans="8:17" x14ac:dyDescent="0.25">
      <c r="H4396" s="59">
        <v>145998</v>
      </c>
      <c r="I4396" s="59" t="s">
        <v>69</v>
      </c>
      <c r="J4396" s="59">
        <v>11504498</v>
      </c>
      <c r="K4396" s="59" t="s">
        <v>4616</v>
      </c>
      <c r="L4396" s="61" t="s">
        <v>81</v>
      </c>
      <c r="M4396" s="61">
        <f>VLOOKUP(H4396,zdroj!C:F,4,0)</f>
        <v>0</v>
      </c>
      <c r="N4396" s="61" t="str">
        <f t="shared" si="136"/>
        <v>-</v>
      </c>
      <c r="P4396" s="73" t="str">
        <f t="shared" si="137"/>
        <v/>
      </c>
      <c r="Q4396" s="61" t="s">
        <v>88</v>
      </c>
    </row>
    <row r="4397" spans="8:17" x14ac:dyDescent="0.25">
      <c r="H4397" s="59">
        <v>145998</v>
      </c>
      <c r="I4397" s="59" t="s">
        <v>69</v>
      </c>
      <c r="J4397" s="59">
        <v>11504501</v>
      </c>
      <c r="K4397" s="59" t="s">
        <v>4617</v>
      </c>
      <c r="L4397" s="61" t="s">
        <v>81</v>
      </c>
      <c r="M4397" s="61">
        <f>VLOOKUP(H4397,zdroj!C:F,4,0)</f>
        <v>0</v>
      </c>
      <c r="N4397" s="61" t="str">
        <f t="shared" si="136"/>
        <v>-</v>
      </c>
      <c r="P4397" s="73" t="str">
        <f t="shared" si="137"/>
        <v/>
      </c>
      <c r="Q4397" s="61" t="s">
        <v>88</v>
      </c>
    </row>
    <row r="4398" spans="8:17" x14ac:dyDescent="0.25">
      <c r="H4398" s="59">
        <v>145998</v>
      </c>
      <c r="I4398" s="59" t="s">
        <v>69</v>
      </c>
      <c r="J4398" s="59">
        <v>11504510</v>
      </c>
      <c r="K4398" s="59" t="s">
        <v>4618</v>
      </c>
      <c r="L4398" s="61" t="s">
        <v>81</v>
      </c>
      <c r="M4398" s="61">
        <f>VLOOKUP(H4398,zdroj!C:F,4,0)</f>
        <v>0</v>
      </c>
      <c r="N4398" s="61" t="str">
        <f t="shared" si="136"/>
        <v>-</v>
      </c>
      <c r="P4398" s="73" t="str">
        <f t="shared" si="137"/>
        <v/>
      </c>
      <c r="Q4398" s="61" t="s">
        <v>88</v>
      </c>
    </row>
    <row r="4399" spans="8:17" x14ac:dyDescent="0.25">
      <c r="H4399" s="59">
        <v>145998</v>
      </c>
      <c r="I4399" s="59" t="s">
        <v>69</v>
      </c>
      <c r="J4399" s="59">
        <v>11504528</v>
      </c>
      <c r="K4399" s="59" t="s">
        <v>4619</v>
      </c>
      <c r="L4399" s="61" t="s">
        <v>81</v>
      </c>
      <c r="M4399" s="61">
        <f>VLOOKUP(H4399,zdroj!C:F,4,0)</f>
        <v>0</v>
      </c>
      <c r="N4399" s="61" t="str">
        <f t="shared" si="136"/>
        <v>-</v>
      </c>
      <c r="P4399" s="73" t="str">
        <f t="shared" si="137"/>
        <v/>
      </c>
      <c r="Q4399" s="61" t="s">
        <v>88</v>
      </c>
    </row>
    <row r="4400" spans="8:17" x14ac:dyDescent="0.25">
      <c r="H4400" s="59">
        <v>145998</v>
      </c>
      <c r="I4400" s="59" t="s">
        <v>69</v>
      </c>
      <c r="J4400" s="59">
        <v>11504536</v>
      </c>
      <c r="K4400" s="59" t="s">
        <v>4620</v>
      </c>
      <c r="L4400" s="61" t="s">
        <v>81</v>
      </c>
      <c r="M4400" s="61">
        <f>VLOOKUP(H4400,zdroj!C:F,4,0)</f>
        <v>0</v>
      </c>
      <c r="N4400" s="61" t="str">
        <f t="shared" si="136"/>
        <v>-</v>
      </c>
      <c r="P4400" s="73" t="str">
        <f t="shared" si="137"/>
        <v/>
      </c>
      <c r="Q4400" s="61" t="s">
        <v>88</v>
      </c>
    </row>
    <row r="4401" spans="8:17" x14ac:dyDescent="0.25">
      <c r="H4401" s="59">
        <v>145998</v>
      </c>
      <c r="I4401" s="59" t="s">
        <v>69</v>
      </c>
      <c r="J4401" s="59">
        <v>11504544</v>
      </c>
      <c r="K4401" s="59" t="s">
        <v>4621</v>
      </c>
      <c r="L4401" s="61" t="s">
        <v>81</v>
      </c>
      <c r="M4401" s="61">
        <f>VLOOKUP(H4401,zdroj!C:F,4,0)</f>
        <v>0</v>
      </c>
      <c r="N4401" s="61" t="str">
        <f t="shared" si="136"/>
        <v>-</v>
      </c>
      <c r="P4401" s="73" t="str">
        <f t="shared" si="137"/>
        <v/>
      </c>
      <c r="Q4401" s="61" t="s">
        <v>88</v>
      </c>
    </row>
    <row r="4402" spans="8:17" x14ac:dyDescent="0.25">
      <c r="H4402" s="59">
        <v>145998</v>
      </c>
      <c r="I4402" s="59" t="s">
        <v>69</v>
      </c>
      <c r="J4402" s="59">
        <v>11504552</v>
      </c>
      <c r="K4402" s="59" t="s">
        <v>4622</v>
      </c>
      <c r="L4402" s="61" t="s">
        <v>81</v>
      </c>
      <c r="M4402" s="61">
        <f>VLOOKUP(H4402,zdroj!C:F,4,0)</f>
        <v>0</v>
      </c>
      <c r="N4402" s="61" t="str">
        <f t="shared" si="136"/>
        <v>-</v>
      </c>
      <c r="P4402" s="73" t="str">
        <f t="shared" si="137"/>
        <v/>
      </c>
      <c r="Q4402" s="61" t="s">
        <v>88</v>
      </c>
    </row>
    <row r="4403" spans="8:17" x14ac:dyDescent="0.25">
      <c r="H4403" s="59">
        <v>145998</v>
      </c>
      <c r="I4403" s="59" t="s">
        <v>69</v>
      </c>
      <c r="J4403" s="59">
        <v>11504561</v>
      </c>
      <c r="K4403" s="59" t="s">
        <v>4623</v>
      </c>
      <c r="L4403" s="61" t="s">
        <v>81</v>
      </c>
      <c r="M4403" s="61">
        <f>VLOOKUP(H4403,zdroj!C:F,4,0)</f>
        <v>0</v>
      </c>
      <c r="N4403" s="61" t="str">
        <f t="shared" si="136"/>
        <v>-</v>
      </c>
      <c r="P4403" s="73" t="str">
        <f t="shared" si="137"/>
        <v/>
      </c>
      <c r="Q4403" s="61" t="s">
        <v>88</v>
      </c>
    </row>
    <row r="4404" spans="8:17" x14ac:dyDescent="0.25">
      <c r="H4404" s="59">
        <v>145998</v>
      </c>
      <c r="I4404" s="59" t="s">
        <v>69</v>
      </c>
      <c r="J4404" s="59">
        <v>11504579</v>
      </c>
      <c r="K4404" s="59" t="s">
        <v>4624</v>
      </c>
      <c r="L4404" s="61" t="s">
        <v>81</v>
      </c>
      <c r="M4404" s="61">
        <f>VLOOKUP(H4404,zdroj!C:F,4,0)</f>
        <v>0</v>
      </c>
      <c r="N4404" s="61" t="str">
        <f t="shared" si="136"/>
        <v>-</v>
      </c>
      <c r="P4404" s="73" t="str">
        <f t="shared" si="137"/>
        <v/>
      </c>
      <c r="Q4404" s="61" t="s">
        <v>88</v>
      </c>
    </row>
    <row r="4405" spans="8:17" x14ac:dyDescent="0.25">
      <c r="H4405" s="59">
        <v>145998</v>
      </c>
      <c r="I4405" s="59" t="s">
        <v>69</v>
      </c>
      <c r="J4405" s="59">
        <v>11504587</v>
      </c>
      <c r="K4405" s="59" t="s">
        <v>4625</v>
      </c>
      <c r="L4405" s="61" t="s">
        <v>81</v>
      </c>
      <c r="M4405" s="61">
        <f>VLOOKUP(H4405,zdroj!C:F,4,0)</f>
        <v>0</v>
      </c>
      <c r="N4405" s="61" t="str">
        <f t="shared" si="136"/>
        <v>-</v>
      </c>
      <c r="P4405" s="73" t="str">
        <f t="shared" si="137"/>
        <v/>
      </c>
      <c r="Q4405" s="61" t="s">
        <v>88</v>
      </c>
    </row>
    <row r="4406" spans="8:17" x14ac:dyDescent="0.25">
      <c r="H4406" s="59">
        <v>145998</v>
      </c>
      <c r="I4406" s="59" t="s">
        <v>69</v>
      </c>
      <c r="J4406" s="59">
        <v>11504595</v>
      </c>
      <c r="K4406" s="59" t="s">
        <v>4626</v>
      </c>
      <c r="L4406" s="61" t="s">
        <v>81</v>
      </c>
      <c r="M4406" s="61">
        <f>VLOOKUP(H4406,zdroj!C:F,4,0)</f>
        <v>0</v>
      </c>
      <c r="N4406" s="61" t="str">
        <f t="shared" si="136"/>
        <v>-</v>
      </c>
      <c r="P4406" s="73" t="str">
        <f t="shared" si="137"/>
        <v/>
      </c>
      <c r="Q4406" s="61" t="s">
        <v>88</v>
      </c>
    </row>
    <row r="4407" spans="8:17" x14ac:dyDescent="0.25">
      <c r="H4407" s="59">
        <v>145998</v>
      </c>
      <c r="I4407" s="59" t="s">
        <v>69</v>
      </c>
      <c r="J4407" s="59">
        <v>11505303</v>
      </c>
      <c r="K4407" s="59" t="s">
        <v>4627</v>
      </c>
      <c r="L4407" s="61" t="s">
        <v>81</v>
      </c>
      <c r="M4407" s="61">
        <f>VLOOKUP(H4407,zdroj!C:F,4,0)</f>
        <v>0</v>
      </c>
      <c r="N4407" s="61" t="str">
        <f t="shared" si="136"/>
        <v>-</v>
      </c>
      <c r="P4407" s="73" t="str">
        <f t="shared" si="137"/>
        <v/>
      </c>
      <c r="Q4407" s="61" t="s">
        <v>88</v>
      </c>
    </row>
    <row r="4408" spans="8:17" x14ac:dyDescent="0.25">
      <c r="H4408" s="59">
        <v>145998</v>
      </c>
      <c r="I4408" s="59" t="s">
        <v>69</v>
      </c>
      <c r="J4408" s="59">
        <v>27723356</v>
      </c>
      <c r="K4408" s="59" t="s">
        <v>4628</v>
      </c>
      <c r="L4408" s="61" t="s">
        <v>113</v>
      </c>
      <c r="M4408" s="61">
        <f>VLOOKUP(H4408,zdroj!C:F,4,0)</f>
        <v>0</v>
      </c>
      <c r="N4408" s="61" t="str">
        <f t="shared" si="136"/>
        <v>katB</v>
      </c>
      <c r="P4408" s="73" t="str">
        <f t="shared" si="137"/>
        <v/>
      </c>
      <c r="Q4408" s="61" t="s">
        <v>30</v>
      </c>
    </row>
    <row r="4409" spans="8:17" x14ac:dyDescent="0.25">
      <c r="H4409" s="59">
        <v>145998</v>
      </c>
      <c r="I4409" s="59" t="s">
        <v>69</v>
      </c>
      <c r="J4409" s="59">
        <v>28139852</v>
      </c>
      <c r="K4409" s="59" t="s">
        <v>4629</v>
      </c>
      <c r="L4409" s="61" t="s">
        <v>81</v>
      </c>
      <c r="M4409" s="61">
        <f>VLOOKUP(H4409,zdroj!C:F,4,0)</f>
        <v>0</v>
      </c>
      <c r="N4409" s="61" t="str">
        <f t="shared" si="136"/>
        <v>-</v>
      </c>
      <c r="P4409" s="73" t="str">
        <f t="shared" si="137"/>
        <v/>
      </c>
      <c r="Q4409" s="61" t="s">
        <v>88</v>
      </c>
    </row>
    <row r="4410" spans="8:17" x14ac:dyDescent="0.25">
      <c r="H4410" s="59">
        <v>145998</v>
      </c>
      <c r="I4410" s="59" t="s">
        <v>69</v>
      </c>
      <c r="J4410" s="59">
        <v>28139861</v>
      </c>
      <c r="K4410" s="59" t="s">
        <v>4630</v>
      </c>
      <c r="L4410" s="61" t="s">
        <v>81</v>
      </c>
      <c r="M4410" s="61">
        <f>VLOOKUP(H4410,zdroj!C:F,4,0)</f>
        <v>0</v>
      </c>
      <c r="N4410" s="61" t="str">
        <f t="shared" si="136"/>
        <v>-</v>
      </c>
      <c r="P4410" s="73" t="str">
        <f t="shared" si="137"/>
        <v/>
      </c>
      <c r="Q4410" s="61" t="s">
        <v>88</v>
      </c>
    </row>
    <row r="4411" spans="8:17" x14ac:dyDescent="0.25">
      <c r="H4411" s="59">
        <v>145998</v>
      </c>
      <c r="I4411" s="59" t="s">
        <v>69</v>
      </c>
      <c r="J4411" s="59">
        <v>28139879</v>
      </c>
      <c r="K4411" s="59" t="s">
        <v>4631</v>
      </c>
      <c r="L4411" s="61" t="s">
        <v>81</v>
      </c>
      <c r="M4411" s="61">
        <f>VLOOKUP(H4411,zdroj!C:F,4,0)</f>
        <v>0</v>
      </c>
      <c r="N4411" s="61" t="str">
        <f t="shared" si="136"/>
        <v>-</v>
      </c>
      <c r="P4411" s="73" t="str">
        <f t="shared" si="137"/>
        <v/>
      </c>
      <c r="Q4411" s="61" t="s">
        <v>88</v>
      </c>
    </row>
    <row r="4412" spans="8:17" x14ac:dyDescent="0.25">
      <c r="H4412" s="59">
        <v>145998</v>
      </c>
      <c r="I4412" s="59" t="s">
        <v>69</v>
      </c>
      <c r="J4412" s="59">
        <v>28139887</v>
      </c>
      <c r="K4412" s="59" t="s">
        <v>4632</v>
      </c>
      <c r="L4412" s="61" t="s">
        <v>81</v>
      </c>
      <c r="M4412" s="61">
        <f>VLOOKUP(H4412,zdroj!C:F,4,0)</f>
        <v>0</v>
      </c>
      <c r="N4412" s="61" t="str">
        <f t="shared" si="136"/>
        <v>-</v>
      </c>
      <c r="P4412" s="73" t="str">
        <f t="shared" si="137"/>
        <v/>
      </c>
      <c r="Q4412" s="61" t="s">
        <v>88</v>
      </c>
    </row>
    <row r="4413" spans="8:17" x14ac:dyDescent="0.25">
      <c r="H4413" s="59">
        <v>145998</v>
      </c>
      <c r="I4413" s="59" t="s">
        <v>69</v>
      </c>
      <c r="J4413" s="59">
        <v>28139895</v>
      </c>
      <c r="K4413" s="59" t="s">
        <v>4633</v>
      </c>
      <c r="L4413" s="61" t="s">
        <v>81</v>
      </c>
      <c r="M4413" s="61">
        <f>VLOOKUP(H4413,zdroj!C:F,4,0)</f>
        <v>0</v>
      </c>
      <c r="N4413" s="61" t="str">
        <f t="shared" si="136"/>
        <v>-</v>
      </c>
      <c r="P4413" s="73" t="str">
        <f t="shared" si="137"/>
        <v/>
      </c>
      <c r="Q4413" s="61" t="s">
        <v>88</v>
      </c>
    </row>
    <row r="4414" spans="8:17" x14ac:dyDescent="0.25">
      <c r="H4414" s="59">
        <v>145998</v>
      </c>
      <c r="I4414" s="59" t="s">
        <v>69</v>
      </c>
      <c r="J4414" s="59">
        <v>28139909</v>
      </c>
      <c r="K4414" s="59" t="s">
        <v>4634</v>
      </c>
      <c r="L4414" s="61" t="s">
        <v>81</v>
      </c>
      <c r="M4414" s="61">
        <f>VLOOKUP(H4414,zdroj!C:F,4,0)</f>
        <v>0</v>
      </c>
      <c r="N4414" s="61" t="str">
        <f t="shared" si="136"/>
        <v>-</v>
      </c>
      <c r="P4414" s="73" t="str">
        <f t="shared" si="137"/>
        <v/>
      </c>
      <c r="Q4414" s="61" t="s">
        <v>88</v>
      </c>
    </row>
    <row r="4415" spans="8:17" x14ac:dyDescent="0.25">
      <c r="H4415" s="59">
        <v>145998</v>
      </c>
      <c r="I4415" s="59" t="s">
        <v>69</v>
      </c>
      <c r="J4415" s="59">
        <v>28139933</v>
      </c>
      <c r="K4415" s="59" t="s">
        <v>4635</v>
      </c>
      <c r="L4415" s="61" t="s">
        <v>81</v>
      </c>
      <c r="M4415" s="61">
        <f>VLOOKUP(H4415,zdroj!C:F,4,0)</f>
        <v>0</v>
      </c>
      <c r="N4415" s="61" t="str">
        <f t="shared" si="136"/>
        <v>-</v>
      </c>
      <c r="P4415" s="73" t="str">
        <f t="shared" si="137"/>
        <v/>
      </c>
      <c r="Q4415" s="61" t="s">
        <v>88</v>
      </c>
    </row>
    <row r="4416" spans="8:17" x14ac:dyDescent="0.25">
      <c r="H4416" s="59">
        <v>145998</v>
      </c>
      <c r="I4416" s="59" t="s">
        <v>69</v>
      </c>
      <c r="J4416" s="59">
        <v>28139941</v>
      </c>
      <c r="K4416" s="59" t="s">
        <v>4636</v>
      </c>
      <c r="L4416" s="61" t="s">
        <v>81</v>
      </c>
      <c r="M4416" s="61">
        <f>VLOOKUP(H4416,zdroj!C:F,4,0)</f>
        <v>0</v>
      </c>
      <c r="N4416" s="61" t="str">
        <f t="shared" si="136"/>
        <v>-</v>
      </c>
      <c r="P4416" s="73" t="str">
        <f t="shared" si="137"/>
        <v/>
      </c>
      <c r="Q4416" s="61" t="s">
        <v>88</v>
      </c>
    </row>
    <row r="4417" spans="8:17" x14ac:dyDescent="0.25">
      <c r="H4417" s="59">
        <v>145998</v>
      </c>
      <c r="I4417" s="59" t="s">
        <v>69</v>
      </c>
      <c r="J4417" s="59">
        <v>28139950</v>
      </c>
      <c r="K4417" s="59" t="s">
        <v>4637</v>
      </c>
      <c r="L4417" s="61" t="s">
        <v>81</v>
      </c>
      <c r="M4417" s="61">
        <f>VLOOKUP(H4417,zdroj!C:F,4,0)</f>
        <v>0</v>
      </c>
      <c r="N4417" s="61" t="str">
        <f t="shared" si="136"/>
        <v>-</v>
      </c>
      <c r="P4417" s="73" t="str">
        <f t="shared" si="137"/>
        <v/>
      </c>
      <c r="Q4417" s="61" t="s">
        <v>88</v>
      </c>
    </row>
    <row r="4418" spans="8:17" x14ac:dyDescent="0.25">
      <c r="H4418" s="59">
        <v>145998</v>
      </c>
      <c r="I4418" s="59" t="s">
        <v>69</v>
      </c>
      <c r="J4418" s="59">
        <v>28139968</v>
      </c>
      <c r="K4418" s="59" t="s">
        <v>4638</v>
      </c>
      <c r="L4418" s="61" t="s">
        <v>113</v>
      </c>
      <c r="M4418" s="61">
        <f>VLOOKUP(H4418,zdroj!C:F,4,0)</f>
        <v>0</v>
      </c>
      <c r="N4418" s="61" t="str">
        <f t="shared" si="136"/>
        <v>katB</v>
      </c>
      <c r="P4418" s="73" t="str">
        <f t="shared" si="137"/>
        <v/>
      </c>
      <c r="Q4418" s="61" t="s">
        <v>30</v>
      </c>
    </row>
    <row r="4419" spans="8:17" x14ac:dyDescent="0.25">
      <c r="H4419" s="59">
        <v>145998</v>
      </c>
      <c r="I4419" s="59" t="s">
        <v>69</v>
      </c>
      <c r="J4419" s="59">
        <v>28139976</v>
      </c>
      <c r="K4419" s="59" t="s">
        <v>4639</v>
      </c>
      <c r="L4419" s="61" t="s">
        <v>113</v>
      </c>
      <c r="M4419" s="61">
        <f>VLOOKUP(H4419,zdroj!C:F,4,0)</f>
        <v>0</v>
      </c>
      <c r="N4419" s="61" t="str">
        <f t="shared" si="136"/>
        <v>katB</v>
      </c>
      <c r="P4419" s="73" t="str">
        <f t="shared" si="137"/>
        <v/>
      </c>
      <c r="Q4419" s="61" t="s">
        <v>30</v>
      </c>
    </row>
    <row r="4420" spans="8:17" x14ac:dyDescent="0.25">
      <c r="H4420" s="59">
        <v>145998</v>
      </c>
      <c r="I4420" s="59" t="s">
        <v>69</v>
      </c>
      <c r="J4420" s="59">
        <v>28139984</v>
      </c>
      <c r="K4420" s="59" t="s">
        <v>4640</v>
      </c>
      <c r="L4420" s="61" t="s">
        <v>113</v>
      </c>
      <c r="M4420" s="61">
        <f>VLOOKUP(H4420,zdroj!C:F,4,0)</f>
        <v>0</v>
      </c>
      <c r="N4420" s="61" t="str">
        <f t="shared" si="136"/>
        <v>katB</v>
      </c>
      <c r="P4420" s="73" t="str">
        <f t="shared" si="137"/>
        <v/>
      </c>
      <c r="Q4420" s="61" t="s">
        <v>30</v>
      </c>
    </row>
    <row r="4421" spans="8:17" x14ac:dyDescent="0.25">
      <c r="H4421" s="59">
        <v>145998</v>
      </c>
      <c r="I4421" s="59" t="s">
        <v>69</v>
      </c>
      <c r="J4421" s="59">
        <v>30887071</v>
      </c>
      <c r="K4421" s="59" t="s">
        <v>4641</v>
      </c>
      <c r="L4421" s="61" t="s">
        <v>113</v>
      </c>
      <c r="M4421" s="61">
        <f>VLOOKUP(H4421,zdroj!C:F,4,0)</f>
        <v>0</v>
      </c>
      <c r="N4421" s="61" t="str">
        <f t="shared" si="136"/>
        <v>katB</v>
      </c>
      <c r="P4421" s="73" t="str">
        <f t="shared" si="137"/>
        <v/>
      </c>
      <c r="Q4421" s="61" t="s">
        <v>30</v>
      </c>
    </row>
    <row r="4422" spans="8:17" x14ac:dyDescent="0.25">
      <c r="H4422" s="59">
        <v>145998</v>
      </c>
      <c r="I4422" s="59" t="s">
        <v>69</v>
      </c>
      <c r="J4422" s="59">
        <v>40112268</v>
      </c>
      <c r="K4422" s="59" t="s">
        <v>4642</v>
      </c>
      <c r="L4422" s="61" t="s">
        <v>81</v>
      </c>
      <c r="M4422" s="61">
        <f>VLOOKUP(H4422,zdroj!C:F,4,0)</f>
        <v>0</v>
      </c>
      <c r="N4422" s="61" t="str">
        <f t="shared" si="136"/>
        <v>-</v>
      </c>
      <c r="P4422" s="73" t="str">
        <f t="shared" si="137"/>
        <v/>
      </c>
      <c r="Q4422" s="61" t="s">
        <v>88</v>
      </c>
    </row>
    <row r="4423" spans="8:17" x14ac:dyDescent="0.25">
      <c r="H4423" s="59">
        <v>145998</v>
      </c>
      <c r="I4423" s="59" t="s">
        <v>69</v>
      </c>
      <c r="J4423" s="59">
        <v>41116747</v>
      </c>
      <c r="K4423" s="59" t="s">
        <v>4643</v>
      </c>
      <c r="L4423" s="61" t="s">
        <v>113</v>
      </c>
      <c r="M4423" s="61">
        <f>VLOOKUP(H4423,zdroj!C:F,4,0)</f>
        <v>0</v>
      </c>
      <c r="N4423" s="61" t="str">
        <f t="shared" ref="N4423:N4486" si="138">IF(M4423="A",IF(L4423="katA","katB",L4423),L4423)</f>
        <v>katB</v>
      </c>
      <c r="P4423" s="73" t="str">
        <f t="shared" ref="P4423:P4486" si="139">IF(O4423="A",1,"")</f>
        <v/>
      </c>
      <c r="Q4423" s="61" t="s">
        <v>30</v>
      </c>
    </row>
    <row r="4424" spans="8:17" x14ac:dyDescent="0.25">
      <c r="H4424" s="59">
        <v>145998</v>
      </c>
      <c r="I4424" s="59" t="s">
        <v>69</v>
      </c>
      <c r="J4424" s="59">
        <v>42372054</v>
      </c>
      <c r="K4424" s="59" t="s">
        <v>4644</v>
      </c>
      <c r="L4424" s="61" t="s">
        <v>113</v>
      </c>
      <c r="M4424" s="61">
        <f>VLOOKUP(H4424,zdroj!C:F,4,0)</f>
        <v>0</v>
      </c>
      <c r="N4424" s="61" t="str">
        <f t="shared" si="138"/>
        <v>katB</v>
      </c>
      <c r="P4424" s="73" t="str">
        <f t="shared" si="139"/>
        <v/>
      </c>
      <c r="Q4424" s="61" t="s">
        <v>30</v>
      </c>
    </row>
    <row r="4425" spans="8:17" x14ac:dyDescent="0.25">
      <c r="H4425" s="59">
        <v>145998</v>
      </c>
      <c r="I4425" s="59" t="s">
        <v>69</v>
      </c>
      <c r="J4425" s="59">
        <v>70021384</v>
      </c>
      <c r="K4425" s="59" t="s">
        <v>4645</v>
      </c>
      <c r="L4425" s="61" t="s">
        <v>81</v>
      </c>
      <c r="M4425" s="61">
        <f>VLOOKUP(H4425,zdroj!C:F,4,0)</f>
        <v>0</v>
      </c>
      <c r="N4425" s="61" t="str">
        <f t="shared" si="138"/>
        <v>-</v>
      </c>
      <c r="P4425" s="73" t="str">
        <f t="shared" si="139"/>
        <v/>
      </c>
      <c r="Q4425" s="61" t="s">
        <v>88</v>
      </c>
    </row>
    <row r="4426" spans="8:17" x14ac:dyDescent="0.25">
      <c r="H4426" s="59">
        <v>145998</v>
      </c>
      <c r="I4426" s="59" t="s">
        <v>69</v>
      </c>
      <c r="J4426" s="59">
        <v>70532451</v>
      </c>
      <c r="K4426" s="59" t="s">
        <v>4646</v>
      </c>
      <c r="L4426" s="61" t="s">
        <v>113</v>
      </c>
      <c r="M4426" s="61">
        <f>VLOOKUP(H4426,zdroj!C:F,4,0)</f>
        <v>0</v>
      </c>
      <c r="N4426" s="61" t="str">
        <f t="shared" si="138"/>
        <v>katB</v>
      </c>
      <c r="P4426" s="73" t="str">
        <f t="shared" si="139"/>
        <v/>
      </c>
      <c r="Q4426" s="61" t="s">
        <v>30</v>
      </c>
    </row>
    <row r="4427" spans="8:17" x14ac:dyDescent="0.25">
      <c r="H4427" s="59">
        <v>145998</v>
      </c>
      <c r="I4427" s="59" t="s">
        <v>69</v>
      </c>
      <c r="J4427" s="59">
        <v>74256033</v>
      </c>
      <c r="K4427" s="59" t="s">
        <v>4647</v>
      </c>
      <c r="L4427" s="61" t="s">
        <v>113</v>
      </c>
      <c r="M4427" s="61">
        <f>VLOOKUP(H4427,zdroj!C:F,4,0)</f>
        <v>0</v>
      </c>
      <c r="N4427" s="61" t="str">
        <f t="shared" si="138"/>
        <v>katB</v>
      </c>
      <c r="P4427" s="73" t="str">
        <f t="shared" si="139"/>
        <v/>
      </c>
      <c r="Q4427" s="61" t="s">
        <v>30</v>
      </c>
    </row>
    <row r="4428" spans="8:17" x14ac:dyDescent="0.25">
      <c r="H4428" s="59">
        <v>145998</v>
      </c>
      <c r="I4428" s="59" t="s">
        <v>69</v>
      </c>
      <c r="J4428" s="59">
        <v>80455565</v>
      </c>
      <c r="K4428" s="59" t="s">
        <v>4648</v>
      </c>
      <c r="L4428" s="61" t="s">
        <v>113</v>
      </c>
      <c r="M4428" s="61">
        <f>VLOOKUP(H4428,zdroj!C:F,4,0)</f>
        <v>0</v>
      </c>
      <c r="N4428" s="61" t="str">
        <f t="shared" si="138"/>
        <v>katB</v>
      </c>
      <c r="P4428" s="73" t="str">
        <f t="shared" si="139"/>
        <v/>
      </c>
      <c r="Q4428" s="61" t="s">
        <v>30</v>
      </c>
    </row>
    <row r="4429" spans="8:17" x14ac:dyDescent="0.25">
      <c r="H4429" s="59">
        <v>145998</v>
      </c>
      <c r="I4429" s="59" t="s">
        <v>69</v>
      </c>
      <c r="J4429" s="59">
        <v>80475795</v>
      </c>
      <c r="K4429" s="59" t="s">
        <v>4649</v>
      </c>
      <c r="L4429" s="61" t="s">
        <v>113</v>
      </c>
      <c r="M4429" s="61">
        <f>VLOOKUP(H4429,zdroj!C:F,4,0)</f>
        <v>0</v>
      </c>
      <c r="N4429" s="61" t="str">
        <f t="shared" si="138"/>
        <v>katB</v>
      </c>
      <c r="P4429" s="73" t="str">
        <f t="shared" si="139"/>
        <v/>
      </c>
      <c r="Q4429" s="61" t="s">
        <v>30</v>
      </c>
    </row>
    <row r="4430" spans="8:17" x14ac:dyDescent="0.25">
      <c r="H4430" s="59">
        <v>146005</v>
      </c>
      <c r="I4430" s="59" t="s">
        <v>69</v>
      </c>
      <c r="J4430" s="59">
        <v>11504013</v>
      </c>
      <c r="K4430" s="59" t="s">
        <v>4650</v>
      </c>
      <c r="L4430" s="61" t="s">
        <v>81</v>
      </c>
      <c r="M4430" s="61">
        <f>VLOOKUP(H4430,zdroj!C:F,4,0)</f>
        <v>0</v>
      </c>
      <c r="N4430" s="61" t="str">
        <f t="shared" si="138"/>
        <v>-</v>
      </c>
      <c r="P4430" s="73" t="str">
        <f t="shared" si="139"/>
        <v/>
      </c>
      <c r="Q4430" s="61" t="s">
        <v>86</v>
      </c>
    </row>
    <row r="4431" spans="8:17" x14ac:dyDescent="0.25">
      <c r="H4431" s="59">
        <v>146005</v>
      </c>
      <c r="I4431" s="59" t="s">
        <v>69</v>
      </c>
      <c r="J4431" s="59">
        <v>11504617</v>
      </c>
      <c r="K4431" s="59" t="s">
        <v>4651</v>
      </c>
      <c r="L4431" s="61" t="s">
        <v>81</v>
      </c>
      <c r="M4431" s="61">
        <f>VLOOKUP(H4431,zdroj!C:F,4,0)</f>
        <v>0</v>
      </c>
      <c r="N4431" s="61" t="str">
        <f t="shared" si="138"/>
        <v>-</v>
      </c>
      <c r="P4431" s="73" t="str">
        <f t="shared" si="139"/>
        <v/>
      </c>
      <c r="Q4431" s="61" t="s">
        <v>86</v>
      </c>
    </row>
    <row r="4432" spans="8:17" x14ac:dyDescent="0.25">
      <c r="H4432" s="59">
        <v>146005</v>
      </c>
      <c r="I4432" s="59" t="s">
        <v>69</v>
      </c>
      <c r="J4432" s="59">
        <v>11504625</v>
      </c>
      <c r="K4432" s="59" t="s">
        <v>4652</v>
      </c>
      <c r="L4432" s="61" t="s">
        <v>113</v>
      </c>
      <c r="M4432" s="61">
        <f>VLOOKUP(H4432,zdroj!C:F,4,0)</f>
        <v>0</v>
      </c>
      <c r="N4432" s="61" t="str">
        <f t="shared" si="138"/>
        <v>katB</v>
      </c>
      <c r="P4432" s="73" t="str">
        <f t="shared" si="139"/>
        <v/>
      </c>
      <c r="Q4432" s="61" t="s">
        <v>30</v>
      </c>
    </row>
    <row r="4433" spans="8:17" x14ac:dyDescent="0.25">
      <c r="H4433" s="59">
        <v>146005</v>
      </c>
      <c r="I4433" s="59" t="s">
        <v>69</v>
      </c>
      <c r="J4433" s="59">
        <v>11504633</v>
      </c>
      <c r="K4433" s="59" t="s">
        <v>4653</v>
      </c>
      <c r="L4433" s="61" t="s">
        <v>113</v>
      </c>
      <c r="M4433" s="61">
        <f>VLOOKUP(H4433,zdroj!C:F,4,0)</f>
        <v>0</v>
      </c>
      <c r="N4433" s="61" t="str">
        <f t="shared" si="138"/>
        <v>katB</v>
      </c>
      <c r="P4433" s="73" t="str">
        <f t="shared" si="139"/>
        <v/>
      </c>
      <c r="Q4433" s="61" t="s">
        <v>30</v>
      </c>
    </row>
    <row r="4434" spans="8:17" x14ac:dyDescent="0.25">
      <c r="H4434" s="59">
        <v>146005</v>
      </c>
      <c r="I4434" s="59" t="s">
        <v>69</v>
      </c>
      <c r="J4434" s="59">
        <v>11504641</v>
      </c>
      <c r="K4434" s="59" t="s">
        <v>4654</v>
      </c>
      <c r="L4434" s="61" t="s">
        <v>113</v>
      </c>
      <c r="M4434" s="61">
        <f>VLOOKUP(H4434,zdroj!C:F,4,0)</f>
        <v>0</v>
      </c>
      <c r="N4434" s="61" t="str">
        <f t="shared" si="138"/>
        <v>katB</v>
      </c>
      <c r="P4434" s="73" t="str">
        <f t="shared" si="139"/>
        <v/>
      </c>
      <c r="Q4434" s="61" t="s">
        <v>30</v>
      </c>
    </row>
    <row r="4435" spans="8:17" x14ac:dyDescent="0.25">
      <c r="H4435" s="59">
        <v>146005</v>
      </c>
      <c r="I4435" s="59" t="s">
        <v>69</v>
      </c>
      <c r="J4435" s="59">
        <v>11504650</v>
      </c>
      <c r="K4435" s="59" t="s">
        <v>4655</v>
      </c>
      <c r="L4435" s="61" t="s">
        <v>113</v>
      </c>
      <c r="M4435" s="61">
        <f>VLOOKUP(H4435,zdroj!C:F,4,0)</f>
        <v>0</v>
      </c>
      <c r="N4435" s="61" t="str">
        <f t="shared" si="138"/>
        <v>katB</v>
      </c>
      <c r="P4435" s="73" t="str">
        <f t="shared" si="139"/>
        <v/>
      </c>
      <c r="Q4435" s="61" t="s">
        <v>30</v>
      </c>
    </row>
    <row r="4436" spans="8:17" x14ac:dyDescent="0.25">
      <c r="H4436" s="59">
        <v>146005</v>
      </c>
      <c r="I4436" s="59" t="s">
        <v>69</v>
      </c>
      <c r="J4436" s="59">
        <v>11504668</v>
      </c>
      <c r="K4436" s="59" t="s">
        <v>4656</v>
      </c>
      <c r="L4436" s="61" t="s">
        <v>81</v>
      </c>
      <c r="M4436" s="61">
        <f>VLOOKUP(H4436,zdroj!C:F,4,0)</f>
        <v>0</v>
      </c>
      <c r="N4436" s="61" t="str">
        <f t="shared" si="138"/>
        <v>-</v>
      </c>
      <c r="P4436" s="73" t="str">
        <f t="shared" si="139"/>
        <v/>
      </c>
      <c r="Q4436" s="61" t="s">
        <v>86</v>
      </c>
    </row>
    <row r="4437" spans="8:17" x14ac:dyDescent="0.25">
      <c r="H4437" s="59">
        <v>146005</v>
      </c>
      <c r="I4437" s="59" t="s">
        <v>69</v>
      </c>
      <c r="J4437" s="59">
        <v>11504676</v>
      </c>
      <c r="K4437" s="59" t="s">
        <v>4657</v>
      </c>
      <c r="L4437" s="61" t="s">
        <v>113</v>
      </c>
      <c r="M4437" s="61">
        <f>VLOOKUP(H4437,zdroj!C:F,4,0)</f>
        <v>0</v>
      </c>
      <c r="N4437" s="61" t="str">
        <f t="shared" si="138"/>
        <v>katB</v>
      </c>
      <c r="P4437" s="73" t="str">
        <f t="shared" si="139"/>
        <v/>
      </c>
      <c r="Q4437" s="61" t="s">
        <v>30</v>
      </c>
    </row>
    <row r="4438" spans="8:17" x14ac:dyDescent="0.25">
      <c r="H4438" s="59">
        <v>146005</v>
      </c>
      <c r="I4438" s="59" t="s">
        <v>69</v>
      </c>
      <c r="J4438" s="59">
        <v>11504692</v>
      </c>
      <c r="K4438" s="59" t="s">
        <v>4658</v>
      </c>
      <c r="L4438" s="61" t="s">
        <v>113</v>
      </c>
      <c r="M4438" s="61">
        <f>VLOOKUP(H4438,zdroj!C:F,4,0)</f>
        <v>0</v>
      </c>
      <c r="N4438" s="61" t="str">
        <f t="shared" si="138"/>
        <v>katB</v>
      </c>
      <c r="P4438" s="73" t="str">
        <f t="shared" si="139"/>
        <v/>
      </c>
      <c r="Q4438" s="61" t="s">
        <v>30</v>
      </c>
    </row>
    <row r="4439" spans="8:17" x14ac:dyDescent="0.25">
      <c r="H4439" s="59">
        <v>146005</v>
      </c>
      <c r="I4439" s="59" t="s">
        <v>69</v>
      </c>
      <c r="J4439" s="59">
        <v>11504706</v>
      </c>
      <c r="K4439" s="59" t="s">
        <v>4659</v>
      </c>
      <c r="L4439" s="61" t="s">
        <v>81</v>
      </c>
      <c r="M4439" s="61">
        <f>VLOOKUP(H4439,zdroj!C:F,4,0)</f>
        <v>0</v>
      </c>
      <c r="N4439" s="61" t="str">
        <f t="shared" si="138"/>
        <v>-</v>
      </c>
      <c r="P4439" s="73" t="str">
        <f t="shared" si="139"/>
        <v/>
      </c>
      <c r="Q4439" s="61" t="s">
        <v>86</v>
      </c>
    </row>
    <row r="4440" spans="8:17" x14ac:dyDescent="0.25">
      <c r="H4440" s="59">
        <v>146005</v>
      </c>
      <c r="I4440" s="59" t="s">
        <v>69</v>
      </c>
      <c r="J4440" s="59">
        <v>11504714</v>
      </c>
      <c r="K4440" s="59" t="s">
        <v>4660</v>
      </c>
      <c r="L4440" s="61" t="s">
        <v>81</v>
      </c>
      <c r="M4440" s="61">
        <f>VLOOKUP(H4440,zdroj!C:F,4,0)</f>
        <v>0</v>
      </c>
      <c r="N4440" s="61" t="str">
        <f t="shared" si="138"/>
        <v>-</v>
      </c>
      <c r="P4440" s="73" t="str">
        <f t="shared" si="139"/>
        <v/>
      </c>
      <c r="Q4440" s="61" t="s">
        <v>86</v>
      </c>
    </row>
    <row r="4441" spans="8:17" x14ac:dyDescent="0.25">
      <c r="H4441" s="59">
        <v>146005</v>
      </c>
      <c r="I4441" s="59" t="s">
        <v>69</v>
      </c>
      <c r="J4441" s="59">
        <v>11504731</v>
      </c>
      <c r="K4441" s="59" t="s">
        <v>4661</v>
      </c>
      <c r="L4441" s="61" t="s">
        <v>81</v>
      </c>
      <c r="M4441" s="61">
        <f>VLOOKUP(H4441,zdroj!C:F,4,0)</f>
        <v>0</v>
      </c>
      <c r="N4441" s="61" t="str">
        <f t="shared" si="138"/>
        <v>-</v>
      </c>
      <c r="P4441" s="73" t="str">
        <f t="shared" si="139"/>
        <v/>
      </c>
      <c r="Q4441" s="61" t="s">
        <v>86</v>
      </c>
    </row>
    <row r="4442" spans="8:17" x14ac:dyDescent="0.25">
      <c r="H4442" s="59">
        <v>146005</v>
      </c>
      <c r="I4442" s="59" t="s">
        <v>69</v>
      </c>
      <c r="J4442" s="59">
        <v>11504757</v>
      </c>
      <c r="K4442" s="59" t="s">
        <v>4662</v>
      </c>
      <c r="L4442" s="61" t="s">
        <v>81</v>
      </c>
      <c r="M4442" s="61">
        <f>VLOOKUP(H4442,zdroj!C:F,4,0)</f>
        <v>0</v>
      </c>
      <c r="N4442" s="61" t="str">
        <f t="shared" si="138"/>
        <v>-</v>
      </c>
      <c r="P4442" s="73" t="str">
        <f t="shared" si="139"/>
        <v/>
      </c>
      <c r="Q4442" s="61" t="s">
        <v>88</v>
      </c>
    </row>
    <row r="4443" spans="8:17" x14ac:dyDescent="0.25">
      <c r="H4443" s="59">
        <v>146005</v>
      </c>
      <c r="I4443" s="59" t="s">
        <v>69</v>
      </c>
      <c r="J4443" s="59">
        <v>11504765</v>
      </c>
      <c r="K4443" s="59" t="s">
        <v>4663</v>
      </c>
      <c r="L4443" s="61" t="s">
        <v>113</v>
      </c>
      <c r="M4443" s="61">
        <f>VLOOKUP(H4443,zdroj!C:F,4,0)</f>
        <v>0</v>
      </c>
      <c r="N4443" s="61" t="str">
        <f t="shared" si="138"/>
        <v>katB</v>
      </c>
      <c r="P4443" s="73" t="str">
        <f t="shared" si="139"/>
        <v/>
      </c>
      <c r="Q4443" s="61" t="s">
        <v>30</v>
      </c>
    </row>
    <row r="4444" spans="8:17" x14ac:dyDescent="0.25">
      <c r="H4444" s="59">
        <v>146005</v>
      </c>
      <c r="I4444" s="59" t="s">
        <v>69</v>
      </c>
      <c r="J4444" s="59">
        <v>11504773</v>
      </c>
      <c r="K4444" s="59" t="s">
        <v>4664</v>
      </c>
      <c r="L4444" s="61" t="s">
        <v>113</v>
      </c>
      <c r="M4444" s="61">
        <f>VLOOKUP(H4444,zdroj!C:F,4,0)</f>
        <v>0</v>
      </c>
      <c r="N4444" s="61" t="str">
        <f t="shared" si="138"/>
        <v>katB</v>
      </c>
      <c r="P4444" s="73" t="str">
        <f t="shared" si="139"/>
        <v/>
      </c>
      <c r="Q4444" s="61" t="s">
        <v>33</v>
      </c>
    </row>
    <row r="4445" spans="8:17" x14ac:dyDescent="0.25">
      <c r="H4445" s="59">
        <v>146005</v>
      </c>
      <c r="I4445" s="59" t="s">
        <v>69</v>
      </c>
      <c r="J4445" s="59">
        <v>11504781</v>
      </c>
      <c r="K4445" s="59" t="s">
        <v>4665</v>
      </c>
      <c r="L4445" s="61" t="s">
        <v>113</v>
      </c>
      <c r="M4445" s="61">
        <f>VLOOKUP(H4445,zdroj!C:F,4,0)</f>
        <v>0</v>
      </c>
      <c r="N4445" s="61" t="str">
        <f t="shared" si="138"/>
        <v>katB</v>
      </c>
      <c r="P4445" s="73" t="str">
        <f t="shared" si="139"/>
        <v/>
      </c>
      <c r="Q4445" s="61" t="s">
        <v>30</v>
      </c>
    </row>
    <row r="4446" spans="8:17" x14ac:dyDescent="0.25">
      <c r="H4446" s="59">
        <v>146005</v>
      </c>
      <c r="I4446" s="59" t="s">
        <v>69</v>
      </c>
      <c r="J4446" s="59">
        <v>11504790</v>
      </c>
      <c r="K4446" s="59" t="s">
        <v>4666</v>
      </c>
      <c r="L4446" s="61" t="s">
        <v>113</v>
      </c>
      <c r="M4446" s="61">
        <f>VLOOKUP(H4446,zdroj!C:F,4,0)</f>
        <v>0</v>
      </c>
      <c r="N4446" s="61" t="str">
        <f t="shared" si="138"/>
        <v>katB</v>
      </c>
      <c r="P4446" s="73" t="str">
        <f t="shared" si="139"/>
        <v/>
      </c>
      <c r="Q4446" s="61" t="s">
        <v>30</v>
      </c>
    </row>
    <row r="4447" spans="8:17" x14ac:dyDescent="0.25">
      <c r="H4447" s="59">
        <v>146005</v>
      </c>
      <c r="I4447" s="59" t="s">
        <v>69</v>
      </c>
      <c r="J4447" s="59">
        <v>11504803</v>
      </c>
      <c r="K4447" s="59" t="s">
        <v>4667</v>
      </c>
      <c r="L4447" s="61" t="s">
        <v>113</v>
      </c>
      <c r="M4447" s="61">
        <f>VLOOKUP(H4447,zdroj!C:F,4,0)</f>
        <v>0</v>
      </c>
      <c r="N4447" s="61" t="str">
        <f t="shared" si="138"/>
        <v>katB</v>
      </c>
      <c r="P4447" s="73" t="str">
        <f t="shared" si="139"/>
        <v/>
      </c>
      <c r="Q4447" s="61" t="s">
        <v>30</v>
      </c>
    </row>
    <row r="4448" spans="8:17" x14ac:dyDescent="0.25">
      <c r="H4448" s="59">
        <v>146005</v>
      </c>
      <c r="I4448" s="59" t="s">
        <v>69</v>
      </c>
      <c r="J4448" s="59">
        <v>11504811</v>
      </c>
      <c r="K4448" s="59" t="s">
        <v>4668</v>
      </c>
      <c r="L4448" s="61" t="s">
        <v>113</v>
      </c>
      <c r="M4448" s="61">
        <f>VLOOKUP(H4448,zdroj!C:F,4,0)</f>
        <v>0</v>
      </c>
      <c r="N4448" s="61" t="str">
        <f t="shared" si="138"/>
        <v>katB</v>
      </c>
      <c r="P4448" s="73" t="str">
        <f t="shared" si="139"/>
        <v/>
      </c>
      <c r="Q4448" s="61" t="s">
        <v>30</v>
      </c>
    </row>
    <row r="4449" spans="8:17" x14ac:dyDescent="0.25">
      <c r="H4449" s="59">
        <v>146005</v>
      </c>
      <c r="I4449" s="59" t="s">
        <v>69</v>
      </c>
      <c r="J4449" s="59">
        <v>11504820</v>
      </c>
      <c r="K4449" s="59" t="s">
        <v>4669</v>
      </c>
      <c r="L4449" s="61" t="s">
        <v>113</v>
      </c>
      <c r="M4449" s="61">
        <f>VLOOKUP(H4449,zdroj!C:F,4,0)</f>
        <v>0</v>
      </c>
      <c r="N4449" s="61" t="str">
        <f t="shared" si="138"/>
        <v>katB</v>
      </c>
      <c r="P4449" s="73" t="str">
        <f t="shared" si="139"/>
        <v/>
      </c>
      <c r="Q4449" s="61" t="s">
        <v>30</v>
      </c>
    </row>
    <row r="4450" spans="8:17" x14ac:dyDescent="0.25">
      <c r="H4450" s="59">
        <v>146005</v>
      </c>
      <c r="I4450" s="59" t="s">
        <v>69</v>
      </c>
      <c r="J4450" s="59">
        <v>11504838</v>
      </c>
      <c r="K4450" s="59" t="s">
        <v>4670</v>
      </c>
      <c r="L4450" s="61" t="s">
        <v>113</v>
      </c>
      <c r="M4450" s="61">
        <f>VLOOKUP(H4450,zdroj!C:F,4,0)</f>
        <v>0</v>
      </c>
      <c r="N4450" s="61" t="str">
        <f t="shared" si="138"/>
        <v>katB</v>
      </c>
      <c r="P4450" s="73" t="str">
        <f t="shared" si="139"/>
        <v/>
      </c>
      <c r="Q4450" s="61" t="s">
        <v>30</v>
      </c>
    </row>
    <row r="4451" spans="8:17" x14ac:dyDescent="0.25">
      <c r="H4451" s="59">
        <v>146005</v>
      </c>
      <c r="I4451" s="59" t="s">
        <v>69</v>
      </c>
      <c r="J4451" s="59">
        <v>11504846</v>
      </c>
      <c r="K4451" s="59" t="s">
        <v>4671</v>
      </c>
      <c r="L4451" s="61" t="s">
        <v>81</v>
      </c>
      <c r="M4451" s="61">
        <f>VLOOKUP(H4451,zdroj!C:F,4,0)</f>
        <v>0</v>
      </c>
      <c r="N4451" s="61" t="str">
        <f t="shared" si="138"/>
        <v>-</v>
      </c>
      <c r="P4451" s="73" t="str">
        <f t="shared" si="139"/>
        <v/>
      </c>
      <c r="Q4451" s="61" t="s">
        <v>86</v>
      </c>
    </row>
    <row r="4452" spans="8:17" x14ac:dyDescent="0.25">
      <c r="H4452" s="59">
        <v>146005</v>
      </c>
      <c r="I4452" s="59" t="s">
        <v>69</v>
      </c>
      <c r="J4452" s="59">
        <v>11504854</v>
      </c>
      <c r="K4452" s="59" t="s">
        <v>4672</v>
      </c>
      <c r="L4452" s="61" t="s">
        <v>81</v>
      </c>
      <c r="M4452" s="61">
        <f>VLOOKUP(H4452,zdroj!C:F,4,0)</f>
        <v>0</v>
      </c>
      <c r="N4452" s="61" t="str">
        <f t="shared" si="138"/>
        <v>-</v>
      </c>
      <c r="P4452" s="73" t="str">
        <f t="shared" si="139"/>
        <v/>
      </c>
      <c r="Q4452" s="61" t="s">
        <v>86</v>
      </c>
    </row>
    <row r="4453" spans="8:17" x14ac:dyDescent="0.25">
      <c r="H4453" s="59">
        <v>146005</v>
      </c>
      <c r="I4453" s="59" t="s">
        <v>69</v>
      </c>
      <c r="J4453" s="59">
        <v>11504862</v>
      </c>
      <c r="K4453" s="59" t="s">
        <v>4673</v>
      </c>
      <c r="L4453" s="61" t="s">
        <v>113</v>
      </c>
      <c r="M4453" s="61">
        <f>VLOOKUP(H4453,zdroj!C:F,4,0)</f>
        <v>0</v>
      </c>
      <c r="N4453" s="61" t="str">
        <f t="shared" si="138"/>
        <v>katB</v>
      </c>
      <c r="P4453" s="73" t="str">
        <f t="shared" si="139"/>
        <v/>
      </c>
      <c r="Q4453" s="61" t="s">
        <v>30</v>
      </c>
    </row>
    <row r="4454" spans="8:17" x14ac:dyDescent="0.25">
      <c r="H4454" s="59">
        <v>146005</v>
      </c>
      <c r="I4454" s="59" t="s">
        <v>69</v>
      </c>
      <c r="J4454" s="59">
        <v>11504871</v>
      </c>
      <c r="K4454" s="59" t="s">
        <v>4674</v>
      </c>
      <c r="L4454" s="61" t="s">
        <v>113</v>
      </c>
      <c r="M4454" s="61">
        <f>VLOOKUP(H4454,zdroj!C:F,4,0)</f>
        <v>0</v>
      </c>
      <c r="N4454" s="61" t="str">
        <f t="shared" si="138"/>
        <v>katB</v>
      </c>
      <c r="P4454" s="73" t="str">
        <f t="shared" si="139"/>
        <v/>
      </c>
      <c r="Q4454" s="61" t="s">
        <v>30</v>
      </c>
    </row>
    <row r="4455" spans="8:17" x14ac:dyDescent="0.25">
      <c r="H4455" s="59">
        <v>146005</v>
      </c>
      <c r="I4455" s="59" t="s">
        <v>69</v>
      </c>
      <c r="J4455" s="59">
        <v>11504889</v>
      </c>
      <c r="K4455" s="59" t="s">
        <v>4675</v>
      </c>
      <c r="L4455" s="61" t="s">
        <v>81</v>
      </c>
      <c r="M4455" s="61">
        <f>VLOOKUP(H4455,zdroj!C:F,4,0)</f>
        <v>0</v>
      </c>
      <c r="N4455" s="61" t="str">
        <f t="shared" si="138"/>
        <v>-</v>
      </c>
      <c r="P4455" s="73" t="str">
        <f t="shared" si="139"/>
        <v/>
      </c>
      <c r="Q4455" s="61" t="s">
        <v>86</v>
      </c>
    </row>
    <row r="4456" spans="8:17" x14ac:dyDescent="0.25">
      <c r="H4456" s="59">
        <v>146005</v>
      </c>
      <c r="I4456" s="59" t="s">
        <v>69</v>
      </c>
      <c r="J4456" s="59">
        <v>11504897</v>
      </c>
      <c r="K4456" s="59" t="s">
        <v>4676</v>
      </c>
      <c r="L4456" s="61" t="s">
        <v>113</v>
      </c>
      <c r="M4456" s="61">
        <f>VLOOKUP(H4456,zdroj!C:F,4,0)</f>
        <v>0</v>
      </c>
      <c r="N4456" s="61" t="str">
        <f t="shared" si="138"/>
        <v>katB</v>
      </c>
      <c r="P4456" s="73" t="str">
        <f t="shared" si="139"/>
        <v/>
      </c>
      <c r="Q4456" s="61" t="s">
        <v>30</v>
      </c>
    </row>
    <row r="4457" spans="8:17" x14ac:dyDescent="0.25">
      <c r="H4457" s="59">
        <v>146005</v>
      </c>
      <c r="I4457" s="59" t="s">
        <v>69</v>
      </c>
      <c r="J4457" s="59">
        <v>11504901</v>
      </c>
      <c r="K4457" s="59" t="s">
        <v>4677</v>
      </c>
      <c r="L4457" s="61" t="s">
        <v>113</v>
      </c>
      <c r="M4457" s="61">
        <f>VLOOKUP(H4457,zdroj!C:F,4,0)</f>
        <v>0</v>
      </c>
      <c r="N4457" s="61" t="str">
        <f t="shared" si="138"/>
        <v>katB</v>
      </c>
      <c r="P4457" s="73" t="str">
        <f t="shared" si="139"/>
        <v/>
      </c>
      <c r="Q4457" s="61" t="s">
        <v>30</v>
      </c>
    </row>
    <row r="4458" spans="8:17" x14ac:dyDescent="0.25">
      <c r="H4458" s="59">
        <v>146005</v>
      </c>
      <c r="I4458" s="59" t="s">
        <v>69</v>
      </c>
      <c r="J4458" s="59">
        <v>11504994</v>
      </c>
      <c r="K4458" s="59" t="s">
        <v>4678</v>
      </c>
      <c r="L4458" s="61" t="s">
        <v>81</v>
      </c>
      <c r="M4458" s="61">
        <f>VLOOKUP(H4458,zdroj!C:F,4,0)</f>
        <v>0</v>
      </c>
      <c r="N4458" s="61" t="str">
        <f t="shared" si="138"/>
        <v>-</v>
      </c>
      <c r="P4458" s="73" t="str">
        <f t="shared" si="139"/>
        <v/>
      </c>
      <c r="Q4458" s="61" t="s">
        <v>88</v>
      </c>
    </row>
    <row r="4459" spans="8:17" x14ac:dyDescent="0.25">
      <c r="H4459" s="59">
        <v>146005</v>
      </c>
      <c r="I4459" s="59" t="s">
        <v>69</v>
      </c>
      <c r="J4459" s="59">
        <v>11505001</v>
      </c>
      <c r="K4459" s="59" t="s">
        <v>4679</v>
      </c>
      <c r="L4459" s="61" t="s">
        <v>81</v>
      </c>
      <c r="M4459" s="61">
        <f>VLOOKUP(H4459,zdroj!C:F,4,0)</f>
        <v>0</v>
      </c>
      <c r="N4459" s="61" t="str">
        <f t="shared" si="138"/>
        <v>-</v>
      </c>
      <c r="P4459" s="73" t="str">
        <f t="shared" si="139"/>
        <v/>
      </c>
      <c r="Q4459" s="61" t="s">
        <v>88</v>
      </c>
    </row>
    <row r="4460" spans="8:17" x14ac:dyDescent="0.25">
      <c r="H4460" s="59">
        <v>146005</v>
      </c>
      <c r="I4460" s="59" t="s">
        <v>69</v>
      </c>
      <c r="J4460" s="59">
        <v>11505010</v>
      </c>
      <c r="K4460" s="59" t="s">
        <v>4680</v>
      </c>
      <c r="L4460" s="61" t="s">
        <v>81</v>
      </c>
      <c r="M4460" s="61">
        <f>VLOOKUP(H4460,zdroj!C:F,4,0)</f>
        <v>0</v>
      </c>
      <c r="N4460" s="61" t="str">
        <f t="shared" si="138"/>
        <v>-</v>
      </c>
      <c r="P4460" s="73" t="str">
        <f t="shared" si="139"/>
        <v/>
      </c>
      <c r="Q4460" s="61" t="s">
        <v>88</v>
      </c>
    </row>
    <row r="4461" spans="8:17" x14ac:dyDescent="0.25">
      <c r="H4461" s="59">
        <v>146005</v>
      </c>
      <c r="I4461" s="59" t="s">
        <v>69</v>
      </c>
      <c r="J4461" s="59">
        <v>11505028</v>
      </c>
      <c r="K4461" s="59" t="s">
        <v>4681</v>
      </c>
      <c r="L4461" s="61" t="s">
        <v>81</v>
      </c>
      <c r="M4461" s="61">
        <f>VLOOKUP(H4461,zdroj!C:F,4,0)</f>
        <v>0</v>
      </c>
      <c r="N4461" s="61" t="str">
        <f t="shared" si="138"/>
        <v>-</v>
      </c>
      <c r="P4461" s="73" t="str">
        <f t="shared" si="139"/>
        <v/>
      </c>
      <c r="Q4461" s="61" t="s">
        <v>88</v>
      </c>
    </row>
    <row r="4462" spans="8:17" x14ac:dyDescent="0.25">
      <c r="H4462" s="59">
        <v>146005</v>
      </c>
      <c r="I4462" s="59" t="s">
        <v>69</v>
      </c>
      <c r="J4462" s="59">
        <v>11505036</v>
      </c>
      <c r="K4462" s="59" t="s">
        <v>4682</v>
      </c>
      <c r="L4462" s="61" t="s">
        <v>81</v>
      </c>
      <c r="M4462" s="61">
        <f>VLOOKUP(H4462,zdroj!C:F,4,0)</f>
        <v>0</v>
      </c>
      <c r="N4462" s="61" t="str">
        <f t="shared" si="138"/>
        <v>-</v>
      </c>
      <c r="P4462" s="73" t="str">
        <f t="shared" si="139"/>
        <v/>
      </c>
      <c r="Q4462" s="61" t="s">
        <v>88</v>
      </c>
    </row>
    <row r="4463" spans="8:17" x14ac:dyDescent="0.25">
      <c r="H4463" s="59">
        <v>146005</v>
      </c>
      <c r="I4463" s="59" t="s">
        <v>69</v>
      </c>
      <c r="J4463" s="59">
        <v>11505044</v>
      </c>
      <c r="K4463" s="59" t="s">
        <v>4683</v>
      </c>
      <c r="L4463" s="61" t="s">
        <v>81</v>
      </c>
      <c r="M4463" s="61">
        <f>VLOOKUP(H4463,zdroj!C:F,4,0)</f>
        <v>0</v>
      </c>
      <c r="N4463" s="61" t="str">
        <f t="shared" si="138"/>
        <v>-</v>
      </c>
      <c r="P4463" s="73" t="str">
        <f t="shared" si="139"/>
        <v/>
      </c>
      <c r="Q4463" s="61" t="s">
        <v>88</v>
      </c>
    </row>
    <row r="4464" spans="8:17" x14ac:dyDescent="0.25">
      <c r="H4464" s="59">
        <v>146005</v>
      </c>
      <c r="I4464" s="59" t="s">
        <v>69</v>
      </c>
      <c r="J4464" s="59">
        <v>11505061</v>
      </c>
      <c r="K4464" s="59" t="s">
        <v>4684</v>
      </c>
      <c r="L4464" s="61" t="s">
        <v>81</v>
      </c>
      <c r="M4464" s="61">
        <f>VLOOKUP(H4464,zdroj!C:F,4,0)</f>
        <v>0</v>
      </c>
      <c r="N4464" s="61" t="str">
        <f t="shared" si="138"/>
        <v>-</v>
      </c>
      <c r="P4464" s="73" t="str">
        <f t="shared" si="139"/>
        <v/>
      </c>
      <c r="Q4464" s="61" t="s">
        <v>88</v>
      </c>
    </row>
    <row r="4465" spans="8:17" x14ac:dyDescent="0.25">
      <c r="H4465" s="59">
        <v>146005</v>
      </c>
      <c r="I4465" s="59" t="s">
        <v>69</v>
      </c>
      <c r="J4465" s="59">
        <v>11505079</v>
      </c>
      <c r="K4465" s="59" t="s">
        <v>4685</v>
      </c>
      <c r="L4465" s="61" t="s">
        <v>81</v>
      </c>
      <c r="M4465" s="61">
        <f>VLOOKUP(H4465,zdroj!C:F,4,0)</f>
        <v>0</v>
      </c>
      <c r="N4465" s="61" t="str">
        <f t="shared" si="138"/>
        <v>-</v>
      </c>
      <c r="P4465" s="73" t="str">
        <f t="shared" si="139"/>
        <v/>
      </c>
      <c r="Q4465" s="61" t="s">
        <v>88</v>
      </c>
    </row>
    <row r="4466" spans="8:17" x14ac:dyDescent="0.25">
      <c r="H4466" s="59">
        <v>146005</v>
      </c>
      <c r="I4466" s="59" t="s">
        <v>69</v>
      </c>
      <c r="J4466" s="59">
        <v>11505087</v>
      </c>
      <c r="K4466" s="59" t="s">
        <v>4686</v>
      </c>
      <c r="L4466" s="61" t="s">
        <v>81</v>
      </c>
      <c r="M4466" s="61">
        <f>VLOOKUP(H4466,zdroj!C:F,4,0)</f>
        <v>0</v>
      </c>
      <c r="N4466" s="61" t="str">
        <f t="shared" si="138"/>
        <v>-</v>
      </c>
      <c r="P4466" s="73" t="str">
        <f t="shared" si="139"/>
        <v/>
      </c>
      <c r="Q4466" s="61" t="s">
        <v>88</v>
      </c>
    </row>
    <row r="4467" spans="8:17" x14ac:dyDescent="0.25">
      <c r="H4467" s="59">
        <v>146005</v>
      </c>
      <c r="I4467" s="59" t="s">
        <v>69</v>
      </c>
      <c r="J4467" s="59">
        <v>11505095</v>
      </c>
      <c r="K4467" s="59" t="s">
        <v>4687</v>
      </c>
      <c r="L4467" s="61" t="s">
        <v>81</v>
      </c>
      <c r="M4467" s="61">
        <f>VLOOKUP(H4467,zdroj!C:F,4,0)</f>
        <v>0</v>
      </c>
      <c r="N4467" s="61" t="str">
        <f t="shared" si="138"/>
        <v>-</v>
      </c>
      <c r="P4467" s="73" t="str">
        <f t="shared" si="139"/>
        <v/>
      </c>
      <c r="Q4467" s="61" t="s">
        <v>86</v>
      </c>
    </row>
    <row r="4468" spans="8:17" x14ac:dyDescent="0.25">
      <c r="H4468" s="59">
        <v>146005</v>
      </c>
      <c r="I4468" s="59" t="s">
        <v>69</v>
      </c>
      <c r="J4468" s="59">
        <v>11505109</v>
      </c>
      <c r="K4468" s="59" t="s">
        <v>4688</v>
      </c>
      <c r="L4468" s="61" t="s">
        <v>113</v>
      </c>
      <c r="M4468" s="61">
        <f>VLOOKUP(H4468,zdroj!C:F,4,0)</f>
        <v>0</v>
      </c>
      <c r="N4468" s="61" t="str">
        <f t="shared" si="138"/>
        <v>katB</v>
      </c>
      <c r="P4468" s="73" t="str">
        <f t="shared" si="139"/>
        <v/>
      </c>
      <c r="Q4468" s="61" t="s">
        <v>30</v>
      </c>
    </row>
    <row r="4469" spans="8:17" x14ac:dyDescent="0.25">
      <c r="H4469" s="59">
        <v>146005</v>
      </c>
      <c r="I4469" s="59" t="s">
        <v>69</v>
      </c>
      <c r="J4469" s="59">
        <v>11505117</v>
      </c>
      <c r="K4469" s="59" t="s">
        <v>4689</v>
      </c>
      <c r="L4469" s="61" t="s">
        <v>81</v>
      </c>
      <c r="M4469" s="61">
        <f>VLOOKUP(H4469,zdroj!C:F,4,0)</f>
        <v>0</v>
      </c>
      <c r="N4469" s="61" t="str">
        <f t="shared" si="138"/>
        <v>-</v>
      </c>
      <c r="P4469" s="73" t="str">
        <f t="shared" si="139"/>
        <v/>
      </c>
      <c r="Q4469" s="61" t="s">
        <v>88</v>
      </c>
    </row>
    <row r="4470" spans="8:17" x14ac:dyDescent="0.25">
      <c r="H4470" s="59">
        <v>146005</v>
      </c>
      <c r="I4470" s="59" t="s">
        <v>69</v>
      </c>
      <c r="J4470" s="59">
        <v>11505125</v>
      </c>
      <c r="K4470" s="59" t="s">
        <v>4690</v>
      </c>
      <c r="L4470" s="61" t="s">
        <v>81</v>
      </c>
      <c r="M4470" s="61">
        <f>VLOOKUP(H4470,zdroj!C:F,4,0)</f>
        <v>0</v>
      </c>
      <c r="N4470" s="61" t="str">
        <f t="shared" si="138"/>
        <v>-</v>
      </c>
      <c r="P4470" s="73" t="str">
        <f t="shared" si="139"/>
        <v/>
      </c>
      <c r="Q4470" s="61" t="s">
        <v>88</v>
      </c>
    </row>
    <row r="4471" spans="8:17" x14ac:dyDescent="0.25">
      <c r="H4471" s="59">
        <v>146005</v>
      </c>
      <c r="I4471" s="59" t="s">
        <v>69</v>
      </c>
      <c r="J4471" s="59">
        <v>11505133</v>
      </c>
      <c r="K4471" s="59" t="s">
        <v>4691</v>
      </c>
      <c r="L4471" s="61" t="s">
        <v>81</v>
      </c>
      <c r="M4471" s="61">
        <f>VLOOKUP(H4471,zdroj!C:F,4,0)</f>
        <v>0</v>
      </c>
      <c r="N4471" s="61" t="str">
        <f t="shared" si="138"/>
        <v>-</v>
      </c>
      <c r="P4471" s="73" t="str">
        <f t="shared" si="139"/>
        <v/>
      </c>
      <c r="Q4471" s="61" t="s">
        <v>86</v>
      </c>
    </row>
    <row r="4472" spans="8:17" x14ac:dyDescent="0.25">
      <c r="H4472" s="59">
        <v>146005</v>
      </c>
      <c r="I4472" s="59" t="s">
        <v>69</v>
      </c>
      <c r="J4472" s="59">
        <v>11505141</v>
      </c>
      <c r="K4472" s="59" t="s">
        <v>4692</v>
      </c>
      <c r="L4472" s="61" t="s">
        <v>81</v>
      </c>
      <c r="M4472" s="61">
        <f>VLOOKUP(H4472,zdroj!C:F,4,0)</f>
        <v>0</v>
      </c>
      <c r="N4472" s="61" t="str">
        <f t="shared" si="138"/>
        <v>-</v>
      </c>
      <c r="P4472" s="73" t="str">
        <f t="shared" si="139"/>
        <v/>
      </c>
      <c r="Q4472" s="61" t="s">
        <v>88</v>
      </c>
    </row>
    <row r="4473" spans="8:17" x14ac:dyDescent="0.25">
      <c r="H4473" s="59">
        <v>146005</v>
      </c>
      <c r="I4473" s="59" t="s">
        <v>69</v>
      </c>
      <c r="J4473" s="59">
        <v>11505150</v>
      </c>
      <c r="K4473" s="59" t="s">
        <v>4693</v>
      </c>
      <c r="L4473" s="61" t="s">
        <v>81</v>
      </c>
      <c r="M4473" s="61">
        <f>VLOOKUP(H4473,zdroj!C:F,4,0)</f>
        <v>0</v>
      </c>
      <c r="N4473" s="61" t="str">
        <f t="shared" si="138"/>
        <v>-</v>
      </c>
      <c r="P4473" s="73" t="str">
        <f t="shared" si="139"/>
        <v/>
      </c>
      <c r="Q4473" s="61" t="s">
        <v>88</v>
      </c>
    </row>
    <row r="4474" spans="8:17" x14ac:dyDescent="0.25">
      <c r="H4474" s="59">
        <v>146005</v>
      </c>
      <c r="I4474" s="59" t="s">
        <v>69</v>
      </c>
      <c r="J4474" s="59">
        <v>11505168</v>
      </c>
      <c r="K4474" s="59" t="s">
        <v>4694</v>
      </c>
      <c r="L4474" s="61" t="s">
        <v>81</v>
      </c>
      <c r="M4474" s="61">
        <f>VLOOKUP(H4474,zdroj!C:F,4,0)</f>
        <v>0</v>
      </c>
      <c r="N4474" s="61" t="str">
        <f t="shared" si="138"/>
        <v>-</v>
      </c>
      <c r="P4474" s="73" t="str">
        <f t="shared" si="139"/>
        <v/>
      </c>
      <c r="Q4474" s="61" t="s">
        <v>88</v>
      </c>
    </row>
    <row r="4475" spans="8:17" x14ac:dyDescent="0.25">
      <c r="H4475" s="59">
        <v>146005</v>
      </c>
      <c r="I4475" s="59" t="s">
        <v>69</v>
      </c>
      <c r="J4475" s="59">
        <v>11505176</v>
      </c>
      <c r="K4475" s="59" t="s">
        <v>4695</v>
      </c>
      <c r="L4475" s="61" t="s">
        <v>81</v>
      </c>
      <c r="M4475" s="61">
        <f>VLOOKUP(H4475,zdroj!C:F,4,0)</f>
        <v>0</v>
      </c>
      <c r="N4475" s="61" t="str">
        <f t="shared" si="138"/>
        <v>-</v>
      </c>
      <c r="P4475" s="73" t="str">
        <f t="shared" si="139"/>
        <v/>
      </c>
      <c r="Q4475" s="61" t="s">
        <v>88</v>
      </c>
    </row>
    <row r="4476" spans="8:17" x14ac:dyDescent="0.25">
      <c r="H4476" s="59">
        <v>146005</v>
      </c>
      <c r="I4476" s="59" t="s">
        <v>69</v>
      </c>
      <c r="J4476" s="59">
        <v>11505184</v>
      </c>
      <c r="K4476" s="59" t="s">
        <v>4696</v>
      </c>
      <c r="L4476" s="61" t="s">
        <v>81</v>
      </c>
      <c r="M4476" s="61">
        <f>VLOOKUP(H4476,zdroj!C:F,4,0)</f>
        <v>0</v>
      </c>
      <c r="N4476" s="61" t="str">
        <f t="shared" si="138"/>
        <v>-</v>
      </c>
      <c r="P4476" s="73" t="str">
        <f t="shared" si="139"/>
        <v/>
      </c>
      <c r="Q4476" s="61" t="s">
        <v>88</v>
      </c>
    </row>
    <row r="4477" spans="8:17" x14ac:dyDescent="0.25">
      <c r="H4477" s="59">
        <v>146005</v>
      </c>
      <c r="I4477" s="59" t="s">
        <v>69</v>
      </c>
      <c r="J4477" s="59">
        <v>11505192</v>
      </c>
      <c r="K4477" s="59" t="s">
        <v>4697</v>
      </c>
      <c r="L4477" s="61" t="s">
        <v>81</v>
      </c>
      <c r="M4477" s="61">
        <f>VLOOKUP(H4477,zdroj!C:F,4,0)</f>
        <v>0</v>
      </c>
      <c r="N4477" s="61" t="str">
        <f t="shared" si="138"/>
        <v>-</v>
      </c>
      <c r="P4477" s="73" t="str">
        <f t="shared" si="139"/>
        <v/>
      </c>
      <c r="Q4477" s="61" t="s">
        <v>88</v>
      </c>
    </row>
    <row r="4478" spans="8:17" x14ac:dyDescent="0.25">
      <c r="H4478" s="59">
        <v>146005</v>
      </c>
      <c r="I4478" s="59" t="s">
        <v>69</v>
      </c>
      <c r="J4478" s="59">
        <v>11505206</v>
      </c>
      <c r="K4478" s="59" t="s">
        <v>4698</v>
      </c>
      <c r="L4478" s="61" t="s">
        <v>81</v>
      </c>
      <c r="M4478" s="61">
        <f>VLOOKUP(H4478,zdroj!C:F,4,0)</f>
        <v>0</v>
      </c>
      <c r="N4478" s="61" t="str">
        <f t="shared" si="138"/>
        <v>-</v>
      </c>
      <c r="P4478" s="73" t="str">
        <f t="shared" si="139"/>
        <v/>
      </c>
      <c r="Q4478" s="61" t="s">
        <v>88</v>
      </c>
    </row>
    <row r="4479" spans="8:17" x14ac:dyDescent="0.25">
      <c r="H4479" s="59">
        <v>146005</v>
      </c>
      <c r="I4479" s="59" t="s">
        <v>69</v>
      </c>
      <c r="J4479" s="59">
        <v>11505214</v>
      </c>
      <c r="K4479" s="59" t="s">
        <v>4699</v>
      </c>
      <c r="L4479" s="61" t="s">
        <v>81</v>
      </c>
      <c r="M4479" s="61">
        <f>VLOOKUP(H4479,zdroj!C:F,4,0)</f>
        <v>0</v>
      </c>
      <c r="N4479" s="61" t="str">
        <f t="shared" si="138"/>
        <v>-</v>
      </c>
      <c r="P4479" s="73" t="str">
        <f t="shared" si="139"/>
        <v/>
      </c>
      <c r="Q4479" s="61" t="s">
        <v>88</v>
      </c>
    </row>
    <row r="4480" spans="8:17" x14ac:dyDescent="0.25">
      <c r="H4480" s="59">
        <v>146005</v>
      </c>
      <c r="I4480" s="59" t="s">
        <v>69</v>
      </c>
      <c r="J4480" s="59">
        <v>11505222</v>
      </c>
      <c r="K4480" s="59" t="s">
        <v>4700</v>
      </c>
      <c r="L4480" s="61" t="s">
        <v>81</v>
      </c>
      <c r="M4480" s="61">
        <f>VLOOKUP(H4480,zdroj!C:F,4,0)</f>
        <v>0</v>
      </c>
      <c r="N4480" s="61" t="str">
        <f t="shared" si="138"/>
        <v>-</v>
      </c>
      <c r="P4480" s="73" t="str">
        <f t="shared" si="139"/>
        <v/>
      </c>
      <c r="Q4480" s="61" t="s">
        <v>88</v>
      </c>
    </row>
    <row r="4481" spans="8:17" x14ac:dyDescent="0.25">
      <c r="H4481" s="59">
        <v>146005</v>
      </c>
      <c r="I4481" s="59" t="s">
        <v>69</v>
      </c>
      <c r="J4481" s="59">
        <v>11505249</v>
      </c>
      <c r="K4481" s="59" t="s">
        <v>4701</v>
      </c>
      <c r="L4481" s="61" t="s">
        <v>81</v>
      </c>
      <c r="M4481" s="61">
        <f>VLOOKUP(H4481,zdroj!C:F,4,0)</f>
        <v>0</v>
      </c>
      <c r="N4481" s="61" t="str">
        <f t="shared" si="138"/>
        <v>-</v>
      </c>
      <c r="P4481" s="73" t="str">
        <f t="shared" si="139"/>
        <v/>
      </c>
      <c r="Q4481" s="61" t="s">
        <v>88</v>
      </c>
    </row>
    <row r="4482" spans="8:17" x14ac:dyDescent="0.25">
      <c r="H4482" s="59">
        <v>146005</v>
      </c>
      <c r="I4482" s="59" t="s">
        <v>69</v>
      </c>
      <c r="J4482" s="59">
        <v>11505257</v>
      </c>
      <c r="K4482" s="59" t="s">
        <v>4702</v>
      </c>
      <c r="L4482" s="61" t="s">
        <v>81</v>
      </c>
      <c r="M4482" s="61">
        <f>VLOOKUP(H4482,zdroj!C:F,4,0)</f>
        <v>0</v>
      </c>
      <c r="N4482" s="61" t="str">
        <f t="shared" si="138"/>
        <v>-</v>
      </c>
      <c r="P4482" s="73" t="str">
        <f t="shared" si="139"/>
        <v/>
      </c>
      <c r="Q4482" s="61" t="s">
        <v>88</v>
      </c>
    </row>
    <row r="4483" spans="8:17" x14ac:dyDescent="0.25">
      <c r="H4483" s="59">
        <v>146005</v>
      </c>
      <c r="I4483" s="59" t="s">
        <v>69</v>
      </c>
      <c r="J4483" s="59">
        <v>11505265</v>
      </c>
      <c r="K4483" s="59" t="s">
        <v>4703</v>
      </c>
      <c r="L4483" s="61" t="s">
        <v>81</v>
      </c>
      <c r="M4483" s="61">
        <f>VLOOKUP(H4483,zdroj!C:F,4,0)</f>
        <v>0</v>
      </c>
      <c r="N4483" s="61" t="str">
        <f t="shared" si="138"/>
        <v>-</v>
      </c>
      <c r="P4483" s="73" t="str">
        <f t="shared" si="139"/>
        <v/>
      </c>
      <c r="Q4483" s="61" t="s">
        <v>88</v>
      </c>
    </row>
    <row r="4484" spans="8:17" x14ac:dyDescent="0.25">
      <c r="H4484" s="59">
        <v>146005</v>
      </c>
      <c r="I4484" s="59" t="s">
        <v>69</v>
      </c>
      <c r="J4484" s="59">
        <v>11505281</v>
      </c>
      <c r="K4484" s="59" t="s">
        <v>4704</v>
      </c>
      <c r="L4484" s="61" t="s">
        <v>81</v>
      </c>
      <c r="M4484" s="61">
        <f>VLOOKUP(H4484,zdroj!C:F,4,0)</f>
        <v>0</v>
      </c>
      <c r="N4484" s="61" t="str">
        <f t="shared" si="138"/>
        <v>-</v>
      </c>
      <c r="P4484" s="73" t="str">
        <f t="shared" si="139"/>
        <v/>
      </c>
      <c r="Q4484" s="61" t="s">
        <v>88</v>
      </c>
    </row>
    <row r="4485" spans="8:17" x14ac:dyDescent="0.25">
      <c r="H4485" s="59">
        <v>146005</v>
      </c>
      <c r="I4485" s="59" t="s">
        <v>69</v>
      </c>
      <c r="J4485" s="59">
        <v>11505311</v>
      </c>
      <c r="K4485" s="59" t="s">
        <v>4705</v>
      </c>
      <c r="L4485" s="61" t="s">
        <v>81</v>
      </c>
      <c r="M4485" s="61">
        <f>VLOOKUP(H4485,zdroj!C:F,4,0)</f>
        <v>0</v>
      </c>
      <c r="N4485" s="61" t="str">
        <f t="shared" si="138"/>
        <v>-</v>
      </c>
      <c r="P4485" s="73" t="str">
        <f t="shared" si="139"/>
        <v/>
      </c>
      <c r="Q4485" s="61" t="s">
        <v>88</v>
      </c>
    </row>
    <row r="4486" spans="8:17" x14ac:dyDescent="0.25">
      <c r="H4486" s="59">
        <v>146005</v>
      </c>
      <c r="I4486" s="59" t="s">
        <v>69</v>
      </c>
      <c r="J4486" s="59">
        <v>11505338</v>
      </c>
      <c r="K4486" s="59" t="s">
        <v>4706</v>
      </c>
      <c r="L4486" s="61" t="s">
        <v>81</v>
      </c>
      <c r="M4486" s="61">
        <f>VLOOKUP(H4486,zdroj!C:F,4,0)</f>
        <v>0</v>
      </c>
      <c r="N4486" s="61" t="str">
        <f t="shared" si="138"/>
        <v>-</v>
      </c>
      <c r="P4486" s="73" t="str">
        <f t="shared" si="139"/>
        <v/>
      </c>
      <c r="Q4486" s="61" t="s">
        <v>88</v>
      </c>
    </row>
    <row r="4487" spans="8:17" x14ac:dyDescent="0.25">
      <c r="H4487" s="59">
        <v>146005</v>
      </c>
      <c r="I4487" s="59" t="s">
        <v>69</v>
      </c>
      <c r="J4487" s="59">
        <v>11505346</v>
      </c>
      <c r="K4487" s="59" t="s">
        <v>4707</v>
      </c>
      <c r="L4487" s="61" t="s">
        <v>81</v>
      </c>
      <c r="M4487" s="61">
        <f>VLOOKUP(H4487,zdroj!C:F,4,0)</f>
        <v>0</v>
      </c>
      <c r="N4487" s="61" t="str">
        <f t="shared" ref="N4487:N4550" si="140">IF(M4487="A",IF(L4487="katA","katB",L4487),L4487)</f>
        <v>-</v>
      </c>
      <c r="P4487" s="73" t="str">
        <f t="shared" ref="P4487:P4550" si="141">IF(O4487="A",1,"")</f>
        <v/>
      </c>
      <c r="Q4487" s="61" t="s">
        <v>88</v>
      </c>
    </row>
    <row r="4488" spans="8:17" x14ac:dyDescent="0.25">
      <c r="H4488" s="59">
        <v>146005</v>
      </c>
      <c r="I4488" s="59" t="s">
        <v>69</v>
      </c>
      <c r="J4488" s="59">
        <v>11505354</v>
      </c>
      <c r="K4488" s="59" t="s">
        <v>4708</v>
      </c>
      <c r="L4488" s="61" t="s">
        <v>81</v>
      </c>
      <c r="M4488" s="61">
        <f>VLOOKUP(H4488,zdroj!C:F,4,0)</f>
        <v>0</v>
      </c>
      <c r="N4488" s="61" t="str">
        <f t="shared" si="140"/>
        <v>-</v>
      </c>
      <c r="P4488" s="73" t="str">
        <f t="shared" si="141"/>
        <v/>
      </c>
      <c r="Q4488" s="61" t="s">
        <v>88</v>
      </c>
    </row>
    <row r="4489" spans="8:17" x14ac:dyDescent="0.25">
      <c r="H4489" s="59">
        <v>146005</v>
      </c>
      <c r="I4489" s="59" t="s">
        <v>69</v>
      </c>
      <c r="J4489" s="59">
        <v>11505362</v>
      </c>
      <c r="K4489" s="59" t="s">
        <v>4709</v>
      </c>
      <c r="L4489" s="61" t="s">
        <v>81</v>
      </c>
      <c r="M4489" s="61">
        <f>VLOOKUP(H4489,zdroj!C:F,4,0)</f>
        <v>0</v>
      </c>
      <c r="N4489" s="61" t="str">
        <f t="shared" si="140"/>
        <v>-</v>
      </c>
      <c r="P4489" s="73" t="str">
        <f t="shared" si="141"/>
        <v/>
      </c>
      <c r="Q4489" s="61" t="s">
        <v>88</v>
      </c>
    </row>
    <row r="4490" spans="8:17" x14ac:dyDescent="0.25">
      <c r="H4490" s="59">
        <v>146005</v>
      </c>
      <c r="I4490" s="59" t="s">
        <v>69</v>
      </c>
      <c r="J4490" s="59">
        <v>11505371</v>
      </c>
      <c r="K4490" s="59" t="s">
        <v>4710</v>
      </c>
      <c r="L4490" s="61" t="s">
        <v>81</v>
      </c>
      <c r="M4490" s="61">
        <f>VLOOKUP(H4490,zdroj!C:F,4,0)</f>
        <v>0</v>
      </c>
      <c r="N4490" s="61" t="str">
        <f t="shared" si="140"/>
        <v>-</v>
      </c>
      <c r="P4490" s="73" t="str">
        <f t="shared" si="141"/>
        <v/>
      </c>
      <c r="Q4490" s="61" t="s">
        <v>88</v>
      </c>
    </row>
    <row r="4491" spans="8:17" x14ac:dyDescent="0.25">
      <c r="H4491" s="59">
        <v>146005</v>
      </c>
      <c r="I4491" s="59" t="s">
        <v>69</v>
      </c>
      <c r="J4491" s="59">
        <v>11505397</v>
      </c>
      <c r="K4491" s="59" t="s">
        <v>4711</v>
      </c>
      <c r="L4491" s="61" t="s">
        <v>81</v>
      </c>
      <c r="M4491" s="61">
        <f>VLOOKUP(H4491,zdroj!C:F,4,0)</f>
        <v>0</v>
      </c>
      <c r="N4491" s="61" t="str">
        <f t="shared" si="140"/>
        <v>-</v>
      </c>
      <c r="P4491" s="73" t="str">
        <f t="shared" si="141"/>
        <v/>
      </c>
      <c r="Q4491" s="61" t="s">
        <v>88</v>
      </c>
    </row>
    <row r="4492" spans="8:17" x14ac:dyDescent="0.25">
      <c r="H4492" s="59">
        <v>146005</v>
      </c>
      <c r="I4492" s="59" t="s">
        <v>69</v>
      </c>
      <c r="J4492" s="59">
        <v>11505401</v>
      </c>
      <c r="K4492" s="59" t="s">
        <v>4712</v>
      </c>
      <c r="L4492" s="61" t="s">
        <v>81</v>
      </c>
      <c r="M4492" s="61">
        <f>VLOOKUP(H4492,zdroj!C:F,4,0)</f>
        <v>0</v>
      </c>
      <c r="N4492" s="61" t="str">
        <f t="shared" si="140"/>
        <v>-</v>
      </c>
      <c r="P4492" s="73" t="str">
        <f t="shared" si="141"/>
        <v/>
      </c>
      <c r="Q4492" s="61" t="s">
        <v>88</v>
      </c>
    </row>
    <row r="4493" spans="8:17" x14ac:dyDescent="0.25">
      <c r="H4493" s="59">
        <v>146005</v>
      </c>
      <c r="I4493" s="59" t="s">
        <v>69</v>
      </c>
      <c r="J4493" s="59">
        <v>11505419</v>
      </c>
      <c r="K4493" s="59" t="s">
        <v>4713</v>
      </c>
      <c r="L4493" s="61" t="s">
        <v>81</v>
      </c>
      <c r="M4493" s="61">
        <f>VLOOKUP(H4493,zdroj!C:F,4,0)</f>
        <v>0</v>
      </c>
      <c r="N4493" s="61" t="str">
        <f t="shared" si="140"/>
        <v>-</v>
      </c>
      <c r="P4493" s="73" t="str">
        <f t="shared" si="141"/>
        <v/>
      </c>
      <c r="Q4493" s="61" t="s">
        <v>88</v>
      </c>
    </row>
    <row r="4494" spans="8:17" x14ac:dyDescent="0.25">
      <c r="H4494" s="59">
        <v>146005</v>
      </c>
      <c r="I4494" s="59" t="s">
        <v>69</v>
      </c>
      <c r="J4494" s="59">
        <v>11505427</v>
      </c>
      <c r="K4494" s="59" t="s">
        <v>4714</v>
      </c>
      <c r="L4494" s="61" t="s">
        <v>81</v>
      </c>
      <c r="M4494" s="61">
        <f>VLOOKUP(H4494,zdroj!C:F,4,0)</f>
        <v>0</v>
      </c>
      <c r="N4494" s="61" t="str">
        <f t="shared" si="140"/>
        <v>-</v>
      </c>
      <c r="P4494" s="73" t="str">
        <f t="shared" si="141"/>
        <v/>
      </c>
      <c r="Q4494" s="61" t="s">
        <v>88</v>
      </c>
    </row>
    <row r="4495" spans="8:17" x14ac:dyDescent="0.25">
      <c r="H4495" s="59">
        <v>146005</v>
      </c>
      <c r="I4495" s="59" t="s">
        <v>69</v>
      </c>
      <c r="J4495" s="59">
        <v>11505435</v>
      </c>
      <c r="K4495" s="59" t="s">
        <v>4715</v>
      </c>
      <c r="L4495" s="61" t="s">
        <v>81</v>
      </c>
      <c r="M4495" s="61">
        <f>VLOOKUP(H4495,zdroj!C:F,4,0)</f>
        <v>0</v>
      </c>
      <c r="N4495" s="61" t="str">
        <f t="shared" si="140"/>
        <v>-</v>
      </c>
      <c r="P4495" s="73" t="str">
        <f t="shared" si="141"/>
        <v/>
      </c>
      <c r="Q4495" s="61" t="s">
        <v>88</v>
      </c>
    </row>
    <row r="4496" spans="8:17" x14ac:dyDescent="0.25">
      <c r="H4496" s="59">
        <v>146005</v>
      </c>
      <c r="I4496" s="59" t="s">
        <v>69</v>
      </c>
      <c r="J4496" s="59">
        <v>11505443</v>
      </c>
      <c r="K4496" s="59" t="s">
        <v>4716</v>
      </c>
      <c r="L4496" s="61" t="s">
        <v>81</v>
      </c>
      <c r="M4496" s="61">
        <f>VLOOKUP(H4496,zdroj!C:F,4,0)</f>
        <v>0</v>
      </c>
      <c r="N4496" s="61" t="str">
        <f t="shared" si="140"/>
        <v>-</v>
      </c>
      <c r="P4496" s="73" t="str">
        <f t="shared" si="141"/>
        <v/>
      </c>
      <c r="Q4496" s="61" t="s">
        <v>88</v>
      </c>
    </row>
    <row r="4497" spans="8:17" x14ac:dyDescent="0.25">
      <c r="H4497" s="59">
        <v>146005</v>
      </c>
      <c r="I4497" s="59" t="s">
        <v>69</v>
      </c>
      <c r="J4497" s="59">
        <v>11505451</v>
      </c>
      <c r="K4497" s="59" t="s">
        <v>4717</v>
      </c>
      <c r="L4497" s="61" t="s">
        <v>81</v>
      </c>
      <c r="M4497" s="61">
        <f>VLOOKUP(H4497,zdroj!C:F,4,0)</f>
        <v>0</v>
      </c>
      <c r="N4497" s="61" t="str">
        <f t="shared" si="140"/>
        <v>-</v>
      </c>
      <c r="P4497" s="73" t="str">
        <f t="shared" si="141"/>
        <v/>
      </c>
      <c r="Q4497" s="61" t="s">
        <v>88</v>
      </c>
    </row>
    <row r="4498" spans="8:17" x14ac:dyDescent="0.25">
      <c r="H4498" s="59">
        <v>146005</v>
      </c>
      <c r="I4498" s="59" t="s">
        <v>69</v>
      </c>
      <c r="J4498" s="59">
        <v>11505460</v>
      </c>
      <c r="K4498" s="59" t="s">
        <v>4718</v>
      </c>
      <c r="L4498" s="61" t="s">
        <v>81</v>
      </c>
      <c r="M4498" s="61">
        <f>VLOOKUP(H4498,zdroj!C:F,4,0)</f>
        <v>0</v>
      </c>
      <c r="N4498" s="61" t="str">
        <f t="shared" si="140"/>
        <v>-</v>
      </c>
      <c r="P4498" s="73" t="str">
        <f t="shared" si="141"/>
        <v/>
      </c>
      <c r="Q4498" s="61" t="s">
        <v>88</v>
      </c>
    </row>
    <row r="4499" spans="8:17" x14ac:dyDescent="0.25">
      <c r="H4499" s="59">
        <v>146005</v>
      </c>
      <c r="I4499" s="59" t="s">
        <v>69</v>
      </c>
      <c r="J4499" s="59">
        <v>11505478</v>
      </c>
      <c r="K4499" s="59" t="s">
        <v>4719</v>
      </c>
      <c r="L4499" s="61" t="s">
        <v>81</v>
      </c>
      <c r="M4499" s="61">
        <f>VLOOKUP(H4499,zdroj!C:F,4,0)</f>
        <v>0</v>
      </c>
      <c r="N4499" s="61" t="str">
        <f t="shared" si="140"/>
        <v>-</v>
      </c>
      <c r="P4499" s="73" t="str">
        <f t="shared" si="141"/>
        <v/>
      </c>
      <c r="Q4499" s="61" t="s">
        <v>88</v>
      </c>
    </row>
    <row r="4500" spans="8:17" x14ac:dyDescent="0.25">
      <c r="H4500" s="59">
        <v>146005</v>
      </c>
      <c r="I4500" s="59" t="s">
        <v>69</v>
      </c>
      <c r="J4500" s="59">
        <v>11505486</v>
      </c>
      <c r="K4500" s="59" t="s">
        <v>4720</v>
      </c>
      <c r="L4500" s="61" t="s">
        <v>81</v>
      </c>
      <c r="M4500" s="61">
        <f>VLOOKUP(H4500,zdroj!C:F,4,0)</f>
        <v>0</v>
      </c>
      <c r="N4500" s="61" t="str">
        <f t="shared" si="140"/>
        <v>-</v>
      </c>
      <c r="P4500" s="73" t="str">
        <f t="shared" si="141"/>
        <v/>
      </c>
      <c r="Q4500" s="61" t="s">
        <v>88</v>
      </c>
    </row>
    <row r="4501" spans="8:17" x14ac:dyDescent="0.25">
      <c r="H4501" s="59">
        <v>146005</v>
      </c>
      <c r="I4501" s="59" t="s">
        <v>69</v>
      </c>
      <c r="J4501" s="59">
        <v>11505494</v>
      </c>
      <c r="K4501" s="59" t="s">
        <v>4721</v>
      </c>
      <c r="L4501" s="61" t="s">
        <v>81</v>
      </c>
      <c r="M4501" s="61">
        <f>VLOOKUP(H4501,zdroj!C:F,4,0)</f>
        <v>0</v>
      </c>
      <c r="N4501" s="61" t="str">
        <f t="shared" si="140"/>
        <v>-</v>
      </c>
      <c r="P4501" s="73" t="str">
        <f t="shared" si="141"/>
        <v/>
      </c>
      <c r="Q4501" s="61" t="s">
        <v>88</v>
      </c>
    </row>
    <row r="4502" spans="8:17" x14ac:dyDescent="0.25">
      <c r="H4502" s="59">
        <v>146005</v>
      </c>
      <c r="I4502" s="59" t="s">
        <v>69</v>
      </c>
      <c r="J4502" s="59">
        <v>11505508</v>
      </c>
      <c r="K4502" s="59" t="s">
        <v>4722</v>
      </c>
      <c r="L4502" s="61" t="s">
        <v>81</v>
      </c>
      <c r="M4502" s="61">
        <f>VLOOKUP(H4502,zdroj!C:F,4,0)</f>
        <v>0</v>
      </c>
      <c r="N4502" s="61" t="str">
        <f t="shared" si="140"/>
        <v>-</v>
      </c>
      <c r="P4502" s="73" t="str">
        <f t="shared" si="141"/>
        <v/>
      </c>
      <c r="Q4502" s="61" t="s">
        <v>88</v>
      </c>
    </row>
    <row r="4503" spans="8:17" x14ac:dyDescent="0.25">
      <c r="H4503" s="59">
        <v>146005</v>
      </c>
      <c r="I4503" s="59" t="s">
        <v>69</v>
      </c>
      <c r="J4503" s="59">
        <v>11505516</v>
      </c>
      <c r="K4503" s="59" t="s">
        <v>4723</v>
      </c>
      <c r="L4503" s="61" t="s">
        <v>81</v>
      </c>
      <c r="M4503" s="61">
        <f>VLOOKUP(H4503,zdroj!C:F,4,0)</f>
        <v>0</v>
      </c>
      <c r="N4503" s="61" t="str">
        <f t="shared" si="140"/>
        <v>-</v>
      </c>
      <c r="P4503" s="73" t="str">
        <f t="shared" si="141"/>
        <v/>
      </c>
      <c r="Q4503" s="61" t="s">
        <v>88</v>
      </c>
    </row>
    <row r="4504" spans="8:17" x14ac:dyDescent="0.25">
      <c r="H4504" s="59">
        <v>146005</v>
      </c>
      <c r="I4504" s="59" t="s">
        <v>69</v>
      </c>
      <c r="J4504" s="59">
        <v>11505524</v>
      </c>
      <c r="K4504" s="59" t="s">
        <v>4724</v>
      </c>
      <c r="L4504" s="61" t="s">
        <v>81</v>
      </c>
      <c r="M4504" s="61">
        <f>VLOOKUP(H4504,zdroj!C:F,4,0)</f>
        <v>0</v>
      </c>
      <c r="N4504" s="61" t="str">
        <f t="shared" si="140"/>
        <v>-</v>
      </c>
      <c r="P4504" s="73" t="str">
        <f t="shared" si="141"/>
        <v/>
      </c>
      <c r="Q4504" s="61" t="s">
        <v>88</v>
      </c>
    </row>
    <row r="4505" spans="8:17" x14ac:dyDescent="0.25">
      <c r="H4505" s="59">
        <v>146005</v>
      </c>
      <c r="I4505" s="59" t="s">
        <v>69</v>
      </c>
      <c r="J4505" s="59">
        <v>11505532</v>
      </c>
      <c r="K4505" s="59" t="s">
        <v>4725</v>
      </c>
      <c r="L4505" s="61" t="s">
        <v>81</v>
      </c>
      <c r="M4505" s="61">
        <f>VLOOKUP(H4505,zdroj!C:F,4,0)</f>
        <v>0</v>
      </c>
      <c r="N4505" s="61" t="str">
        <f t="shared" si="140"/>
        <v>-</v>
      </c>
      <c r="P4505" s="73" t="str">
        <f t="shared" si="141"/>
        <v/>
      </c>
      <c r="Q4505" s="61" t="s">
        <v>88</v>
      </c>
    </row>
    <row r="4506" spans="8:17" x14ac:dyDescent="0.25">
      <c r="H4506" s="59">
        <v>146005</v>
      </c>
      <c r="I4506" s="59" t="s">
        <v>69</v>
      </c>
      <c r="J4506" s="59">
        <v>11505541</v>
      </c>
      <c r="K4506" s="59" t="s">
        <v>4726</v>
      </c>
      <c r="L4506" s="61" t="s">
        <v>81</v>
      </c>
      <c r="M4506" s="61">
        <f>VLOOKUP(H4506,zdroj!C:F,4,0)</f>
        <v>0</v>
      </c>
      <c r="N4506" s="61" t="str">
        <f t="shared" si="140"/>
        <v>-</v>
      </c>
      <c r="P4506" s="73" t="str">
        <f t="shared" si="141"/>
        <v/>
      </c>
      <c r="Q4506" s="61" t="s">
        <v>88</v>
      </c>
    </row>
    <row r="4507" spans="8:17" x14ac:dyDescent="0.25">
      <c r="H4507" s="59">
        <v>146005</v>
      </c>
      <c r="I4507" s="59" t="s">
        <v>69</v>
      </c>
      <c r="J4507" s="59">
        <v>11505559</v>
      </c>
      <c r="K4507" s="59" t="s">
        <v>4727</v>
      </c>
      <c r="L4507" s="61" t="s">
        <v>81</v>
      </c>
      <c r="M4507" s="61">
        <f>VLOOKUP(H4507,zdroj!C:F,4,0)</f>
        <v>0</v>
      </c>
      <c r="N4507" s="61" t="str">
        <f t="shared" si="140"/>
        <v>-</v>
      </c>
      <c r="P4507" s="73" t="str">
        <f t="shared" si="141"/>
        <v/>
      </c>
      <c r="Q4507" s="61" t="s">
        <v>88</v>
      </c>
    </row>
    <row r="4508" spans="8:17" x14ac:dyDescent="0.25">
      <c r="H4508" s="59">
        <v>146005</v>
      </c>
      <c r="I4508" s="59" t="s">
        <v>69</v>
      </c>
      <c r="J4508" s="59">
        <v>11505575</v>
      </c>
      <c r="K4508" s="59" t="s">
        <v>4728</v>
      </c>
      <c r="L4508" s="61" t="s">
        <v>81</v>
      </c>
      <c r="M4508" s="61">
        <f>VLOOKUP(H4508,zdroj!C:F,4,0)</f>
        <v>0</v>
      </c>
      <c r="N4508" s="61" t="str">
        <f t="shared" si="140"/>
        <v>-</v>
      </c>
      <c r="P4508" s="73" t="str">
        <f t="shared" si="141"/>
        <v/>
      </c>
      <c r="Q4508" s="61" t="s">
        <v>88</v>
      </c>
    </row>
    <row r="4509" spans="8:17" x14ac:dyDescent="0.25">
      <c r="H4509" s="59">
        <v>146005</v>
      </c>
      <c r="I4509" s="59" t="s">
        <v>69</v>
      </c>
      <c r="J4509" s="59">
        <v>11505583</v>
      </c>
      <c r="K4509" s="59" t="s">
        <v>4729</v>
      </c>
      <c r="L4509" s="61" t="s">
        <v>81</v>
      </c>
      <c r="M4509" s="61">
        <f>VLOOKUP(H4509,zdroj!C:F,4,0)</f>
        <v>0</v>
      </c>
      <c r="N4509" s="61" t="str">
        <f t="shared" si="140"/>
        <v>-</v>
      </c>
      <c r="P4509" s="73" t="str">
        <f t="shared" si="141"/>
        <v/>
      </c>
      <c r="Q4509" s="61" t="s">
        <v>88</v>
      </c>
    </row>
    <row r="4510" spans="8:17" x14ac:dyDescent="0.25">
      <c r="H4510" s="59">
        <v>146005</v>
      </c>
      <c r="I4510" s="59" t="s">
        <v>69</v>
      </c>
      <c r="J4510" s="59">
        <v>11505591</v>
      </c>
      <c r="K4510" s="59" t="s">
        <v>4730</v>
      </c>
      <c r="L4510" s="61" t="s">
        <v>81</v>
      </c>
      <c r="M4510" s="61">
        <f>VLOOKUP(H4510,zdroj!C:F,4,0)</f>
        <v>0</v>
      </c>
      <c r="N4510" s="61" t="str">
        <f t="shared" si="140"/>
        <v>-</v>
      </c>
      <c r="P4510" s="73" t="str">
        <f t="shared" si="141"/>
        <v/>
      </c>
      <c r="Q4510" s="61" t="s">
        <v>88</v>
      </c>
    </row>
    <row r="4511" spans="8:17" x14ac:dyDescent="0.25">
      <c r="H4511" s="59">
        <v>146005</v>
      </c>
      <c r="I4511" s="59" t="s">
        <v>69</v>
      </c>
      <c r="J4511" s="59">
        <v>11505605</v>
      </c>
      <c r="K4511" s="59" t="s">
        <v>4731</v>
      </c>
      <c r="L4511" s="61" t="s">
        <v>81</v>
      </c>
      <c r="M4511" s="61">
        <f>VLOOKUP(H4511,zdroj!C:F,4,0)</f>
        <v>0</v>
      </c>
      <c r="N4511" s="61" t="str">
        <f t="shared" si="140"/>
        <v>-</v>
      </c>
      <c r="P4511" s="73" t="str">
        <f t="shared" si="141"/>
        <v/>
      </c>
      <c r="Q4511" s="61" t="s">
        <v>88</v>
      </c>
    </row>
    <row r="4512" spans="8:17" x14ac:dyDescent="0.25">
      <c r="H4512" s="59">
        <v>146005</v>
      </c>
      <c r="I4512" s="59" t="s">
        <v>69</v>
      </c>
      <c r="J4512" s="59">
        <v>11505621</v>
      </c>
      <c r="K4512" s="59" t="s">
        <v>4732</v>
      </c>
      <c r="L4512" s="61" t="s">
        <v>81</v>
      </c>
      <c r="M4512" s="61">
        <f>VLOOKUP(H4512,zdroj!C:F,4,0)</f>
        <v>0</v>
      </c>
      <c r="N4512" s="61" t="str">
        <f t="shared" si="140"/>
        <v>-</v>
      </c>
      <c r="P4512" s="73" t="str">
        <f t="shared" si="141"/>
        <v/>
      </c>
      <c r="Q4512" s="61" t="s">
        <v>88</v>
      </c>
    </row>
    <row r="4513" spans="8:17" x14ac:dyDescent="0.25">
      <c r="H4513" s="59">
        <v>146005</v>
      </c>
      <c r="I4513" s="59" t="s">
        <v>69</v>
      </c>
      <c r="J4513" s="59">
        <v>11505630</v>
      </c>
      <c r="K4513" s="59" t="s">
        <v>4733</v>
      </c>
      <c r="L4513" s="61" t="s">
        <v>81</v>
      </c>
      <c r="M4513" s="61">
        <f>VLOOKUP(H4513,zdroj!C:F,4,0)</f>
        <v>0</v>
      </c>
      <c r="N4513" s="61" t="str">
        <f t="shared" si="140"/>
        <v>-</v>
      </c>
      <c r="P4513" s="73" t="str">
        <f t="shared" si="141"/>
        <v/>
      </c>
      <c r="Q4513" s="61" t="s">
        <v>88</v>
      </c>
    </row>
    <row r="4514" spans="8:17" x14ac:dyDescent="0.25">
      <c r="H4514" s="59">
        <v>146005</v>
      </c>
      <c r="I4514" s="59" t="s">
        <v>69</v>
      </c>
      <c r="J4514" s="59">
        <v>11505656</v>
      </c>
      <c r="K4514" s="59" t="s">
        <v>4734</v>
      </c>
      <c r="L4514" s="61" t="s">
        <v>81</v>
      </c>
      <c r="M4514" s="61">
        <f>VLOOKUP(H4514,zdroj!C:F,4,0)</f>
        <v>0</v>
      </c>
      <c r="N4514" s="61" t="str">
        <f t="shared" si="140"/>
        <v>-</v>
      </c>
      <c r="P4514" s="73" t="str">
        <f t="shared" si="141"/>
        <v/>
      </c>
      <c r="Q4514" s="61" t="s">
        <v>88</v>
      </c>
    </row>
    <row r="4515" spans="8:17" x14ac:dyDescent="0.25">
      <c r="H4515" s="59">
        <v>146005</v>
      </c>
      <c r="I4515" s="59" t="s">
        <v>69</v>
      </c>
      <c r="J4515" s="59">
        <v>11505664</v>
      </c>
      <c r="K4515" s="59" t="s">
        <v>4735</v>
      </c>
      <c r="L4515" s="61" t="s">
        <v>81</v>
      </c>
      <c r="M4515" s="61">
        <f>VLOOKUP(H4515,zdroj!C:F,4,0)</f>
        <v>0</v>
      </c>
      <c r="N4515" s="61" t="str">
        <f t="shared" si="140"/>
        <v>-</v>
      </c>
      <c r="P4515" s="73" t="str">
        <f t="shared" si="141"/>
        <v/>
      </c>
      <c r="Q4515" s="61" t="s">
        <v>88</v>
      </c>
    </row>
    <row r="4516" spans="8:17" x14ac:dyDescent="0.25">
      <c r="H4516" s="59">
        <v>146005</v>
      </c>
      <c r="I4516" s="59" t="s">
        <v>69</v>
      </c>
      <c r="J4516" s="59">
        <v>11505672</v>
      </c>
      <c r="K4516" s="59" t="s">
        <v>4736</v>
      </c>
      <c r="L4516" s="61" t="s">
        <v>81</v>
      </c>
      <c r="M4516" s="61">
        <f>VLOOKUP(H4516,zdroj!C:F,4,0)</f>
        <v>0</v>
      </c>
      <c r="N4516" s="61" t="str">
        <f t="shared" si="140"/>
        <v>-</v>
      </c>
      <c r="P4516" s="73" t="str">
        <f t="shared" si="141"/>
        <v/>
      </c>
      <c r="Q4516" s="61" t="s">
        <v>88</v>
      </c>
    </row>
    <row r="4517" spans="8:17" x14ac:dyDescent="0.25">
      <c r="H4517" s="59">
        <v>146005</v>
      </c>
      <c r="I4517" s="59" t="s">
        <v>69</v>
      </c>
      <c r="J4517" s="59">
        <v>11505681</v>
      </c>
      <c r="K4517" s="59" t="s">
        <v>4737</v>
      </c>
      <c r="L4517" s="61" t="s">
        <v>81</v>
      </c>
      <c r="M4517" s="61">
        <f>VLOOKUP(H4517,zdroj!C:F,4,0)</f>
        <v>0</v>
      </c>
      <c r="N4517" s="61" t="str">
        <f t="shared" si="140"/>
        <v>-</v>
      </c>
      <c r="P4517" s="73" t="str">
        <f t="shared" si="141"/>
        <v/>
      </c>
      <c r="Q4517" s="61" t="s">
        <v>88</v>
      </c>
    </row>
    <row r="4518" spans="8:17" x14ac:dyDescent="0.25">
      <c r="H4518" s="59">
        <v>146005</v>
      </c>
      <c r="I4518" s="59" t="s">
        <v>69</v>
      </c>
      <c r="J4518" s="59">
        <v>11505699</v>
      </c>
      <c r="K4518" s="59" t="s">
        <v>4738</v>
      </c>
      <c r="L4518" s="61" t="s">
        <v>81</v>
      </c>
      <c r="M4518" s="61">
        <f>VLOOKUP(H4518,zdroj!C:F,4,0)</f>
        <v>0</v>
      </c>
      <c r="N4518" s="61" t="str">
        <f t="shared" si="140"/>
        <v>-</v>
      </c>
      <c r="P4518" s="73" t="str">
        <f t="shared" si="141"/>
        <v/>
      </c>
      <c r="Q4518" s="61" t="s">
        <v>88</v>
      </c>
    </row>
    <row r="4519" spans="8:17" x14ac:dyDescent="0.25">
      <c r="H4519" s="59">
        <v>146005</v>
      </c>
      <c r="I4519" s="59" t="s">
        <v>69</v>
      </c>
      <c r="J4519" s="59">
        <v>11505702</v>
      </c>
      <c r="K4519" s="59" t="s">
        <v>4739</v>
      </c>
      <c r="L4519" s="61" t="s">
        <v>81</v>
      </c>
      <c r="M4519" s="61">
        <f>VLOOKUP(H4519,zdroj!C:F,4,0)</f>
        <v>0</v>
      </c>
      <c r="N4519" s="61" t="str">
        <f t="shared" si="140"/>
        <v>-</v>
      </c>
      <c r="P4519" s="73" t="str">
        <f t="shared" si="141"/>
        <v/>
      </c>
      <c r="Q4519" s="61" t="s">
        <v>88</v>
      </c>
    </row>
    <row r="4520" spans="8:17" x14ac:dyDescent="0.25">
      <c r="H4520" s="59">
        <v>146005</v>
      </c>
      <c r="I4520" s="59" t="s">
        <v>69</v>
      </c>
      <c r="J4520" s="59">
        <v>11505711</v>
      </c>
      <c r="K4520" s="59" t="s">
        <v>4740</v>
      </c>
      <c r="L4520" s="61" t="s">
        <v>81</v>
      </c>
      <c r="M4520" s="61">
        <f>VLOOKUP(H4520,zdroj!C:F,4,0)</f>
        <v>0</v>
      </c>
      <c r="N4520" s="61" t="str">
        <f t="shared" si="140"/>
        <v>-</v>
      </c>
      <c r="P4520" s="73" t="str">
        <f t="shared" si="141"/>
        <v/>
      </c>
      <c r="Q4520" s="61" t="s">
        <v>88</v>
      </c>
    </row>
    <row r="4521" spans="8:17" x14ac:dyDescent="0.25">
      <c r="H4521" s="59">
        <v>146005</v>
      </c>
      <c r="I4521" s="59" t="s">
        <v>69</v>
      </c>
      <c r="J4521" s="59">
        <v>11505737</v>
      </c>
      <c r="K4521" s="59" t="s">
        <v>4741</v>
      </c>
      <c r="L4521" s="61" t="s">
        <v>81</v>
      </c>
      <c r="M4521" s="61">
        <f>VLOOKUP(H4521,zdroj!C:F,4,0)</f>
        <v>0</v>
      </c>
      <c r="N4521" s="61" t="str">
        <f t="shared" si="140"/>
        <v>-</v>
      </c>
      <c r="P4521" s="73" t="str">
        <f t="shared" si="141"/>
        <v/>
      </c>
      <c r="Q4521" s="61" t="s">
        <v>88</v>
      </c>
    </row>
    <row r="4522" spans="8:17" x14ac:dyDescent="0.25">
      <c r="H4522" s="59">
        <v>146005</v>
      </c>
      <c r="I4522" s="59" t="s">
        <v>69</v>
      </c>
      <c r="J4522" s="59">
        <v>11505745</v>
      </c>
      <c r="K4522" s="59" t="s">
        <v>4742</v>
      </c>
      <c r="L4522" s="61" t="s">
        <v>81</v>
      </c>
      <c r="M4522" s="61">
        <f>VLOOKUP(H4522,zdroj!C:F,4,0)</f>
        <v>0</v>
      </c>
      <c r="N4522" s="61" t="str">
        <f t="shared" si="140"/>
        <v>-</v>
      </c>
      <c r="P4522" s="73" t="str">
        <f t="shared" si="141"/>
        <v/>
      </c>
      <c r="Q4522" s="61" t="s">
        <v>88</v>
      </c>
    </row>
    <row r="4523" spans="8:17" x14ac:dyDescent="0.25">
      <c r="H4523" s="59">
        <v>146005</v>
      </c>
      <c r="I4523" s="59" t="s">
        <v>69</v>
      </c>
      <c r="J4523" s="59">
        <v>11505753</v>
      </c>
      <c r="K4523" s="59" t="s">
        <v>4743</v>
      </c>
      <c r="L4523" s="61" t="s">
        <v>81</v>
      </c>
      <c r="M4523" s="61">
        <f>VLOOKUP(H4523,zdroj!C:F,4,0)</f>
        <v>0</v>
      </c>
      <c r="N4523" s="61" t="str">
        <f t="shared" si="140"/>
        <v>-</v>
      </c>
      <c r="P4523" s="73" t="str">
        <f t="shared" si="141"/>
        <v/>
      </c>
      <c r="Q4523" s="61" t="s">
        <v>88</v>
      </c>
    </row>
    <row r="4524" spans="8:17" x14ac:dyDescent="0.25">
      <c r="H4524" s="59">
        <v>146005</v>
      </c>
      <c r="I4524" s="59" t="s">
        <v>69</v>
      </c>
      <c r="J4524" s="59">
        <v>11505761</v>
      </c>
      <c r="K4524" s="59" t="s">
        <v>4744</v>
      </c>
      <c r="L4524" s="61" t="s">
        <v>81</v>
      </c>
      <c r="M4524" s="61">
        <f>VLOOKUP(H4524,zdroj!C:F,4,0)</f>
        <v>0</v>
      </c>
      <c r="N4524" s="61" t="str">
        <f t="shared" si="140"/>
        <v>-</v>
      </c>
      <c r="P4524" s="73" t="str">
        <f t="shared" si="141"/>
        <v/>
      </c>
      <c r="Q4524" s="61" t="s">
        <v>88</v>
      </c>
    </row>
    <row r="4525" spans="8:17" x14ac:dyDescent="0.25">
      <c r="H4525" s="59">
        <v>146005</v>
      </c>
      <c r="I4525" s="59" t="s">
        <v>69</v>
      </c>
      <c r="J4525" s="59">
        <v>11505770</v>
      </c>
      <c r="K4525" s="59" t="s">
        <v>4745</v>
      </c>
      <c r="L4525" s="61" t="s">
        <v>81</v>
      </c>
      <c r="M4525" s="61">
        <f>VLOOKUP(H4525,zdroj!C:F,4,0)</f>
        <v>0</v>
      </c>
      <c r="N4525" s="61" t="str">
        <f t="shared" si="140"/>
        <v>-</v>
      </c>
      <c r="P4525" s="73" t="str">
        <f t="shared" si="141"/>
        <v/>
      </c>
      <c r="Q4525" s="61" t="s">
        <v>88</v>
      </c>
    </row>
    <row r="4526" spans="8:17" x14ac:dyDescent="0.25">
      <c r="H4526" s="59">
        <v>146005</v>
      </c>
      <c r="I4526" s="59" t="s">
        <v>69</v>
      </c>
      <c r="J4526" s="59">
        <v>11505788</v>
      </c>
      <c r="K4526" s="59" t="s">
        <v>4746</v>
      </c>
      <c r="L4526" s="61" t="s">
        <v>81</v>
      </c>
      <c r="M4526" s="61">
        <f>VLOOKUP(H4526,zdroj!C:F,4,0)</f>
        <v>0</v>
      </c>
      <c r="N4526" s="61" t="str">
        <f t="shared" si="140"/>
        <v>-</v>
      </c>
      <c r="P4526" s="73" t="str">
        <f t="shared" si="141"/>
        <v/>
      </c>
      <c r="Q4526" s="61" t="s">
        <v>88</v>
      </c>
    </row>
    <row r="4527" spans="8:17" x14ac:dyDescent="0.25">
      <c r="H4527" s="59">
        <v>146005</v>
      </c>
      <c r="I4527" s="59" t="s">
        <v>69</v>
      </c>
      <c r="J4527" s="59">
        <v>11505796</v>
      </c>
      <c r="K4527" s="59" t="s">
        <v>4747</v>
      </c>
      <c r="L4527" s="61" t="s">
        <v>81</v>
      </c>
      <c r="M4527" s="61">
        <f>VLOOKUP(H4527,zdroj!C:F,4,0)</f>
        <v>0</v>
      </c>
      <c r="N4527" s="61" t="str">
        <f t="shared" si="140"/>
        <v>-</v>
      </c>
      <c r="P4527" s="73" t="str">
        <f t="shared" si="141"/>
        <v/>
      </c>
      <c r="Q4527" s="61" t="s">
        <v>88</v>
      </c>
    </row>
    <row r="4528" spans="8:17" x14ac:dyDescent="0.25">
      <c r="H4528" s="59">
        <v>146005</v>
      </c>
      <c r="I4528" s="59" t="s">
        <v>69</v>
      </c>
      <c r="J4528" s="59">
        <v>11505800</v>
      </c>
      <c r="K4528" s="59" t="s">
        <v>4748</v>
      </c>
      <c r="L4528" s="61" t="s">
        <v>81</v>
      </c>
      <c r="M4528" s="61">
        <f>VLOOKUP(H4528,zdroj!C:F,4,0)</f>
        <v>0</v>
      </c>
      <c r="N4528" s="61" t="str">
        <f t="shared" si="140"/>
        <v>-</v>
      </c>
      <c r="P4528" s="73" t="str">
        <f t="shared" si="141"/>
        <v/>
      </c>
      <c r="Q4528" s="61" t="s">
        <v>88</v>
      </c>
    </row>
    <row r="4529" spans="8:17" x14ac:dyDescent="0.25">
      <c r="H4529" s="59">
        <v>146005</v>
      </c>
      <c r="I4529" s="59" t="s">
        <v>69</v>
      </c>
      <c r="J4529" s="59">
        <v>11505818</v>
      </c>
      <c r="K4529" s="59" t="s">
        <v>4749</v>
      </c>
      <c r="L4529" s="61" t="s">
        <v>81</v>
      </c>
      <c r="M4529" s="61">
        <f>VLOOKUP(H4529,zdroj!C:F,4,0)</f>
        <v>0</v>
      </c>
      <c r="N4529" s="61" t="str">
        <f t="shared" si="140"/>
        <v>-</v>
      </c>
      <c r="P4529" s="73" t="str">
        <f t="shared" si="141"/>
        <v/>
      </c>
      <c r="Q4529" s="61" t="s">
        <v>88</v>
      </c>
    </row>
    <row r="4530" spans="8:17" x14ac:dyDescent="0.25">
      <c r="H4530" s="59">
        <v>146005</v>
      </c>
      <c r="I4530" s="59" t="s">
        <v>69</v>
      </c>
      <c r="J4530" s="59">
        <v>11505834</v>
      </c>
      <c r="K4530" s="59" t="s">
        <v>4750</v>
      </c>
      <c r="L4530" s="61" t="s">
        <v>81</v>
      </c>
      <c r="M4530" s="61">
        <f>VLOOKUP(H4530,zdroj!C:F,4,0)</f>
        <v>0</v>
      </c>
      <c r="N4530" s="61" t="str">
        <f t="shared" si="140"/>
        <v>-</v>
      </c>
      <c r="P4530" s="73" t="str">
        <f t="shared" si="141"/>
        <v/>
      </c>
      <c r="Q4530" s="61" t="s">
        <v>88</v>
      </c>
    </row>
    <row r="4531" spans="8:17" x14ac:dyDescent="0.25">
      <c r="H4531" s="59">
        <v>146005</v>
      </c>
      <c r="I4531" s="59" t="s">
        <v>69</v>
      </c>
      <c r="J4531" s="59">
        <v>11505842</v>
      </c>
      <c r="K4531" s="59" t="s">
        <v>4751</v>
      </c>
      <c r="L4531" s="61" t="s">
        <v>81</v>
      </c>
      <c r="M4531" s="61">
        <f>VLOOKUP(H4531,zdroj!C:F,4,0)</f>
        <v>0</v>
      </c>
      <c r="N4531" s="61" t="str">
        <f t="shared" si="140"/>
        <v>-</v>
      </c>
      <c r="P4531" s="73" t="str">
        <f t="shared" si="141"/>
        <v/>
      </c>
      <c r="Q4531" s="61" t="s">
        <v>88</v>
      </c>
    </row>
    <row r="4532" spans="8:17" x14ac:dyDescent="0.25">
      <c r="H4532" s="59">
        <v>146005</v>
      </c>
      <c r="I4532" s="59" t="s">
        <v>69</v>
      </c>
      <c r="J4532" s="59">
        <v>11505851</v>
      </c>
      <c r="K4532" s="59" t="s">
        <v>4752</v>
      </c>
      <c r="L4532" s="61" t="s">
        <v>81</v>
      </c>
      <c r="M4532" s="61">
        <f>VLOOKUP(H4532,zdroj!C:F,4,0)</f>
        <v>0</v>
      </c>
      <c r="N4532" s="61" t="str">
        <f t="shared" si="140"/>
        <v>-</v>
      </c>
      <c r="P4532" s="73" t="str">
        <f t="shared" si="141"/>
        <v/>
      </c>
      <c r="Q4532" s="61" t="s">
        <v>88</v>
      </c>
    </row>
    <row r="4533" spans="8:17" x14ac:dyDescent="0.25">
      <c r="H4533" s="59">
        <v>146005</v>
      </c>
      <c r="I4533" s="59" t="s">
        <v>69</v>
      </c>
      <c r="J4533" s="59">
        <v>11505869</v>
      </c>
      <c r="K4533" s="59" t="s">
        <v>4753</v>
      </c>
      <c r="L4533" s="61" t="s">
        <v>81</v>
      </c>
      <c r="M4533" s="61">
        <f>VLOOKUP(H4533,zdroj!C:F,4,0)</f>
        <v>0</v>
      </c>
      <c r="N4533" s="61" t="str">
        <f t="shared" si="140"/>
        <v>-</v>
      </c>
      <c r="P4533" s="73" t="str">
        <f t="shared" si="141"/>
        <v/>
      </c>
      <c r="Q4533" s="61" t="s">
        <v>88</v>
      </c>
    </row>
    <row r="4534" spans="8:17" x14ac:dyDescent="0.25">
      <c r="H4534" s="59">
        <v>146005</v>
      </c>
      <c r="I4534" s="59" t="s">
        <v>69</v>
      </c>
      <c r="J4534" s="59">
        <v>11505877</v>
      </c>
      <c r="K4534" s="59" t="s">
        <v>4754</v>
      </c>
      <c r="L4534" s="61" t="s">
        <v>81</v>
      </c>
      <c r="M4534" s="61">
        <f>VLOOKUP(H4534,zdroj!C:F,4,0)</f>
        <v>0</v>
      </c>
      <c r="N4534" s="61" t="str">
        <f t="shared" si="140"/>
        <v>-</v>
      </c>
      <c r="P4534" s="73" t="str">
        <f t="shared" si="141"/>
        <v/>
      </c>
      <c r="Q4534" s="61" t="s">
        <v>88</v>
      </c>
    </row>
    <row r="4535" spans="8:17" x14ac:dyDescent="0.25">
      <c r="H4535" s="59">
        <v>146005</v>
      </c>
      <c r="I4535" s="59" t="s">
        <v>69</v>
      </c>
      <c r="J4535" s="59">
        <v>11505885</v>
      </c>
      <c r="K4535" s="59" t="s">
        <v>4755</v>
      </c>
      <c r="L4535" s="61" t="s">
        <v>81</v>
      </c>
      <c r="M4535" s="61">
        <f>VLOOKUP(H4535,zdroj!C:F,4,0)</f>
        <v>0</v>
      </c>
      <c r="N4535" s="61" t="str">
        <f t="shared" si="140"/>
        <v>-</v>
      </c>
      <c r="P4535" s="73" t="str">
        <f t="shared" si="141"/>
        <v/>
      </c>
      <c r="Q4535" s="61" t="s">
        <v>88</v>
      </c>
    </row>
    <row r="4536" spans="8:17" x14ac:dyDescent="0.25">
      <c r="H4536" s="59">
        <v>146005</v>
      </c>
      <c r="I4536" s="59" t="s">
        <v>69</v>
      </c>
      <c r="J4536" s="59">
        <v>11505907</v>
      </c>
      <c r="K4536" s="59" t="s">
        <v>4756</v>
      </c>
      <c r="L4536" s="61" t="s">
        <v>81</v>
      </c>
      <c r="M4536" s="61">
        <f>VLOOKUP(H4536,zdroj!C:F,4,0)</f>
        <v>0</v>
      </c>
      <c r="N4536" s="61" t="str">
        <f t="shared" si="140"/>
        <v>-</v>
      </c>
      <c r="P4536" s="73" t="str">
        <f t="shared" si="141"/>
        <v/>
      </c>
      <c r="Q4536" s="61" t="s">
        <v>88</v>
      </c>
    </row>
    <row r="4537" spans="8:17" x14ac:dyDescent="0.25">
      <c r="H4537" s="59">
        <v>146005</v>
      </c>
      <c r="I4537" s="59" t="s">
        <v>69</v>
      </c>
      <c r="J4537" s="59">
        <v>11505915</v>
      </c>
      <c r="K4537" s="59" t="s">
        <v>4757</v>
      </c>
      <c r="L4537" s="61" t="s">
        <v>81</v>
      </c>
      <c r="M4537" s="61">
        <f>VLOOKUP(H4537,zdroj!C:F,4,0)</f>
        <v>0</v>
      </c>
      <c r="N4537" s="61" t="str">
        <f t="shared" si="140"/>
        <v>-</v>
      </c>
      <c r="P4537" s="73" t="str">
        <f t="shared" si="141"/>
        <v/>
      </c>
      <c r="Q4537" s="61" t="s">
        <v>88</v>
      </c>
    </row>
    <row r="4538" spans="8:17" x14ac:dyDescent="0.25">
      <c r="H4538" s="59">
        <v>146005</v>
      </c>
      <c r="I4538" s="59" t="s">
        <v>69</v>
      </c>
      <c r="J4538" s="59">
        <v>11505923</v>
      </c>
      <c r="K4538" s="59" t="s">
        <v>4758</v>
      </c>
      <c r="L4538" s="61" t="s">
        <v>81</v>
      </c>
      <c r="M4538" s="61">
        <f>VLOOKUP(H4538,zdroj!C:F,4,0)</f>
        <v>0</v>
      </c>
      <c r="N4538" s="61" t="str">
        <f t="shared" si="140"/>
        <v>-</v>
      </c>
      <c r="P4538" s="73" t="str">
        <f t="shared" si="141"/>
        <v/>
      </c>
      <c r="Q4538" s="61" t="s">
        <v>88</v>
      </c>
    </row>
    <row r="4539" spans="8:17" x14ac:dyDescent="0.25">
      <c r="H4539" s="59">
        <v>146005</v>
      </c>
      <c r="I4539" s="59" t="s">
        <v>69</v>
      </c>
      <c r="J4539" s="59">
        <v>11505931</v>
      </c>
      <c r="K4539" s="59" t="s">
        <v>4759</v>
      </c>
      <c r="L4539" s="61" t="s">
        <v>81</v>
      </c>
      <c r="M4539" s="61">
        <f>VLOOKUP(H4539,zdroj!C:F,4,0)</f>
        <v>0</v>
      </c>
      <c r="N4539" s="61" t="str">
        <f t="shared" si="140"/>
        <v>-</v>
      </c>
      <c r="P4539" s="73" t="str">
        <f t="shared" si="141"/>
        <v/>
      </c>
      <c r="Q4539" s="61" t="s">
        <v>88</v>
      </c>
    </row>
    <row r="4540" spans="8:17" x14ac:dyDescent="0.25">
      <c r="H4540" s="59">
        <v>146005</v>
      </c>
      <c r="I4540" s="59" t="s">
        <v>69</v>
      </c>
      <c r="J4540" s="59">
        <v>11505958</v>
      </c>
      <c r="K4540" s="59" t="s">
        <v>4760</v>
      </c>
      <c r="L4540" s="61" t="s">
        <v>81</v>
      </c>
      <c r="M4540" s="61">
        <f>VLOOKUP(H4540,zdroj!C:F,4,0)</f>
        <v>0</v>
      </c>
      <c r="N4540" s="61" t="str">
        <f t="shared" si="140"/>
        <v>-</v>
      </c>
      <c r="P4540" s="73" t="str">
        <f t="shared" si="141"/>
        <v/>
      </c>
      <c r="Q4540" s="61" t="s">
        <v>88</v>
      </c>
    </row>
    <row r="4541" spans="8:17" x14ac:dyDescent="0.25">
      <c r="H4541" s="59">
        <v>146005</v>
      </c>
      <c r="I4541" s="59" t="s">
        <v>69</v>
      </c>
      <c r="J4541" s="59">
        <v>11505966</v>
      </c>
      <c r="K4541" s="59" t="s">
        <v>4761</v>
      </c>
      <c r="L4541" s="61" t="s">
        <v>81</v>
      </c>
      <c r="M4541" s="61">
        <f>VLOOKUP(H4541,zdroj!C:F,4,0)</f>
        <v>0</v>
      </c>
      <c r="N4541" s="61" t="str">
        <f t="shared" si="140"/>
        <v>-</v>
      </c>
      <c r="P4541" s="73" t="str">
        <f t="shared" si="141"/>
        <v/>
      </c>
      <c r="Q4541" s="61" t="s">
        <v>88</v>
      </c>
    </row>
    <row r="4542" spans="8:17" x14ac:dyDescent="0.25">
      <c r="H4542" s="59">
        <v>146005</v>
      </c>
      <c r="I4542" s="59" t="s">
        <v>69</v>
      </c>
      <c r="J4542" s="59">
        <v>11505974</v>
      </c>
      <c r="K4542" s="59" t="s">
        <v>4762</v>
      </c>
      <c r="L4542" s="61" t="s">
        <v>81</v>
      </c>
      <c r="M4542" s="61">
        <f>VLOOKUP(H4542,zdroj!C:F,4,0)</f>
        <v>0</v>
      </c>
      <c r="N4542" s="61" t="str">
        <f t="shared" si="140"/>
        <v>-</v>
      </c>
      <c r="P4542" s="73" t="str">
        <f t="shared" si="141"/>
        <v/>
      </c>
      <c r="Q4542" s="61" t="s">
        <v>88</v>
      </c>
    </row>
    <row r="4543" spans="8:17" x14ac:dyDescent="0.25">
      <c r="H4543" s="59">
        <v>146005</v>
      </c>
      <c r="I4543" s="59" t="s">
        <v>69</v>
      </c>
      <c r="J4543" s="59">
        <v>11505982</v>
      </c>
      <c r="K4543" s="59" t="s">
        <v>4763</v>
      </c>
      <c r="L4543" s="61" t="s">
        <v>81</v>
      </c>
      <c r="M4543" s="61">
        <f>VLOOKUP(H4543,zdroj!C:F,4,0)</f>
        <v>0</v>
      </c>
      <c r="N4543" s="61" t="str">
        <f t="shared" si="140"/>
        <v>-</v>
      </c>
      <c r="P4543" s="73" t="str">
        <f t="shared" si="141"/>
        <v/>
      </c>
      <c r="Q4543" s="61" t="s">
        <v>88</v>
      </c>
    </row>
    <row r="4544" spans="8:17" x14ac:dyDescent="0.25">
      <c r="H4544" s="59">
        <v>146005</v>
      </c>
      <c r="I4544" s="59" t="s">
        <v>69</v>
      </c>
      <c r="J4544" s="59">
        <v>11506016</v>
      </c>
      <c r="K4544" s="59" t="s">
        <v>4764</v>
      </c>
      <c r="L4544" s="61" t="s">
        <v>81</v>
      </c>
      <c r="M4544" s="61">
        <f>VLOOKUP(H4544,zdroj!C:F,4,0)</f>
        <v>0</v>
      </c>
      <c r="N4544" s="61" t="str">
        <f t="shared" si="140"/>
        <v>-</v>
      </c>
      <c r="P4544" s="73" t="str">
        <f t="shared" si="141"/>
        <v/>
      </c>
      <c r="Q4544" s="61" t="s">
        <v>88</v>
      </c>
    </row>
    <row r="4545" spans="8:17" x14ac:dyDescent="0.25">
      <c r="H4545" s="59">
        <v>146005</v>
      </c>
      <c r="I4545" s="59" t="s">
        <v>69</v>
      </c>
      <c r="J4545" s="59">
        <v>11506024</v>
      </c>
      <c r="K4545" s="59" t="s">
        <v>4765</v>
      </c>
      <c r="L4545" s="61" t="s">
        <v>81</v>
      </c>
      <c r="M4545" s="61">
        <f>VLOOKUP(H4545,zdroj!C:F,4,0)</f>
        <v>0</v>
      </c>
      <c r="N4545" s="61" t="str">
        <f t="shared" si="140"/>
        <v>-</v>
      </c>
      <c r="P4545" s="73" t="str">
        <f t="shared" si="141"/>
        <v/>
      </c>
      <c r="Q4545" s="61" t="s">
        <v>88</v>
      </c>
    </row>
    <row r="4546" spans="8:17" x14ac:dyDescent="0.25">
      <c r="H4546" s="59">
        <v>146005</v>
      </c>
      <c r="I4546" s="59" t="s">
        <v>69</v>
      </c>
      <c r="J4546" s="59">
        <v>11506041</v>
      </c>
      <c r="K4546" s="59" t="s">
        <v>4766</v>
      </c>
      <c r="L4546" s="61" t="s">
        <v>81</v>
      </c>
      <c r="M4546" s="61">
        <f>VLOOKUP(H4546,zdroj!C:F,4,0)</f>
        <v>0</v>
      </c>
      <c r="N4546" s="61" t="str">
        <f t="shared" si="140"/>
        <v>-</v>
      </c>
      <c r="P4546" s="73" t="str">
        <f t="shared" si="141"/>
        <v/>
      </c>
      <c r="Q4546" s="61" t="s">
        <v>88</v>
      </c>
    </row>
    <row r="4547" spans="8:17" x14ac:dyDescent="0.25">
      <c r="H4547" s="59">
        <v>146005</v>
      </c>
      <c r="I4547" s="59" t="s">
        <v>69</v>
      </c>
      <c r="J4547" s="59">
        <v>11506059</v>
      </c>
      <c r="K4547" s="59" t="s">
        <v>4767</v>
      </c>
      <c r="L4547" s="61" t="s">
        <v>81</v>
      </c>
      <c r="M4547" s="61">
        <f>VLOOKUP(H4547,zdroj!C:F,4,0)</f>
        <v>0</v>
      </c>
      <c r="N4547" s="61" t="str">
        <f t="shared" si="140"/>
        <v>-</v>
      </c>
      <c r="P4547" s="73" t="str">
        <f t="shared" si="141"/>
        <v/>
      </c>
      <c r="Q4547" s="61" t="s">
        <v>88</v>
      </c>
    </row>
    <row r="4548" spans="8:17" x14ac:dyDescent="0.25">
      <c r="H4548" s="59">
        <v>146005</v>
      </c>
      <c r="I4548" s="59" t="s">
        <v>69</v>
      </c>
      <c r="J4548" s="59">
        <v>11506067</v>
      </c>
      <c r="K4548" s="59" t="s">
        <v>4768</v>
      </c>
      <c r="L4548" s="61" t="s">
        <v>81</v>
      </c>
      <c r="M4548" s="61">
        <f>VLOOKUP(H4548,zdroj!C:F,4,0)</f>
        <v>0</v>
      </c>
      <c r="N4548" s="61" t="str">
        <f t="shared" si="140"/>
        <v>-</v>
      </c>
      <c r="P4548" s="73" t="str">
        <f t="shared" si="141"/>
        <v/>
      </c>
      <c r="Q4548" s="61" t="s">
        <v>88</v>
      </c>
    </row>
    <row r="4549" spans="8:17" x14ac:dyDescent="0.25">
      <c r="H4549" s="59">
        <v>146005</v>
      </c>
      <c r="I4549" s="59" t="s">
        <v>69</v>
      </c>
      <c r="J4549" s="59">
        <v>11506075</v>
      </c>
      <c r="K4549" s="59" t="s">
        <v>4769</v>
      </c>
      <c r="L4549" s="61" t="s">
        <v>81</v>
      </c>
      <c r="M4549" s="61">
        <f>VLOOKUP(H4549,zdroj!C:F,4,0)</f>
        <v>0</v>
      </c>
      <c r="N4549" s="61" t="str">
        <f t="shared" si="140"/>
        <v>-</v>
      </c>
      <c r="P4549" s="73" t="str">
        <f t="shared" si="141"/>
        <v/>
      </c>
      <c r="Q4549" s="61" t="s">
        <v>88</v>
      </c>
    </row>
    <row r="4550" spans="8:17" x14ac:dyDescent="0.25">
      <c r="H4550" s="59">
        <v>146005</v>
      </c>
      <c r="I4550" s="59" t="s">
        <v>69</v>
      </c>
      <c r="J4550" s="59">
        <v>11506083</v>
      </c>
      <c r="K4550" s="59" t="s">
        <v>4770</v>
      </c>
      <c r="L4550" s="61" t="s">
        <v>81</v>
      </c>
      <c r="M4550" s="61">
        <f>VLOOKUP(H4550,zdroj!C:F,4,0)</f>
        <v>0</v>
      </c>
      <c r="N4550" s="61" t="str">
        <f t="shared" si="140"/>
        <v>-</v>
      </c>
      <c r="P4550" s="73" t="str">
        <f t="shared" si="141"/>
        <v/>
      </c>
      <c r="Q4550" s="61" t="s">
        <v>88</v>
      </c>
    </row>
    <row r="4551" spans="8:17" x14ac:dyDescent="0.25">
      <c r="H4551" s="59">
        <v>146005</v>
      </c>
      <c r="I4551" s="59" t="s">
        <v>69</v>
      </c>
      <c r="J4551" s="59">
        <v>11506091</v>
      </c>
      <c r="K4551" s="59" t="s">
        <v>4771</v>
      </c>
      <c r="L4551" s="61" t="s">
        <v>81</v>
      </c>
      <c r="M4551" s="61">
        <f>VLOOKUP(H4551,zdroj!C:F,4,0)</f>
        <v>0</v>
      </c>
      <c r="N4551" s="61" t="str">
        <f t="shared" ref="N4551:N4614" si="142">IF(M4551="A",IF(L4551="katA","katB",L4551),L4551)</f>
        <v>-</v>
      </c>
      <c r="P4551" s="73" t="str">
        <f t="shared" ref="P4551:P4614" si="143">IF(O4551="A",1,"")</f>
        <v/>
      </c>
      <c r="Q4551" s="61" t="s">
        <v>88</v>
      </c>
    </row>
    <row r="4552" spans="8:17" x14ac:dyDescent="0.25">
      <c r="H4552" s="59">
        <v>146005</v>
      </c>
      <c r="I4552" s="59" t="s">
        <v>69</v>
      </c>
      <c r="J4552" s="59">
        <v>11506105</v>
      </c>
      <c r="K4552" s="59" t="s">
        <v>4772</v>
      </c>
      <c r="L4552" s="61" t="s">
        <v>81</v>
      </c>
      <c r="M4552" s="61">
        <f>VLOOKUP(H4552,zdroj!C:F,4,0)</f>
        <v>0</v>
      </c>
      <c r="N4552" s="61" t="str">
        <f t="shared" si="142"/>
        <v>-</v>
      </c>
      <c r="P4552" s="73" t="str">
        <f t="shared" si="143"/>
        <v/>
      </c>
      <c r="Q4552" s="61" t="s">
        <v>88</v>
      </c>
    </row>
    <row r="4553" spans="8:17" x14ac:dyDescent="0.25">
      <c r="H4553" s="59">
        <v>146005</v>
      </c>
      <c r="I4553" s="59" t="s">
        <v>69</v>
      </c>
      <c r="J4553" s="59">
        <v>11506121</v>
      </c>
      <c r="K4553" s="59" t="s">
        <v>4773</v>
      </c>
      <c r="L4553" s="61" t="s">
        <v>81</v>
      </c>
      <c r="M4553" s="61">
        <f>VLOOKUP(H4553,zdroj!C:F,4,0)</f>
        <v>0</v>
      </c>
      <c r="N4553" s="61" t="str">
        <f t="shared" si="142"/>
        <v>-</v>
      </c>
      <c r="P4553" s="73" t="str">
        <f t="shared" si="143"/>
        <v/>
      </c>
      <c r="Q4553" s="61" t="s">
        <v>88</v>
      </c>
    </row>
    <row r="4554" spans="8:17" x14ac:dyDescent="0.25">
      <c r="H4554" s="59">
        <v>146005</v>
      </c>
      <c r="I4554" s="59" t="s">
        <v>69</v>
      </c>
      <c r="J4554" s="59">
        <v>11506130</v>
      </c>
      <c r="K4554" s="59" t="s">
        <v>4774</v>
      </c>
      <c r="L4554" s="61" t="s">
        <v>81</v>
      </c>
      <c r="M4554" s="61">
        <f>VLOOKUP(H4554,zdroj!C:F,4,0)</f>
        <v>0</v>
      </c>
      <c r="N4554" s="61" t="str">
        <f t="shared" si="142"/>
        <v>-</v>
      </c>
      <c r="P4554" s="73" t="str">
        <f t="shared" si="143"/>
        <v/>
      </c>
      <c r="Q4554" s="61" t="s">
        <v>88</v>
      </c>
    </row>
    <row r="4555" spans="8:17" x14ac:dyDescent="0.25">
      <c r="H4555" s="59">
        <v>146005</v>
      </c>
      <c r="I4555" s="59" t="s">
        <v>69</v>
      </c>
      <c r="J4555" s="59">
        <v>11506148</v>
      </c>
      <c r="K4555" s="59" t="s">
        <v>4775</v>
      </c>
      <c r="L4555" s="61" t="s">
        <v>81</v>
      </c>
      <c r="M4555" s="61">
        <f>VLOOKUP(H4555,zdroj!C:F,4,0)</f>
        <v>0</v>
      </c>
      <c r="N4555" s="61" t="str">
        <f t="shared" si="142"/>
        <v>-</v>
      </c>
      <c r="P4555" s="73" t="str">
        <f t="shared" si="143"/>
        <v/>
      </c>
      <c r="Q4555" s="61" t="s">
        <v>88</v>
      </c>
    </row>
    <row r="4556" spans="8:17" x14ac:dyDescent="0.25">
      <c r="H4556" s="59">
        <v>146005</v>
      </c>
      <c r="I4556" s="59" t="s">
        <v>69</v>
      </c>
      <c r="J4556" s="59">
        <v>11506156</v>
      </c>
      <c r="K4556" s="59" t="s">
        <v>4776</v>
      </c>
      <c r="L4556" s="61" t="s">
        <v>81</v>
      </c>
      <c r="M4556" s="61">
        <f>VLOOKUP(H4556,zdroj!C:F,4,0)</f>
        <v>0</v>
      </c>
      <c r="N4556" s="61" t="str">
        <f t="shared" si="142"/>
        <v>-</v>
      </c>
      <c r="P4556" s="73" t="str">
        <f t="shared" si="143"/>
        <v/>
      </c>
      <c r="Q4556" s="61" t="s">
        <v>88</v>
      </c>
    </row>
    <row r="4557" spans="8:17" x14ac:dyDescent="0.25">
      <c r="H4557" s="59">
        <v>146005</v>
      </c>
      <c r="I4557" s="59" t="s">
        <v>69</v>
      </c>
      <c r="J4557" s="59">
        <v>11506164</v>
      </c>
      <c r="K4557" s="59" t="s">
        <v>4777</v>
      </c>
      <c r="L4557" s="61" t="s">
        <v>81</v>
      </c>
      <c r="M4557" s="61">
        <f>VLOOKUP(H4557,zdroj!C:F,4,0)</f>
        <v>0</v>
      </c>
      <c r="N4557" s="61" t="str">
        <f t="shared" si="142"/>
        <v>-</v>
      </c>
      <c r="P4557" s="73" t="str">
        <f t="shared" si="143"/>
        <v/>
      </c>
      <c r="Q4557" s="61" t="s">
        <v>88</v>
      </c>
    </row>
    <row r="4558" spans="8:17" x14ac:dyDescent="0.25">
      <c r="H4558" s="59">
        <v>146005</v>
      </c>
      <c r="I4558" s="59" t="s">
        <v>69</v>
      </c>
      <c r="J4558" s="59">
        <v>11506172</v>
      </c>
      <c r="K4558" s="59" t="s">
        <v>4778</v>
      </c>
      <c r="L4558" s="61" t="s">
        <v>81</v>
      </c>
      <c r="M4558" s="61">
        <f>VLOOKUP(H4558,zdroj!C:F,4,0)</f>
        <v>0</v>
      </c>
      <c r="N4558" s="61" t="str">
        <f t="shared" si="142"/>
        <v>-</v>
      </c>
      <c r="P4558" s="73" t="str">
        <f t="shared" si="143"/>
        <v/>
      </c>
      <c r="Q4558" s="61" t="s">
        <v>88</v>
      </c>
    </row>
    <row r="4559" spans="8:17" x14ac:dyDescent="0.25">
      <c r="H4559" s="59">
        <v>146005</v>
      </c>
      <c r="I4559" s="59" t="s">
        <v>69</v>
      </c>
      <c r="J4559" s="59">
        <v>11506181</v>
      </c>
      <c r="K4559" s="59" t="s">
        <v>4779</v>
      </c>
      <c r="L4559" s="61" t="s">
        <v>81</v>
      </c>
      <c r="M4559" s="61">
        <f>VLOOKUP(H4559,zdroj!C:F,4,0)</f>
        <v>0</v>
      </c>
      <c r="N4559" s="61" t="str">
        <f t="shared" si="142"/>
        <v>-</v>
      </c>
      <c r="P4559" s="73" t="str">
        <f t="shared" si="143"/>
        <v/>
      </c>
      <c r="Q4559" s="61" t="s">
        <v>88</v>
      </c>
    </row>
    <row r="4560" spans="8:17" x14ac:dyDescent="0.25">
      <c r="H4560" s="59">
        <v>146005</v>
      </c>
      <c r="I4560" s="59" t="s">
        <v>69</v>
      </c>
      <c r="J4560" s="59">
        <v>11506199</v>
      </c>
      <c r="K4560" s="59" t="s">
        <v>4780</v>
      </c>
      <c r="L4560" s="61" t="s">
        <v>81</v>
      </c>
      <c r="M4560" s="61">
        <f>VLOOKUP(H4560,zdroj!C:F,4,0)</f>
        <v>0</v>
      </c>
      <c r="N4560" s="61" t="str">
        <f t="shared" si="142"/>
        <v>-</v>
      </c>
      <c r="P4560" s="73" t="str">
        <f t="shared" si="143"/>
        <v/>
      </c>
      <c r="Q4560" s="61" t="s">
        <v>88</v>
      </c>
    </row>
    <row r="4561" spans="8:17" x14ac:dyDescent="0.25">
      <c r="H4561" s="59">
        <v>146005</v>
      </c>
      <c r="I4561" s="59" t="s">
        <v>69</v>
      </c>
      <c r="J4561" s="59">
        <v>11506202</v>
      </c>
      <c r="K4561" s="59" t="s">
        <v>4781</v>
      </c>
      <c r="L4561" s="61" t="s">
        <v>81</v>
      </c>
      <c r="M4561" s="61">
        <f>VLOOKUP(H4561,zdroj!C:F,4,0)</f>
        <v>0</v>
      </c>
      <c r="N4561" s="61" t="str">
        <f t="shared" si="142"/>
        <v>-</v>
      </c>
      <c r="P4561" s="73" t="str">
        <f t="shared" si="143"/>
        <v/>
      </c>
      <c r="Q4561" s="61" t="s">
        <v>88</v>
      </c>
    </row>
    <row r="4562" spans="8:17" x14ac:dyDescent="0.25">
      <c r="H4562" s="59">
        <v>146005</v>
      </c>
      <c r="I4562" s="59" t="s">
        <v>69</v>
      </c>
      <c r="J4562" s="59">
        <v>11506211</v>
      </c>
      <c r="K4562" s="59" t="s">
        <v>4782</v>
      </c>
      <c r="L4562" s="61" t="s">
        <v>81</v>
      </c>
      <c r="M4562" s="61">
        <f>VLOOKUP(H4562,zdroj!C:F,4,0)</f>
        <v>0</v>
      </c>
      <c r="N4562" s="61" t="str">
        <f t="shared" si="142"/>
        <v>-</v>
      </c>
      <c r="P4562" s="73" t="str">
        <f t="shared" si="143"/>
        <v/>
      </c>
      <c r="Q4562" s="61" t="s">
        <v>88</v>
      </c>
    </row>
    <row r="4563" spans="8:17" x14ac:dyDescent="0.25">
      <c r="H4563" s="59">
        <v>146005</v>
      </c>
      <c r="I4563" s="59" t="s">
        <v>69</v>
      </c>
      <c r="J4563" s="59">
        <v>11506229</v>
      </c>
      <c r="K4563" s="59" t="s">
        <v>4783</v>
      </c>
      <c r="L4563" s="61" t="s">
        <v>81</v>
      </c>
      <c r="M4563" s="61">
        <f>VLOOKUP(H4563,zdroj!C:F,4,0)</f>
        <v>0</v>
      </c>
      <c r="N4563" s="61" t="str">
        <f t="shared" si="142"/>
        <v>-</v>
      </c>
      <c r="P4563" s="73" t="str">
        <f t="shared" si="143"/>
        <v/>
      </c>
      <c r="Q4563" s="61" t="s">
        <v>88</v>
      </c>
    </row>
    <row r="4564" spans="8:17" x14ac:dyDescent="0.25">
      <c r="H4564" s="59">
        <v>146005</v>
      </c>
      <c r="I4564" s="59" t="s">
        <v>69</v>
      </c>
      <c r="J4564" s="59">
        <v>11506237</v>
      </c>
      <c r="K4564" s="59" t="s">
        <v>4784</v>
      </c>
      <c r="L4564" s="61" t="s">
        <v>81</v>
      </c>
      <c r="M4564" s="61">
        <f>VLOOKUP(H4564,zdroj!C:F,4,0)</f>
        <v>0</v>
      </c>
      <c r="N4564" s="61" t="str">
        <f t="shared" si="142"/>
        <v>-</v>
      </c>
      <c r="P4564" s="73" t="str">
        <f t="shared" si="143"/>
        <v/>
      </c>
      <c r="Q4564" s="61" t="s">
        <v>88</v>
      </c>
    </row>
    <row r="4565" spans="8:17" x14ac:dyDescent="0.25">
      <c r="H4565" s="59">
        <v>146005</v>
      </c>
      <c r="I4565" s="59" t="s">
        <v>69</v>
      </c>
      <c r="J4565" s="59">
        <v>11506245</v>
      </c>
      <c r="K4565" s="59" t="s">
        <v>4785</v>
      </c>
      <c r="L4565" s="61" t="s">
        <v>81</v>
      </c>
      <c r="M4565" s="61">
        <f>VLOOKUP(H4565,zdroj!C:F,4,0)</f>
        <v>0</v>
      </c>
      <c r="N4565" s="61" t="str">
        <f t="shared" si="142"/>
        <v>-</v>
      </c>
      <c r="P4565" s="73" t="str">
        <f t="shared" si="143"/>
        <v/>
      </c>
      <c r="Q4565" s="61" t="s">
        <v>88</v>
      </c>
    </row>
    <row r="4566" spans="8:17" x14ac:dyDescent="0.25">
      <c r="H4566" s="59">
        <v>146005</v>
      </c>
      <c r="I4566" s="59" t="s">
        <v>69</v>
      </c>
      <c r="J4566" s="59">
        <v>11506270</v>
      </c>
      <c r="K4566" s="59" t="s">
        <v>4786</v>
      </c>
      <c r="L4566" s="61" t="s">
        <v>81</v>
      </c>
      <c r="M4566" s="61">
        <f>VLOOKUP(H4566,zdroj!C:F,4,0)</f>
        <v>0</v>
      </c>
      <c r="N4566" s="61" t="str">
        <f t="shared" si="142"/>
        <v>-</v>
      </c>
      <c r="P4566" s="73" t="str">
        <f t="shared" si="143"/>
        <v/>
      </c>
      <c r="Q4566" s="61" t="s">
        <v>88</v>
      </c>
    </row>
    <row r="4567" spans="8:17" x14ac:dyDescent="0.25">
      <c r="H4567" s="59">
        <v>146005</v>
      </c>
      <c r="I4567" s="59" t="s">
        <v>69</v>
      </c>
      <c r="J4567" s="59">
        <v>11506296</v>
      </c>
      <c r="K4567" s="59" t="s">
        <v>4787</v>
      </c>
      <c r="L4567" s="61" t="s">
        <v>81</v>
      </c>
      <c r="M4567" s="61">
        <f>VLOOKUP(H4567,zdroj!C:F,4,0)</f>
        <v>0</v>
      </c>
      <c r="N4567" s="61" t="str">
        <f t="shared" si="142"/>
        <v>-</v>
      </c>
      <c r="P4567" s="73" t="str">
        <f t="shared" si="143"/>
        <v/>
      </c>
      <c r="Q4567" s="61" t="s">
        <v>88</v>
      </c>
    </row>
    <row r="4568" spans="8:17" x14ac:dyDescent="0.25">
      <c r="H4568" s="59">
        <v>146005</v>
      </c>
      <c r="I4568" s="59" t="s">
        <v>69</v>
      </c>
      <c r="J4568" s="59">
        <v>11506334</v>
      </c>
      <c r="K4568" s="59" t="s">
        <v>4788</v>
      </c>
      <c r="L4568" s="61" t="s">
        <v>81</v>
      </c>
      <c r="M4568" s="61">
        <f>VLOOKUP(H4568,zdroj!C:F,4,0)</f>
        <v>0</v>
      </c>
      <c r="N4568" s="61" t="str">
        <f t="shared" si="142"/>
        <v>-</v>
      </c>
      <c r="P4568" s="73" t="str">
        <f t="shared" si="143"/>
        <v/>
      </c>
      <c r="Q4568" s="61" t="s">
        <v>88</v>
      </c>
    </row>
    <row r="4569" spans="8:17" x14ac:dyDescent="0.25">
      <c r="H4569" s="59">
        <v>146005</v>
      </c>
      <c r="I4569" s="59" t="s">
        <v>69</v>
      </c>
      <c r="J4569" s="59">
        <v>11506342</v>
      </c>
      <c r="K4569" s="59" t="s">
        <v>4789</v>
      </c>
      <c r="L4569" s="61" t="s">
        <v>81</v>
      </c>
      <c r="M4569" s="61">
        <f>VLOOKUP(H4569,zdroj!C:F,4,0)</f>
        <v>0</v>
      </c>
      <c r="N4569" s="61" t="str">
        <f t="shared" si="142"/>
        <v>-</v>
      </c>
      <c r="P4569" s="73" t="str">
        <f t="shared" si="143"/>
        <v/>
      </c>
      <c r="Q4569" s="61" t="s">
        <v>88</v>
      </c>
    </row>
    <row r="4570" spans="8:17" x14ac:dyDescent="0.25">
      <c r="H4570" s="59">
        <v>146005</v>
      </c>
      <c r="I4570" s="59" t="s">
        <v>69</v>
      </c>
      <c r="J4570" s="59">
        <v>11506369</v>
      </c>
      <c r="K4570" s="59" t="s">
        <v>4790</v>
      </c>
      <c r="L4570" s="61" t="s">
        <v>81</v>
      </c>
      <c r="M4570" s="61">
        <f>VLOOKUP(H4570,zdroj!C:F,4,0)</f>
        <v>0</v>
      </c>
      <c r="N4570" s="61" t="str">
        <f t="shared" si="142"/>
        <v>-</v>
      </c>
      <c r="P4570" s="73" t="str">
        <f t="shared" si="143"/>
        <v/>
      </c>
      <c r="Q4570" s="61" t="s">
        <v>88</v>
      </c>
    </row>
    <row r="4571" spans="8:17" x14ac:dyDescent="0.25">
      <c r="H4571" s="59">
        <v>146005</v>
      </c>
      <c r="I4571" s="59" t="s">
        <v>69</v>
      </c>
      <c r="J4571" s="59">
        <v>11506377</v>
      </c>
      <c r="K4571" s="59" t="s">
        <v>4791</v>
      </c>
      <c r="L4571" s="61" t="s">
        <v>81</v>
      </c>
      <c r="M4571" s="61">
        <f>VLOOKUP(H4571,zdroj!C:F,4,0)</f>
        <v>0</v>
      </c>
      <c r="N4571" s="61" t="str">
        <f t="shared" si="142"/>
        <v>-</v>
      </c>
      <c r="P4571" s="73" t="str">
        <f t="shared" si="143"/>
        <v/>
      </c>
      <c r="Q4571" s="61" t="s">
        <v>88</v>
      </c>
    </row>
    <row r="4572" spans="8:17" x14ac:dyDescent="0.25">
      <c r="H4572" s="59">
        <v>146005</v>
      </c>
      <c r="I4572" s="59" t="s">
        <v>69</v>
      </c>
      <c r="J4572" s="59">
        <v>11506407</v>
      </c>
      <c r="K4572" s="59" t="s">
        <v>4792</v>
      </c>
      <c r="L4572" s="61" t="s">
        <v>81</v>
      </c>
      <c r="M4572" s="61">
        <f>VLOOKUP(H4572,zdroj!C:F,4,0)</f>
        <v>0</v>
      </c>
      <c r="N4572" s="61" t="str">
        <f t="shared" si="142"/>
        <v>-</v>
      </c>
      <c r="P4572" s="73" t="str">
        <f t="shared" si="143"/>
        <v/>
      </c>
      <c r="Q4572" s="61" t="s">
        <v>88</v>
      </c>
    </row>
    <row r="4573" spans="8:17" x14ac:dyDescent="0.25">
      <c r="H4573" s="59">
        <v>146005</v>
      </c>
      <c r="I4573" s="59" t="s">
        <v>69</v>
      </c>
      <c r="J4573" s="59">
        <v>11506415</v>
      </c>
      <c r="K4573" s="59" t="s">
        <v>4793</v>
      </c>
      <c r="L4573" s="61" t="s">
        <v>81</v>
      </c>
      <c r="M4573" s="61">
        <f>VLOOKUP(H4573,zdroj!C:F,4,0)</f>
        <v>0</v>
      </c>
      <c r="N4573" s="61" t="str">
        <f t="shared" si="142"/>
        <v>-</v>
      </c>
      <c r="P4573" s="73" t="str">
        <f t="shared" si="143"/>
        <v/>
      </c>
      <c r="Q4573" s="61" t="s">
        <v>88</v>
      </c>
    </row>
    <row r="4574" spans="8:17" x14ac:dyDescent="0.25">
      <c r="H4574" s="59">
        <v>146005</v>
      </c>
      <c r="I4574" s="59" t="s">
        <v>69</v>
      </c>
      <c r="J4574" s="59">
        <v>11506440</v>
      </c>
      <c r="K4574" s="59" t="s">
        <v>4794</v>
      </c>
      <c r="L4574" s="61" t="s">
        <v>81</v>
      </c>
      <c r="M4574" s="61">
        <f>VLOOKUP(H4574,zdroj!C:F,4,0)</f>
        <v>0</v>
      </c>
      <c r="N4574" s="61" t="str">
        <f t="shared" si="142"/>
        <v>-</v>
      </c>
      <c r="P4574" s="73" t="str">
        <f t="shared" si="143"/>
        <v/>
      </c>
      <c r="Q4574" s="61" t="s">
        <v>88</v>
      </c>
    </row>
    <row r="4575" spans="8:17" x14ac:dyDescent="0.25">
      <c r="H4575" s="59">
        <v>146005</v>
      </c>
      <c r="I4575" s="59" t="s">
        <v>69</v>
      </c>
      <c r="J4575" s="59">
        <v>11506458</v>
      </c>
      <c r="K4575" s="59" t="s">
        <v>4795</v>
      </c>
      <c r="L4575" s="61" t="s">
        <v>81</v>
      </c>
      <c r="M4575" s="61">
        <f>VLOOKUP(H4575,zdroj!C:F,4,0)</f>
        <v>0</v>
      </c>
      <c r="N4575" s="61" t="str">
        <f t="shared" si="142"/>
        <v>-</v>
      </c>
      <c r="P4575" s="73" t="str">
        <f t="shared" si="143"/>
        <v/>
      </c>
      <c r="Q4575" s="61" t="s">
        <v>88</v>
      </c>
    </row>
    <row r="4576" spans="8:17" x14ac:dyDescent="0.25">
      <c r="H4576" s="59">
        <v>146005</v>
      </c>
      <c r="I4576" s="59" t="s">
        <v>69</v>
      </c>
      <c r="J4576" s="59">
        <v>11506466</v>
      </c>
      <c r="K4576" s="59" t="s">
        <v>4796</v>
      </c>
      <c r="L4576" s="61" t="s">
        <v>81</v>
      </c>
      <c r="M4576" s="61">
        <f>VLOOKUP(H4576,zdroj!C:F,4,0)</f>
        <v>0</v>
      </c>
      <c r="N4576" s="61" t="str">
        <f t="shared" si="142"/>
        <v>-</v>
      </c>
      <c r="P4576" s="73" t="str">
        <f t="shared" si="143"/>
        <v/>
      </c>
      <c r="Q4576" s="61" t="s">
        <v>88</v>
      </c>
    </row>
    <row r="4577" spans="8:17" x14ac:dyDescent="0.25">
      <c r="H4577" s="59">
        <v>146005</v>
      </c>
      <c r="I4577" s="59" t="s">
        <v>69</v>
      </c>
      <c r="J4577" s="59">
        <v>11506474</v>
      </c>
      <c r="K4577" s="59" t="s">
        <v>4797</v>
      </c>
      <c r="L4577" s="61" t="s">
        <v>81</v>
      </c>
      <c r="M4577" s="61">
        <f>VLOOKUP(H4577,zdroj!C:F,4,0)</f>
        <v>0</v>
      </c>
      <c r="N4577" s="61" t="str">
        <f t="shared" si="142"/>
        <v>-</v>
      </c>
      <c r="P4577" s="73" t="str">
        <f t="shared" si="143"/>
        <v/>
      </c>
      <c r="Q4577" s="61" t="s">
        <v>88</v>
      </c>
    </row>
    <row r="4578" spans="8:17" x14ac:dyDescent="0.25">
      <c r="H4578" s="59">
        <v>146005</v>
      </c>
      <c r="I4578" s="59" t="s">
        <v>69</v>
      </c>
      <c r="J4578" s="59">
        <v>11506482</v>
      </c>
      <c r="K4578" s="59" t="s">
        <v>4798</v>
      </c>
      <c r="L4578" s="61" t="s">
        <v>81</v>
      </c>
      <c r="M4578" s="61">
        <f>VLOOKUP(H4578,zdroj!C:F,4,0)</f>
        <v>0</v>
      </c>
      <c r="N4578" s="61" t="str">
        <f t="shared" si="142"/>
        <v>-</v>
      </c>
      <c r="P4578" s="73" t="str">
        <f t="shared" si="143"/>
        <v/>
      </c>
      <c r="Q4578" s="61" t="s">
        <v>88</v>
      </c>
    </row>
    <row r="4579" spans="8:17" x14ac:dyDescent="0.25">
      <c r="H4579" s="59">
        <v>146005</v>
      </c>
      <c r="I4579" s="59" t="s">
        <v>69</v>
      </c>
      <c r="J4579" s="59">
        <v>11506491</v>
      </c>
      <c r="K4579" s="59" t="s">
        <v>4799</v>
      </c>
      <c r="L4579" s="61" t="s">
        <v>81</v>
      </c>
      <c r="M4579" s="61">
        <f>VLOOKUP(H4579,zdroj!C:F,4,0)</f>
        <v>0</v>
      </c>
      <c r="N4579" s="61" t="str">
        <f t="shared" si="142"/>
        <v>-</v>
      </c>
      <c r="P4579" s="73" t="str">
        <f t="shared" si="143"/>
        <v/>
      </c>
      <c r="Q4579" s="61" t="s">
        <v>88</v>
      </c>
    </row>
    <row r="4580" spans="8:17" x14ac:dyDescent="0.25">
      <c r="H4580" s="59">
        <v>146005</v>
      </c>
      <c r="I4580" s="59" t="s">
        <v>69</v>
      </c>
      <c r="J4580" s="59">
        <v>11506504</v>
      </c>
      <c r="K4580" s="59" t="s">
        <v>4800</v>
      </c>
      <c r="L4580" s="61" t="s">
        <v>81</v>
      </c>
      <c r="M4580" s="61">
        <f>VLOOKUP(H4580,zdroj!C:F,4,0)</f>
        <v>0</v>
      </c>
      <c r="N4580" s="61" t="str">
        <f t="shared" si="142"/>
        <v>-</v>
      </c>
      <c r="P4580" s="73" t="str">
        <f t="shared" si="143"/>
        <v/>
      </c>
      <c r="Q4580" s="61" t="s">
        <v>88</v>
      </c>
    </row>
    <row r="4581" spans="8:17" x14ac:dyDescent="0.25">
      <c r="H4581" s="59">
        <v>146005</v>
      </c>
      <c r="I4581" s="59" t="s">
        <v>69</v>
      </c>
      <c r="J4581" s="59">
        <v>11506512</v>
      </c>
      <c r="K4581" s="59" t="s">
        <v>4801</v>
      </c>
      <c r="L4581" s="61" t="s">
        <v>81</v>
      </c>
      <c r="M4581" s="61">
        <f>VLOOKUP(H4581,zdroj!C:F,4,0)</f>
        <v>0</v>
      </c>
      <c r="N4581" s="61" t="str">
        <f t="shared" si="142"/>
        <v>-</v>
      </c>
      <c r="P4581" s="73" t="str">
        <f t="shared" si="143"/>
        <v/>
      </c>
      <c r="Q4581" s="61" t="s">
        <v>88</v>
      </c>
    </row>
    <row r="4582" spans="8:17" x14ac:dyDescent="0.25">
      <c r="H4582" s="59">
        <v>146005</v>
      </c>
      <c r="I4582" s="59" t="s">
        <v>69</v>
      </c>
      <c r="J4582" s="59">
        <v>11506539</v>
      </c>
      <c r="K4582" s="59" t="s">
        <v>4802</v>
      </c>
      <c r="L4582" s="61" t="s">
        <v>81</v>
      </c>
      <c r="M4582" s="61">
        <f>VLOOKUP(H4582,zdroj!C:F,4,0)</f>
        <v>0</v>
      </c>
      <c r="N4582" s="61" t="str">
        <f t="shared" si="142"/>
        <v>-</v>
      </c>
      <c r="P4582" s="73" t="str">
        <f t="shared" si="143"/>
        <v/>
      </c>
      <c r="Q4582" s="61" t="s">
        <v>88</v>
      </c>
    </row>
    <row r="4583" spans="8:17" x14ac:dyDescent="0.25">
      <c r="H4583" s="59">
        <v>146005</v>
      </c>
      <c r="I4583" s="59" t="s">
        <v>69</v>
      </c>
      <c r="J4583" s="59">
        <v>11506563</v>
      </c>
      <c r="K4583" s="59" t="s">
        <v>4803</v>
      </c>
      <c r="L4583" s="61" t="s">
        <v>81</v>
      </c>
      <c r="M4583" s="61">
        <f>VLOOKUP(H4583,zdroj!C:F,4,0)</f>
        <v>0</v>
      </c>
      <c r="N4583" s="61" t="str">
        <f t="shared" si="142"/>
        <v>-</v>
      </c>
      <c r="P4583" s="73" t="str">
        <f t="shared" si="143"/>
        <v/>
      </c>
      <c r="Q4583" s="61" t="s">
        <v>88</v>
      </c>
    </row>
    <row r="4584" spans="8:17" x14ac:dyDescent="0.25">
      <c r="H4584" s="59">
        <v>146005</v>
      </c>
      <c r="I4584" s="59" t="s">
        <v>69</v>
      </c>
      <c r="J4584" s="59">
        <v>11506571</v>
      </c>
      <c r="K4584" s="59" t="s">
        <v>4804</v>
      </c>
      <c r="L4584" s="61" t="s">
        <v>81</v>
      </c>
      <c r="M4584" s="61">
        <f>VLOOKUP(H4584,zdroj!C:F,4,0)</f>
        <v>0</v>
      </c>
      <c r="N4584" s="61" t="str">
        <f t="shared" si="142"/>
        <v>-</v>
      </c>
      <c r="P4584" s="73" t="str">
        <f t="shared" si="143"/>
        <v/>
      </c>
      <c r="Q4584" s="61" t="s">
        <v>88</v>
      </c>
    </row>
    <row r="4585" spans="8:17" x14ac:dyDescent="0.25">
      <c r="H4585" s="59">
        <v>146005</v>
      </c>
      <c r="I4585" s="59" t="s">
        <v>69</v>
      </c>
      <c r="J4585" s="59">
        <v>11506580</v>
      </c>
      <c r="K4585" s="59" t="s">
        <v>4805</v>
      </c>
      <c r="L4585" s="61" t="s">
        <v>81</v>
      </c>
      <c r="M4585" s="61">
        <f>VLOOKUP(H4585,zdroj!C:F,4,0)</f>
        <v>0</v>
      </c>
      <c r="N4585" s="61" t="str">
        <f t="shared" si="142"/>
        <v>-</v>
      </c>
      <c r="P4585" s="73" t="str">
        <f t="shared" si="143"/>
        <v/>
      </c>
      <c r="Q4585" s="61" t="s">
        <v>88</v>
      </c>
    </row>
    <row r="4586" spans="8:17" x14ac:dyDescent="0.25">
      <c r="H4586" s="59">
        <v>146005</v>
      </c>
      <c r="I4586" s="59" t="s">
        <v>69</v>
      </c>
      <c r="J4586" s="59">
        <v>11506598</v>
      </c>
      <c r="K4586" s="59" t="s">
        <v>4806</v>
      </c>
      <c r="L4586" s="61" t="s">
        <v>81</v>
      </c>
      <c r="M4586" s="61">
        <f>VLOOKUP(H4586,zdroj!C:F,4,0)</f>
        <v>0</v>
      </c>
      <c r="N4586" s="61" t="str">
        <f t="shared" si="142"/>
        <v>-</v>
      </c>
      <c r="P4586" s="73" t="str">
        <f t="shared" si="143"/>
        <v/>
      </c>
      <c r="Q4586" s="61" t="s">
        <v>86</v>
      </c>
    </row>
    <row r="4587" spans="8:17" x14ac:dyDescent="0.25">
      <c r="H4587" s="59">
        <v>146005</v>
      </c>
      <c r="I4587" s="59" t="s">
        <v>69</v>
      </c>
      <c r="J4587" s="59">
        <v>11506601</v>
      </c>
      <c r="K4587" s="59" t="s">
        <v>4807</v>
      </c>
      <c r="L4587" s="61" t="s">
        <v>81</v>
      </c>
      <c r="M4587" s="61">
        <f>VLOOKUP(H4587,zdroj!C:F,4,0)</f>
        <v>0</v>
      </c>
      <c r="N4587" s="61" t="str">
        <f t="shared" si="142"/>
        <v>-</v>
      </c>
      <c r="P4587" s="73" t="str">
        <f t="shared" si="143"/>
        <v/>
      </c>
      <c r="Q4587" s="61" t="s">
        <v>88</v>
      </c>
    </row>
    <row r="4588" spans="8:17" x14ac:dyDescent="0.25">
      <c r="H4588" s="59">
        <v>146005</v>
      </c>
      <c r="I4588" s="59" t="s">
        <v>69</v>
      </c>
      <c r="J4588" s="59">
        <v>28140079</v>
      </c>
      <c r="K4588" s="59" t="s">
        <v>4808</v>
      </c>
      <c r="L4588" s="61" t="s">
        <v>81</v>
      </c>
      <c r="M4588" s="61">
        <f>VLOOKUP(H4588,zdroj!C:F,4,0)</f>
        <v>0</v>
      </c>
      <c r="N4588" s="61" t="str">
        <f t="shared" si="142"/>
        <v>-</v>
      </c>
      <c r="P4588" s="73" t="str">
        <f t="shared" si="143"/>
        <v/>
      </c>
      <c r="Q4588" s="61" t="s">
        <v>88</v>
      </c>
    </row>
    <row r="4589" spans="8:17" x14ac:dyDescent="0.25">
      <c r="H4589" s="59">
        <v>146005</v>
      </c>
      <c r="I4589" s="59" t="s">
        <v>69</v>
      </c>
      <c r="J4589" s="59">
        <v>28140087</v>
      </c>
      <c r="K4589" s="59" t="s">
        <v>4809</v>
      </c>
      <c r="L4589" s="61" t="s">
        <v>81</v>
      </c>
      <c r="M4589" s="61">
        <f>VLOOKUP(H4589,zdroj!C:F,4,0)</f>
        <v>0</v>
      </c>
      <c r="N4589" s="61" t="str">
        <f t="shared" si="142"/>
        <v>-</v>
      </c>
      <c r="P4589" s="73" t="str">
        <f t="shared" si="143"/>
        <v/>
      </c>
      <c r="Q4589" s="61" t="s">
        <v>88</v>
      </c>
    </row>
    <row r="4590" spans="8:17" x14ac:dyDescent="0.25">
      <c r="H4590" s="59">
        <v>146005</v>
      </c>
      <c r="I4590" s="59" t="s">
        <v>69</v>
      </c>
      <c r="J4590" s="59">
        <v>30887089</v>
      </c>
      <c r="K4590" s="59" t="s">
        <v>4810</v>
      </c>
      <c r="L4590" s="61" t="s">
        <v>81</v>
      </c>
      <c r="M4590" s="61">
        <f>VLOOKUP(H4590,zdroj!C:F,4,0)</f>
        <v>0</v>
      </c>
      <c r="N4590" s="61" t="str">
        <f t="shared" si="142"/>
        <v>-</v>
      </c>
      <c r="P4590" s="73" t="str">
        <f t="shared" si="143"/>
        <v/>
      </c>
      <c r="Q4590" s="61" t="s">
        <v>88</v>
      </c>
    </row>
    <row r="4591" spans="8:17" x14ac:dyDescent="0.25">
      <c r="H4591" s="59">
        <v>146005</v>
      </c>
      <c r="I4591" s="59" t="s">
        <v>69</v>
      </c>
      <c r="J4591" s="59">
        <v>30887101</v>
      </c>
      <c r="K4591" s="59" t="s">
        <v>4811</v>
      </c>
      <c r="L4591" s="61" t="s">
        <v>81</v>
      </c>
      <c r="M4591" s="61">
        <f>VLOOKUP(H4591,zdroj!C:F,4,0)</f>
        <v>0</v>
      </c>
      <c r="N4591" s="61" t="str">
        <f t="shared" si="142"/>
        <v>-</v>
      </c>
      <c r="P4591" s="73" t="str">
        <f t="shared" si="143"/>
        <v/>
      </c>
      <c r="Q4591" s="61" t="s">
        <v>88</v>
      </c>
    </row>
    <row r="4592" spans="8:17" x14ac:dyDescent="0.25">
      <c r="H4592" s="59">
        <v>146005</v>
      </c>
      <c r="I4592" s="59" t="s">
        <v>69</v>
      </c>
      <c r="J4592" s="59">
        <v>40112365</v>
      </c>
      <c r="K4592" s="59" t="s">
        <v>4812</v>
      </c>
      <c r="L4592" s="61" t="s">
        <v>81</v>
      </c>
      <c r="M4592" s="61">
        <f>VLOOKUP(H4592,zdroj!C:F,4,0)</f>
        <v>0</v>
      </c>
      <c r="N4592" s="61" t="str">
        <f t="shared" si="142"/>
        <v>-</v>
      </c>
      <c r="P4592" s="73" t="str">
        <f t="shared" si="143"/>
        <v/>
      </c>
      <c r="Q4592" s="61" t="s">
        <v>88</v>
      </c>
    </row>
    <row r="4593" spans="8:17" x14ac:dyDescent="0.25">
      <c r="H4593" s="59">
        <v>146005</v>
      </c>
      <c r="I4593" s="59" t="s">
        <v>69</v>
      </c>
      <c r="J4593" s="59">
        <v>40112381</v>
      </c>
      <c r="K4593" s="59" t="s">
        <v>4813</v>
      </c>
      <c r="L4593" s="61" t="s">
        <v>81</v>
      </c>
      <c r="M4593" s="61">
        <f>VLOOKUP(H4593,zdroj!C:F,4,0)</f>
        <v>0</v>
      </c>
      <c r="N4593" s="61" t="str">
        <f t="shared" si="142"/>
        <v>-</v>
      </c>
      <c r="P4593" s="73" t="str">
        <f t="shared" si="143"/>
        <v/>
      </c>
      <c r="Q4593" s="61" t="s">
        <v>88</v>
      </c>
    </row>
    <row r="4594" spans="8:17" x14ac:dyDescent="0.25">
      <c r="H4594" s="59">
        <v>146005</v>
      </c>
      <c r="I4594" s="59" t="s">
        <v>69</v>
      </c>
      <c r="J4594" s="59">
        <v>40112411</v>
      </c>
      <c r="K4594" s="59" t="s">
        <v>4814</v>
      </c>
      <c r="L4594" s="61" t="s">
        <v>81</v>
      </c>
      <c r="M4594" s="61">
        <f>VLOOKUP(H4594,zdroj!C:F,4,0)</f>
        <v>0</v>
      </c>
      <c r="N4594" s="61" t="str">
        <f t="shared" si="142"/>
        <v>-</v>
      </c>
      <c r="P4594" s="73" t="str">
        <f t="shared" si="143"/>
        <v/>
      </c>
      <c r="Q4594" s="61" t="s">
        <v>88</v>
      </c>
    </row>
    <row r="4595" spans="8:17" x14ac:dyDescent="0.25">
      <c r="H4595" s="59">
        <v>146005</v>
      </c>
      <c r="I4595" s="59" t="s">
        <v>69</v>
      </c>
      <c r="J4595" s="59">
        <v>40112420</v>
      </c>
      <c r="K4595" s="59" t="s">
        <v>4815</v>
      </c>
      <c r="L4595" s="61" t="s">
        <v>81</v>
      </c>
      <c r="M4595" s="61">
        <f>VLOOKUP(H4595,zdroj!C:F,4,0)</f>
        <v>0</v>
      </c>
      <c r="N4595" s="61" t="str">
        <f t="shared" si="142"/>
        <v>-</v>
      </c>
      <c r="P4595" s="73" t="str">
        <f t="shared" si="143"/>
        <v/>
      </c>
      <c r="Q4595" s="61" t="s">
        <v>88</v>
      </c>
    </row>
    <row r="4596" spans="8:17" x14ac:dyDescent="0.25">
      <c r="H4596" s="59">
        <v>146005</v>
      </c>
      <c r="I4596" s="59" t="s">
        <v>69</v>
      </c>
      <c r="J4596" s="59">
        <v>40112438</v>
      </c>
      <c r="K4596" s="59" t="s">
        <v>4816</v>
      </c>
      <c r="L4596" s="61" t="s">
        <v>81</v>
      </c>
      <c r="M4596" s="61">
        <f>VLOOKUP(H4596,zdroj!C:F,4,0)</f>
        <v>0</v>
      </c>
      <c r="N4596" s="61" t="str">
        <f t="shared" si="142"/>
        <v>-</v>
      </c>
      <c r="P4596" s="73" t="str">
        <f t="shared" si="143"/>
        <v/>
      </c>
      <c r="Q4596" s="61" t="s">
        <v>88</v>
      </c>
    </row>
    <row r="4597" spans="8:17" x14ac:dyDescent="0.25">
      <c r="H4597" s="59">
        <v>146005</v>
      </c>
      <c r="I4597" s="59" t="s">
        <v>69</v>
      </c>
      <c r="J4597" s="59">
        <v>40112446</v>
      </c>
      <c r="K4597" s="59" t="s">
        <v>4817</v>
      </c>
      <c r="L4597" s="61" t="s">
        <v>81</v>
      </c>
      <c r="M4597" s="61">
        <f>VLOOKUP(H4597,zdroj!C:F,4,0)</f>
        <v>0</v>
      </c>
      <c r="N4597" s="61" t="str">
        <f t="shared" si="142"/>
        <v>-</v>
      </c>
      <c r="P4597" s="73" t="str">
        <f t="shared" si="143"/>
        <v/>
      </c>
      <c r="Q4597" s="61" t="s">
        <v>88</v>
      </c>
    </row>
    <row r="4598" spans="8:17" x14ac:dyDescent="0.25">
      <c r="H4598" s="59">
        <v>146005</v>
      </c>
      <c r="I4598" s="59" t="s">
        <v>69</v>
      </c>
      <c r="J4598" s="59">
        <v>40112454</v>
      </c>
      <c r="K4598" s="59" t="s">
        <v>4818</v>
      </c>
      <c r="L4598" s="61" t="s">
        <v>81</v>
      </c>
      <c r="M4598" s="61">
        <f>VLOOKUP(H4598,zdroj!C:F,4,0)</f>
        <v>0</v>
      </c>
      <c r="N4598" s="61" t="str">
        <f t="shared" si="142"/>
        <v>-</v>
      </c>
      <c r="P4598" s="73" t="str">
        <f t="shared" si="143"/>
        <v/>
      </c>
      <c r="Q4598" s="61" t="s">
        <v>88</v>
      </c>
    </row>
    <row r="4599" spans="8:17" x14ac:dyDescent="0.25">
      <c r="H4599" s="59">
        <v>146005</v>
      </c>
      <c r="I4599" s="59" t="s">
        <v>69</v>
      </c>
      <c r="J4599" s="59">
        <v>40112462</v>
      </c>
      <c r="K4599" s="59" t="s">
        <v>4819</v>
      </c>
      <c r="L4599" s="61" t="s">
        <v>81</v>
      </c>
      <c r="M4599" s="61">
        <f>VLOOKUP(H4599,zdroj!C:F,4,0)</f>
        <v>0</v>
      </c>
      <c r="N4599" s="61" t="str">
        <f t="shared" si="142"/>
        <v>-</v>
      </c>
      <c r="P4599" s="73" t="str">
        <f t="shared" si="143"/>
        <v/>
      </c>
      <c r="Q4599" s="61" t="s">
        <v>88</v>
      </c>
    </row>
    <row r="4600" spans="8:17" x14ac:dyDescent="0.25">
      <c r="H4600" s="59">
        <v>146005</v>
      </c>
      <c r="I4600" s="59" t="s">
        <v>69</v>
      </c>
      <c r="J4600" s="59">
        <v>40112501</v>
      </c>
      <c r="K4600" s="59" t="s">
        <v>4785</v>
      </c>
      <c r="L4600" s="61" t="s">
        <v>81</v>
      </c>
      <c r="M4600" s="61">
        <f>VLOOKUP(H4600,zdroj!C:F,4,0)</f>
        <v>0</v>
      </c>
      <c r="N4600" s="61" t="str">
        <f t="shared" si="142"/>
        <v>-</v>
      </c>
      <c r="P4600" s="73" t="str">
        <f t="shared" si="143"/>
        <v/>
      </c>
      <c r="Q4600" s="61" t="s">
        <v>88</v>
      </c>
    </row>
    <row r="4601" spans="8:17" x14ac:dyDescent="0.25">
      <c r="H4601" s="59">
        <v>146005</v>
      </c>
      <c r="I4601" s="59" t="s">
        <v>69</v>
      </c>
      <c r="J4601" s="59">
        <v>40112519</v>
      </c>
      <c r="K4601" s="59" t="s">
        <v>4820</v>
      </c>
      <c r="L4601" s="61" t="s">
        <v>81</v>
      </c>
      <c r="M4601" s="61">
        <f>VLOOKUP(H4601,zdroj!C:F,4,0)</f>
        <v>0</v>
      </c>
      <c r="N4601" s="61" t="str">
        <f t="shared" si="142"/>
        <v>-</v>
      </c>
      <c r="P4601" s="73" t="str">
        <f t="shared" si="143"/>
        <v/>
      </c>
      <c r="Q4601" s="61" t="s">
        <v>88</v>
      </c>
    </row>
    <row r="4602" spans="8:17" x14ac:dyDescent="0.25">
      <c r="H4602" s="59">
        <v>146005</v>
      </c>
      <c r="I4602" s="59" t="s">
        <v>69</v>
      </c>
      <c r="J4602" s="59">
        <v>42806968</v>
      </c>
      <c r="K4602" s="59" t="s">
        <v>4821</v>
      </c>
      <c r="L4602" s="61" t="s">
        <v>81</v>
      </c>
      <c r="M4602" s="61">
        <f>VLOOKUP(H4602,zdroj!C:F,4,0)</f>
        <v>0</v>
      </c>
      <c r="N4602" s="61" t="str">
        <f t="shared" si="142"/>
        <v>-</v>
      </c>
      <c r="P4602" s="73" t="str">
        <f t="shared" si="143"/>
        <v/>
      </c>
      <c r="Q4602" s="61" t="s">
        <v>86</v>
      </c>
    </row>
    <row r="4603" spans="8:17" x14ac:dyDescent="0.25">
      <c r="H4603" s="59">
        <v>146005</v>
      </c>
      <c r="I4603" s="59" t="s">
        <v>69</v>
      </c>
      <c r="J4603" s="59">
        <v>42844321</v>
      </c>
      <c r="K4603" s="59" t="s">
        <v>4822</v>
      </c>
      <c r="L4603" s="61" t="s">
        <v>81</v>
      </c>
      <c r="M4603" s="61">
        <f>VLOOKUP(H4603,zdroj!C:F,4,0)</f>
        <v>0</v>
      </c>
      <c r="N4603" s="61" t="str">
        <f t="shared" si="142"/>
        <v>-</v>
      </c>
      <c r="P4603" s="73" t="str">
        <f t="shared" si="143"/>
        <v/>
      </c>
      <c r="Q4603" s="61" t="s">
        <v>88</v>
      </c>
    </row>
    <row r="4604" spans="8:17" x14ac:dyDescent="0.25">
      <c r="H4604" s="59">
        <v>146005</v>
      </c>
      <c r="I4604" s="59" t="s">
        <v>69</v>
      </c>
      <c r="J4604" s="59">
        <v>71114980</v>
      </c>
      <c r="K4604" s="59" t="s">
        <v>4823</v>
      </c>
      <c r="L4604" s="61" t="s">
        <v>81</v>
      </c>
      <c r="M4604" s="61">
        <f>VLOOKUP(H4604,zdroj!C:F,4,0)</f>
        <v>0</v>
      </c>
      <c r="N4604" s="61" t="str">
        <f t="shared" si="142"/>
        <v>-</v>
      </c>
      <c r="P4604" s="73" t="str">
        <f t="shared" si="143"/>
        <v/>
      </c>
      <c r="Q4604" s="61" t="s">
        <v>88</v>
      </c>
    </row>
    <row r="4605" spans="8:17" x14ac:dyDescent="0.25">
      <c r="H4605" s="59">
        <v>146005</v>
      </c>
      <c r="I4605" s="59" t="s">
        <v>69</v>
      </c>
      <c r="J4605" s="59">
        <v>73458554</v>
      </c>
      <c r="K4605" s="59" t="s">
        <v>4824</v>
      </c>
      <c r="L4605" s="61" t="s">
        <v>81</v>
      </c>
      <c r="M4605" s="61">
        <f>VLOOKUP(H4605,zdroj!C:F,4,0)</f>
        <v>0</v>
      </c>
      <c r="N4605" s="61" t="str">
        <f t="shared" si="142"/>
        <v>-</v>
      </c>
      <c r="P4605" s="73" t="str">
        <f t="shared" si="143"/>
        <v/>
      </c>
      <c r="Q4605" s="61" t="s">
        <v>88</v>
      </c>
    </row>
    <row r="4606" spans="8:17" x14ac:dyDescent="0.25">
      <c r="H4606" s="59">
        <v>146005</v>
      </c>
      <c r="I4606" s="59" t="s">
        <v>69</v>
      </c>
      <c r="J4606" s="59">
        <v>73458601</v>
      </c>
      <c r="K4606" s="59" t="s">
        <v>4825</v>
      </c>
      <c r="L4606" s="61" t="s">
        <v>81</v>
      </c>
      <c r="M4606" s="61">
        <f>VLOOKUP(H4606,zdroj!C:F,4,0)</f>
        <v>0</v>
      </c>
      <c r="N4606" s="61" t="str">
        <f t="shared" si="142"/>
        <v>-</v>
      </c>
      <c r="P4606" s="73" t="str">
        <f t="shared" si="143"/>
        <v/>
      </c>
      <c r="Q4606" s="61" t="s">
        <v>88</v>
      </c>
    </row>
    <row r="4607" spans="8:17" x14ac:dyDescent="0.25">
      <c r="H4607" s="59">
        <v>146005</v>
      </c>
      <c r="I4607" s="59" t="s">
        <v>69</v>
      </c>
      <c r="J4607" s="59">
        <v>73458686</v>
      </c>
      <c r="K4607" s="59" t="s">
        <v>4826</v>
      </c>
      <c r="L4607" s="61" t="s">
        <v>81</v>
      </c>
      <c r="M4607" s="61">
        <f>VLOOKUP(H4607,zdroj!C:F,4,0)</f>
        <v>0</v>
      </c>
      <c r="N4607" s="61" t="str">
        <f t="shared" si="142"/>
        <v>-</v>
      </c>
      <c r="P4607" s="73" t="str">
        <f t="shared" si="143"/>
        <v/>
      </c>
      <c r="Q4607" s="61" t="s">
        <v>88</v>
      </c>
    </row>
    <row r="4608" spans="8:17" x14ac:dyDescent="0.25">
      <c r="H4608" s="59">
        <v>146005</v>
      </c>
      <c r="I4608" s="59" t="s">
        <v>69</v>
      </c>
      <c r="J4608" s="59">
        <v>73971723</v>
      </c>
      <c r="K4608" s="59" t="s">
        <v>4827</v>
      </c>
      <c r="L4608" s="61" t="s">
        <v>81</v>
      </c>
      <c r="M4608" s="61">
        <f>VLOOKUP(H4608,zdroj!C:F,4,0)</f>
        <v>0</v>
      </c>
      <c r="N4608" s="61" t="str">
        <f t="shared" si="142"/>
        <v>-</v>
      </c>
      <c r="P4608" s="73" t="str">
        <f t="shared" si="143"/>
        <v/>
      </c>
      <c r="Q4608" s="61" t="s">
        <v>86</v>
      </c>
    </row>
    <row r="4609" spans="8:17" x14ac:dyDescent="0.25">
      <c r="H4609" s="59">
        <v>146005</v>
      </c>
      <c r="I4609" s="59" t="s">
        <v>69</v>
      </c>
      <c r="J4609" s="59">
        <v>78365236</v>
      </c>
      <c r="K4609" s="59" t="s">
        <v>4828</v>
      </c>
      <c r="L4609" s="61" t="s">
        <v>113</v>
      </c>
      <c r="M4609" s="61">
        <f>VLOOKUP(H4609,zdroj!C:F,4,0)</f>
        <v>0</v>
      </c>
      <c r="N4609" s="61" t="str">
        <f t="shared" si="142"/>
        <v>katB</v>
      </c>
      <c r="P4609" s="73" t="str">
        <f t="shared" si="143"/>
        <v/>
      </c>
      <c r="Q4609" s="61" t="s">
        <v>30</v>
      </c>
    </row>
    <row r="4610" spans="8:17" x14ac:dyDescent="0.25">
      <c r="H4610" s="59">
        <v>146005</v>
      </c>
      <c r="I4610" s="59" t="s">
        <v>69</v>
      </c>
      <c r="J4610" s="59">
        <v>81155921</v>
      </c>
      <c r="K4610" s="59" t="s">
        <v>4829</v>
      </c>
      <c r="L4610" s="61" t="s">
        <v>81</v>
      </c>
      <c r="M4610" s="61">
        <f>VLOOKUP(H4610,zdroj!C:F,4,0)</f>
        <v>0</v>
      </c>
      <c r="N4610" s="61" t="str">
        <f t="shared" si="142"/>
        <v>-</v>
      </c>
      <c r="P4610" s="73" t="str">
        <f t="shared" si="143"/>
        <v/>
      </c>
      <c r="Q4610" s="61" t="s">
        <v>88</v>
      </c>
    </row>
    <row r="4611" spans="8:17" x14ac:dyDescent="0.25">
      <c r="H4611" s="59">
        <v>146005</v>
      </c>
      <c r="I4611" s="59" t="s">
        <v>69</v>
      </c>
      <c r="J4611" s="59">
        <v>81155956</v>
      </c>
      <c r="K4611" s="59" t="s">
        <v>4830</v>
      </c>
      <c r="L4611" s="61" t="s">
        <v>81</v>
      </c>
      <c r="M4611" s="61">
        <f>VLOOKUP(H4611,zdroj!C:F,4,0)</f>
        <v>0</v>
      </c>
      <c r="N4611" s="61" t="str">
        <f t="shared" si="142"/>
        <v>-</v>
      </c>
      <c r="P4611" s="73" t="str">
        <f t="shared" si="143"/>
        <v/>
      </c>
      <c r="Q4611" s="61" t="s">
        <v>88</v>
      </c>
    </row>
    <row r="4612" spans="8:17" x14ac:dyDescent="0.25">
      <c r="H4612" s="59">
        <v>146005</v>
      </c>
      <c r="I4612" s="59" t="s">
        <v>69</v>
      </c>
      <c r="J4612" s="59">
        <v>81155972</v>
      </c>
      <c r="K4612" s="59" t="s">
        <v>4831</v>
      </c>
      <c r="L4612" s="61" t="s">
        <v>81</v>
      </c>
      <c r="M4612" s="61">
        <f>VLOOKUP(H4612,zdroj!C:F,4,0)</f>
        <v>0</v>
      </c>
      <c r="N4612" s="61" t="str">
        <f t="shared" si="142"/>
        <v>-</v>
      </c>
      <c r="P4612" s="73" t="str">
        <f t="shared" si="143"/>
        <v/>
      </c>
      <c r="Q4612" s="61" t="s">
        <v>88</v>
      </c>
    </row>
    <row r="4613" spans="8:17" x14ac:dyDescent="0.25">
      <c r="H4613" s="59">
        <v>146005</v>
      </c>
      <c r="I4613" s="59" t="s">
        <v>69</v>
      </c>
      <c r="J4613" s="59">
        <v>81156014</v>
      </c>
      <c r="K4613" s="59" t="s">
        <v>4832</v>
      </c>
      <c r="L4613" s="61" t="s">
        <v>81</v>
      </c>
      <c r="M4613" s="61">
        <f>VLOOKUP(H4613,zdroj!C:F,4,0)</f>
        <v>0</v>
      </c>
      <c r="N4613" s="61" t="str">
        <f t="shared" si="142"/>
        <v>-</v>
      </c>
      <c r="P4613" s="73" t="str">
        <f t="shared" si="143"/>
        <v/>
      </c>
      <c r="Q4613" s="61" t="s">
        <v>88</v>
      </c>
    </row>
    <row r="4614" spans="8:17" x14ac:dyDescent="0.25">
      <c r="H4614" s="59">
        <v>146005</v>
      </c>
      <c r="I4614" s="59" t="s">
        <v>69</v>
      </c>
      <c r="J4614" s="59">
        <v>81156120</v>
      </c>
      <c r="K4614" s="59" t="s">
        <v>4833</v>
      </c>
      <c r="L4614" s="61" t="s">
        <v>81</v>
      </c>
      <c r="M4614" s="61">
        <f>VLOOKUP(H4614,zdroj!C:F,4,0)</f>
        <v>0</v>
      </c>
      <c r="N4614" s="61" t="str">
        <f t="shared" si="142"/>
        <v>-</v>
      </c>
      <c r="P4614" s="73" t="str">
        <f t="shared" si="143"/>
        <v/>
      </c>
      <c r="Q4614" s="61" t="s">
        <v>88</v>
      </c>
    </row>
    <row r="4615" spans="8:17" x14ac:dyDescent="0.25">
      <c r="H4615" s="59">
        <v>146005</v>
      </c>
      <c r="I4615" s="59" t="s">
        <v>69</v>
      </c>
      <c r="J4615" s="59">
        <v>81156588</v>
      </c>
      <c r="K4615" s="59" t="s">
        <v>4834</v>
      </c>
      <c r="L4615" s="61" t="s">
        <v>113</v>
      </c>
      <c r="M4615" s="61">
        <f>VLOOKUP(H4615,zdroj!C:F,4,0)</f>
        <v>0</v>
      </c>
      <c r="N4615" s="61" t="str">
        <f t="shared" ref="N4615:N4678" si="144">IF(M4615="A",IF(L4615="katA","katB",L4615),L4615)</f>
        <v>katB</v>
      </c>
      <c r="P4615" s="73" t="str">
        <f t="shared" ref="P4615:P4678" si="145">IF(O4615="A",1,"")</f>
        <v/>
      </c>
      <c r="Q4615" s="61" t="s">
        <v>30</v>
      </c>
    </row>
    <row r="4616" spans="8:17" x14ac:dyDescent="0.25">
      <c r="H4616" s="59">
        <v>146005</v>
      </c>
      <c r="I4616" s="59" t="s">
        <v>69</v>
      </c>
      <c r="J4616" s="59">
        <v>81156634</v>
      </c>
      <c r="K4616" s="59" t="s">
        <v>4835</v>
      </c>
      <c r="L4616" s="61" t="s">
        <v>113</v>
      </c>
      <c r="M4616" s="61">
        <f>VLOOKUP(H4616,zdroj!C:F,4,0)</f>
        <v>0</v>
      </c>
      <c r="N4616" s="61" t="str">
        <f t="shared" si="144"/>
        <v>katB</v>
      </c>
      <c r="P4616" s="73" t="str">
        <f t="shared" si="145"/>
        <v/>
      </c>
      <c r="Q4616" s="61" t="s">
        <v>30</v>
      </c>
    </row>
    <row r="4617" spans="8:17" x14ac:dyDescent="0.25">
      <c r="H4617" s="59">
        <v>150410</v>
      </c>
      <c r="I4617" s="59" t="s">
        <v>67</v>
      </c>
      <c r="J4617" s="59">
        <v>11527676</v>
      </c>
      <c r="K4617" s="59" t="s">
        <v>4836</v>
      </c>
      <c r="L4617" s="61" t="s">
        <v>112</v>
      </c>
      <c r="M4617" s="61">
        <f>VLOOKUP(H4617,zdroj!C:F,4,0)</f>
        <v>0</v>
      </c>
      <c r="N4617" s="61" t="str">
        <f t="shared" si="144"/>
        <v>katA</v>
      </c>
      <c r="P4617" s="73" t="str">
        <f t="shared" si="145"/>
        <v/>
      </c>
      <c r="Q4617" s="61" t="s">
        <v>30</v>
      </c>
    </row>
    <row r="4618" spans="8:17" x14ac:dyDescent="0.25">
      <c r="H4618" s="59">
        <v>150410</v>
      </c>
      <c r="I4618" s="59" t="s">
        <v>67</v>
      </c>
      <c r="J4618" s="59">
        <v>11527684</v>
      </c>
      <c r="K4618" s="59" t="s">
        <v>4837</v>
      </c>
      <c r="L4618" s="61" t="s">
        <v>112</v>
      </c>
      <c r="M4618" s="61">
        <f>VLOOKUP(H4618,zdroj!C:F,4,0)</f>
        <v>0</v>
      </c>
      <c r="N4618" s="61" t="str">
        <f t="shared" si="144"/>
        <v>katA</v>
      </c>
      <c r="P4618" s="73" t="str">
        <f t="shared" si="145"/>
        <v/>
      </c>
      <c r="Q4618" s="61" t="s">
        <v>30</v>
      </c>
    </row>
    <row r="4619" spans="8:17" x14ac:dyDescent="0.25">
      <c r="H4619" s="59">
        <v>150410</v>
      </c>
      <c r="I4619" s="59" t="s">
        <v>67</v>
      </c>
      <c r="J4619" s="59">
        <v>11527692</v>
      </c>
      <c r="K4619" s="59" t="s">
        <v>4838</v>
      </c>
      <c r="L4619" s="61" t="s">
        <v>112</v>
      </c>
      <c r="M4619" s="61">
        <f>VLOOKUP(H4619,zdroj!C:F,4,0)</f>
        <v>0</v>
      </c>
      <c r="N4619" s="61" t="str">
        <f t="shared" si="144"/>
        <v>katA</v>
      </c>
      <c r="P4619" s="73" t="str">
        <f t="shared" si="145"/>
        <v/>
      </c>
      <c r="Q4619" s="61" t="s">
        <v>30</v>
      </c>
    </row>
    <row r="4620" spans="8:17" x14ac:dyDescent="0.25">
      <c r="H4620" s="59">
        <v>150410</v>
      </c>
      <c r="I4620" s="59" t="s">
        <v>67</v>
      </c>
      <c r="J4620" s="59">
        <v>11527706</v>
      </c>
      <c r="K4620" s="59" t="s">
        <v>4839</v>
      </c>
      <c r="L4620" s="61" t="s">
        <v>112</v>
      </c>
      <c r="M4620" s="61">
        <f>VLOOKUP(H4620,zdroj!C:F,4,0)</f>
        <v>0</v>
      </c>
      <c r="N4620" s="61" t="str">
        <f t="shared" si="144"/>
        <v>katA</v>
      </c>
      <c r="P4620" s="73" t="str">
        <f t="shared" si="145"/>
        <v/>
      </c>
      <c r="Q4620" s="61" t="s">
        <v>30</v>
      </c>
    </row>
    <row r="4621" spans="8:17" x14ac:dyDescent="0.25">
      <c r="H4621" s="59">
        <v>150410</v>
      </c>
      <c r="I4621" s="59" t="s">
        <v>67</v>
      </c>
      <c r="J4621" s="59">
        <v>11527714</v>
      </c>
      <c r="K4621" s="59" t="s">
        <v>4840</v>
      </c>
      <c r="L4621" s="61" t="s">
        <v>112</v>
      </c>
      <c r="M4621" s="61">
        <f>VLOOKUP(H4621,zdroj!C:F,4,0)</f>
        <v>0</v>
      </c>
      <c r="N4621" s="61" t="str">
        <f t="shared" si="144"/>
        <v>katA</v>
      </c>
      <c r="P4621" s="73" t="str">
        <f t="shared" si="145"/>
        <v/>
      </c>
      <c r="Q4621" s="61" t="s">
        <v>30</v>
      </c>
    </row>
    <row r="4622" spans="8:17" x14ac:dyDescent="0.25">
      <c r="H4622" s="59">
        <v>150410</v>
      </c>
      <c r="I4622" s="59" t="s">
        <v>67</v>
      </c>
      <c r="J4622" s="59">
        <v>11527722</v>
      </c>
      <c r="K4622" s="59" t="s">
        <v>4841</v>
      </c>
      <c r="L4622" s="61" t="s">
        <v>112</v>
      </c>
      <c r="M4622" s="61">
        <f>VLOOKUP(H4622,zdroj!C:F,4,0)</f>
        <v>0</v>
      </c>
      <c r="N4622" s="61" t="str">
        <f t="shared" si="144"/>
        <v>katA</v>
      </c>
      <c r="P4622" s="73" t="str">
        <f t="shared" si="145"/>
        <v/>
      </c>
      <c r="Q4622" s="61" t="s">
        <v>30</v>
      </c>
    </row>
    <row r="4623" spans="8:17" x14ac:dyDescent="0.25">
      <c r="H4623" s="59">
        <v>150410</v>
      </c>
      <c r="I4623" s="59" t="s">
        <v>67</v>
      </c>
      <c r="J4623" s="59">
        <v>11527731</v>
      </c>
      <c r="K4623" s="59" t="s">
        <v>4842</v>
      </c>
      <c r="L4623" s="61" t="s">
        <v>112</v>
      </c>
      <c r="M4623" s="61">
        <f>VLOOKUP(H4623,zdroj!C:F,4,0)</f>
        <v>0</v>
      </c>
      <c r="N4623" s="61" t="str">
        <f t="shared" si="144"/>
        <v>katA</v>
      </c>
      <c r="P4623" s="73" t="str">
        <f t="shared" si="145"/>
        <v/>
      </c>
      <c r="Q4623" s="61" t="s">
        <v>30</v>
      </c>
    </row>
    <row r="4624" spans="8:17" x14ac:dyDescent="0.25">
      <c r="H4624" s="59">
        <v>150410</v>
      </c>
      <c r="I4624" s="59" t="s">
        <v>67</v>
      </c>
      <c r="J4624" s="59">
        <v>11527749</v>
      </c>
      <c r="K4624" s="59" t="s">
        <v>4843</v>
      </c>
      <c r="L4624" s="61" t="s">
        <v>112</v>
      </c>
      <c r="M4624" s="61">
        <f>VLOOKUP(H4624,zdroj!C:F,4,0)</f>
        <v>0</v>
      </c>
      <c r="N4624" s="61" t="str">
        <f t="shared" si="144"/>
        <v>katA</v>
      </c>
      <c r="P4624" s="73" t="str">
        <f t="shared" si="145"/>
        <v/>
      </c>
      <c r="Q4624" s="61" t="s">
        <v>30</v>
      </c>
    </row>
    <row r="4625" spans="8:17" x14ac:dyDescent="0.25">
      <c r="H4625" s="59">
        <v>150410</v>
      </c>
      <c r="I4625" s="59" t="s">
        <v>67</v>
      </c>
      <c r="J4625" s="59">
        <v>11527757</v>
      </c>
      <c r="K4625" s="59" t="s">
        <v>4844</v>
      </c>
      <c r="L4625" s="61" t="s">
        <v>112</v>
      </c>
      <c r="M4625" s="61">
        <f>VLOOKUP(H4625,zdroj!C:F,4,0)</f>
        <v>0</v>
      </c>
      <c r="N4625" s="61" t="str">
        <f t="shared" si="144"/>
        <v>katA</v>
      </c>
      <c r="P4625" s="73" t="str">
        <f t="shared" si="145"/>
        <v/>
      </c>
      <c r="Q4625" s="61" t="s">
        <v>30</v>
      </c>
    </row>
    <row r="4626" spans="8:17" x14ac:dyDescent="0.25">
      <c r="H4626" s="59">
        <v>150410</v>
      </c>
      <c r="I4626" s="59" t="s">
        <v>67</v>
      </c>
      <c r="J4626" s="59">
        <v>11527765</v>
      </c>
      <c r="K4626" s="59" t="s">
        <v>4845</v>
      </c>
      <c r="L4626" s="61" t="s">
        <v>112</v>
      </c>
      <c r="M4626" s="61">
        <f>VLOOKUP(H4626,zdroj!C:F,4,0)</f>
        <v>0</v>
      </c>
      <c r="N4626" s="61" t="str">
        <f t="shared" si="144"/>
        <v>katA</v>
      </c>
      <c r="P4626" s="73" t="str">
        <f t="shared" si="145"/>
        <v/>
      </c>
      <c r="Q4626" s="61" t="s">
        <v>30</v>
      </c>
    </row>
    <row r="4627" spans="8:17" x14ac:dyDescent="0.25">
      <c r="H4627" s="59">
        <v>150410</v>
      </c>
      <c r="I4627" s="59" t="s">
        <v>67</v>
      </c>
      <c r="J4627" s="59">
        <v>11527773</v>
      </c>
      <c r="K4627" s="59" t="s">
        <v>4846</v>
      </c>
      <c r="L4627" s="61" t="s">
        <v>112</v>
      </c>
      <c r="M4627" s="61">
        <f>VLOOKUP(H4627,zdroj!C:F,4,0)</f>
        <v>0</v>
      </c>
      <c r="N4627" s="61" t="str">
        <f t="shared" si="144"/>
        <v>katA</v>
      </c>
      <c r="P4627" s="73" t="str">
        <f t="shared" si="145"/>
        <v/>
      </c>
      <c r="Q4627" s="61" t="s">
        <v>30</v>
      </c>
    </row>
    <row r="4628" spans="8:17" x14ac:dyDescent="0.25">
      <c r="H4628" s="59">
        <v>150410</v>
      </c>
      <c r="I4628" s="59" t="s">
        <v>67</v>
      </c>
      <c r="J4628" s="59">
        <v>11527781</v>
      </c>
      <c r="K4628" s="59" t="s">
        <v>4847</v>
      </c>
      <c r="L4628" s="61" t="s">
        <v>112</v>
      </c>
      <c r="M4628" s="61">
        <f>VLOOKUP(H4628,zdroj!C:F,4,0)</f>
        <v>0</v>
      </c>
      <c r="N4628" s="61" t="str">
        <f t="shared" si="144"/>
        <v>katA</v>
      </c>
      <c r="P4628" s="73" t="str">
        <f t="shared" si="145"/>
        <v/>
      </c>
      <c r="Q4628" s="61" t="s">
        <v>30</v>
      </c>
    </row>
    <row r="4629" spans="8:17" x14ac:dyDescent="0.25">
      <c r="H4629" s="59">
        <v>150410</v>
      </c>
      <c r="I4629" s="59" t="s">
        <v>67</v>
      </c>
      <c r="J4629" s="59">
        <v>11527790</v>
      </c>
      <c r="K4629" s="59" t="s">
        <v>4848</v>
      </c>
      <c r="L4629" s="61" t="s">
        <v>112</v>
      </c>
      <c r="M4629" s="61">
        <f>VLOOKUP(H4629,zdroj!C:F,4,0)</f>
        <v>0</v>
      </c>
      <c r="N4629" s="61" t="str">
        <f t="shared" si="144"/>
        <v>katA</v>
      </c>
      <c r="P4629" s="73" t="str">
        <f t="shared" si="145"/>
        <v/>
      </c>
      <c r="Q4629" s="61" t="s">
        <v>30</v>
      </c>
    </row>
    <row r="4630" spans="8:17" x14ac:dyDescent="0.25">
      <c r="H4630" s="59">
        <v>150410</v>
      </c>
      <c r="I4630" s="59" t="s">
        <v>67</v>
      </c>
      <c r="J4630" s="59">
        <v>11527803</v>
      </c>
      <c r="K4630" s="59" t="s">
        <v>4849</v>
      </c>
      <c r="L4630" s="61" t="s">
        <v>112</v>
      </c>
      <c r="M4630" s="61">
        <f>VLOOKUP(H4630,zdroj!C:F,4,0)</f>
        <v>0</v>
      </c>
      <c r="N4630" s="61" t="str">
        <f t="shared" si="144"/>
        <v>katA</v>
      </c>
      <c r="P4630" s="73" t="str">
        <f t="shared" si="145"/>
        <v/>
      </c>
      <c r="Q4630" s="61" t="s">
        <v>30</v>
      </c>
    </row>
    <row r="4631" spans="8:17" x14ac:dyDescent="0.25">
      <c r="H4631" s="59">
        <v>150410</v>
      </c>
      <c r="I4631" s="59" t="s">
        <v>67</v>
      </c>
      <c r="J4631" s="59">
        <v>11527811</v>
      </c>
      <c r="K4631" s="59" t="s">
        <v>4850</v>
      </c>
      <c r="L4631" s="61" t="s">
        <v>112</v>
      </c>
      <c r="M4631" s="61">
        <f>VLOOKUP(H4631,zdroj!C:F,4,0)</f>
        <v>0</v>
      </c>
      <c r="N4631" s="61" t="str">
        <f t="shared" si="144"/>
        <v>katA</v>
      </c>
      <c r="P4631" s="73" t="str">
        <f t="shared" si="145"/>
        <v/>
      </c>
      <c r="Q4631" s="61" t="s">
        <v>30</v>
      </c>
    </row>
    <row r="4632" spans="8:17" x14ac:dyDescent="0.25">
      <c r="H4632" s="59">
        <v>150410</v>
      </c>
      <c r="I4632" s="59" t="s">
        <v>67</v>
      </c>
      <c r="J4632" s="59">
        <v>11527820</v>
      </c>
      <c r="K4632" s="59" t="s">
        <v>4851</v>
      </c>
      <c r="L4632" s="61" t="s">
        <v>112</v>
      </c>
      <c r="M4632" s="61">
        <f>VLOOKUP(H4632,zdroj!C:F,4,0)</f>
        <v>0</v>
      </c>
      <c r="N4632" s="61" t="str">
        <f t="shared" si="144"/>
        <v>katA</v>
      </c>
      <c r="P4632" s="73" t="str">
        <f t="shared" si="145"/>
        <v/>
      </c>
      <c r="Q4632" s="61" t="s">
        <v>30</v>
      </c>
    </row>
    <row r="4633" spans="8:17" x14ac:dyDescent="0.25">
      <c r="H4633" s="59">
        <v>150410</v>
      </c>
      <c r="I4633" s="59" t="s">
        <v>67</v>
      </c>
      <c r="J4633" s="59">
        <v>11527838</v>
      </c>
      <c r="K4633" s="59" t="s">
        <v>4852</v>
      </c>
      <c r="L4633" s="61" t="s">
        <v>112</v>
      </c>
      <c r="M4633" s="61">
        <f>VLOOKUP(H4633,zdroj!C:F,4,0)</f>
        <v>0</v>
      </c>
      <c r="N4633" s="61" t="str">
        <f t="shared" si="144"/>
        <v>katA</v>
      </c>
      <c r="P4633" s="73" t="str">
        <f t="shared" si="145"/>
        <v/>
      </c>
      <c r="Q4633" s="61" t="s">
        <v>30</v>
      </c>
    </row>
    <row r="4634" spans="8:17" x14ac:dyDescent="0.25">
      <c r="H4634" s="59">
        <v>150410</v>
      </c>
      <c r="I4634" s="59" t="s">
        <v>67</v>
      </c>
      <c r="J4634" s="59">
        <v>11527846</v>
      </c>
      <c r="K4634" s="59" t="s">
        <v>4853</v>
      </c>
      <c r="L4634" s="61" t="s">
        <v>112</v>
      </c>
      <c r="M4634" s="61">
        <f>VLOOKUP(H4634,zdroj!C:F,4,0)</f>
        <v>0</v>
      </c>
      <c r="N4634" s="61" t="str">
        <f t="shared" si="144"/>
        <v>katA</v>
      </c>
      <c r="P4634" s="73" t="str">
        <f t="shared" si="145"/>
        <v/>
      </c>
      <c r="Q4634" s="61" t="s">
        <v>30</v>
      </c>
    </row>
    <row r="4635" spans="8:17" x14ac:dyDescent="0.25">
      <c r="H4635" s="59">
        <v>150410</v>
      </c>
      <c r="I4635" s="59" t="s">
        <v>67</v>
      </c>
      <c r="J4635" s="59">
        <v>11527854</v>
      </c>
      <c r="K4635" s="59" t="s">
        <v>4854</v>
      </c>
      <c r="L4635" s="61" t="s">
        <v>112</v>
      </c>
      <c r="M4635" s="61">
        <f>VLOOKUP(H4635,zdroj!C:F,4,0)</f>
        <v>0</v>
      </c>
      <c r="N4635" s="61" t="str">
        <f t="shared" si="144"/>
        <v>katA</v>
      </c>
      <c r="P4635" s="73" t="str">
        <f t="shared" si="145"/>
        <v/>
      </c>
      <c r="Q4635" s="61" t="s">
        <v>30</v>
      </c>
    </row>
    <row r="4636" spans="8:17" x14ac:dyDescent="0.25">
      <c r="H4636" s="59">
        <v>150410</v>
      </c>
      <c r="I4636" s="59" t="s">
        <v>67</v>
      </c>
      <c r="J4636" s="59">
        <v>11527862</v>
      </c>
      <c r="K4636" s="59" t="s">
        <v>4855</v>
      </c>
      <c r="L4636" s="61" t="s">
        <v>81</v>
      </c>
      <c r="M4636" s="61">
        <f>VLOOKUP(H4636,zdroj!C:F,4,0)</f>
        <v>0</v>
      </c>
      <c r="N4636" s="61" t="str">
        <f t="shared" si="144"/>
        <v>-</v>
      </c>
      <c r="P4636" s="73" t="str">
        <f t="shared" si="145"/>
        <v/>
      </c>
      <c r="Q4636" s="61" t="s">
        <v>88</v>
      </c>
    </row>
    <row r="4637" spans="8:17" x14ac:dyDescent="0.25">
      <c r="H4637" s="59">
        <v>150410</v>
      </c>
      <c r="I4637" s="59" t="s">
        <v>67</v>
      </c>
      <c r="J4637" s="59">
        <v>11527871</v>
      </c>
      <c r="K4637" s="59" t="s">
        <v>4856</v>
      </c>
      <c r="L4637" s="61" t="s">
        <v>112</v>
      </c>
      <c r="M4637" s="61">
        <f>VLOOKUP(H4637,zdroj!C:F,4,0)</f>
        <v>0</v>
      </c>
      <c r="N4637" s="61" t="str">
        <f t="shared" si="144"/>
        <v>katA</v>
      </c>
      <c r="P4637" s="73" t="str">
        <f t="shared" si="145"/>
        <v/>
      </c>
      <c r="Q4637" s="61" t="s">
        <v>30</v>
      </c>
    </row>
    <row r="4638" spans="8:17" x14ac:dyDescent="0.25">
      <c r="H4638" s="59">
        <v>150410</v>
      </c>
      <c r="I4638" s="59" t="s">
        <v>67</v>
      </c>
      <c r="J4638" s="59">
        <v>11527889</v>
      </c>
      <c r="K4638" s="59" t="s">
        <v>4857</v>
      </c>
      <c r="L4638" s="61" t="s">
        <v>112</v>
      </c>
      <c r="M4638" s="61">
        <f>VLOOKUP(H4638,zdroj!C:F,4,0)</f>
        <v>0</v>
      </c>
      <c r="N4638" s="61" t="str">
        <f t="shared" si="144"/>
        <v>katA</v>
      </c>
      <c r="P4638" s="73" t="str">
        <f t="shared" si="145"/>
        <v/>
      </c>
      <c r="Q4638" s="61" t="s">
        <v>30</v>
      </c>
    </row>
    <row r="4639" spans="8:17" x14ac:dyDescent="0.25">
      <c r="H4639" s="59">
        <v>150410</v>
      </c>
      <c r="I4639" s="59" t="s">
        <v>67</v>
      </c>
      <c r="J4639" s="59">
        <v>11527897</v>
      </c>
      <c r="K4639" s="59" t="s">
        <v>4858</v>
      </c>
      <c r="L4639" s="61" t="s">
        <v>112</v>
      </c>
      <c r="M4639" s="61">
        <f>VLOOKUP(H4639,zdroj!C:F,4,0)</f>
        <v>0</v>
      </c>
      <c r="N4639" s="61" t="str">
        <f t="shared" si="144"/>
        <v>katA</v>
      </c>
      <c r="P4639" s="73" t="str">
        <f t="shared" si="145"/>
        <v/>
      </c>
      <c r="Q4639" s="61" t="s">
        <v>30</v>
      </c>
    </row>
    <row r="4640" spans="8:17" x14ac:dyDescent="0.25">
      <c r="H4640" s="59">
        <v>150410</v>
      </c>
      <c r="I4640" s="59" t="s">
        <v>67</v>
      </c>
      <c r="J4640" s="59">
        <v>11527901</v>
      </c>
      <c r="K4640" s="59" t="s">
        <v>4859</v>
      </c>
      <c r="L4640" s="61" t="s">
        <v>112</v>
      </c>
      <c r="M4640" s="61">
        <f>VLOOKUP(H4640,zdroj!C:F,4,0)</f>
        <v>0</v>
      </c>
      <c r="N4640" s="61" t="str">
        <f t="shared" si="144"/>
        <v>katA</v>
      </c>
      <c r="P4640" s="73" t="str">
        <f t="shared" si="145"/>
        <v/>
      </c>
      <c r="Q4640" s="61" t="s">
        <v>30</v>
      </c>
    </row>
    <row r="4641" spans="8:17" x14ac:dyDescent="0.25">
      <c r="H4641" s="59">
        <v>150410</v>
      </c>
      <c r="I4641" s="59" t="s">
        <v>67</v>
      </c>
      <c r="J4641" s="59">
        <v>11527919</v>
      </c>
      <c r="K4641" s="59" t="s">
        <v>4860</v>
      </c>
      <c r="L4641" s="61" t="s">
        <v>112</v>
      </c>
      <c r="M4641" s="61">
        <f>VLOOKUP(H4641,zdroj!C:F,4,0)</f>
        <v>0</v>
      </c>
      <c r="N4641" s="61" t="str">
        <f t="shared" si="144"/>
        <v>katA</v>
      </c>
      <c r="P4641" s="73" t="str">
        <f t="shared" si="145"/>
        <v/>
      </c>
      <c r="Q4641" s="61" t="s">
        <v>30</v>
      </c>
    </row>
    <row r="4642" spans="8:17" x14ac:dyDescent="0.25">
      <c r="H4642" s="59">
        <v>150410</v>
      </c>
      <c r="I4642" s="59" t="s">
        <v>67</v>
      </c>
      <c r="J4642" s="59">
        <v>11527927</v>
      </c>
      <c r="K4642" s="59" t="s">
        <v>4861</v>
      </c>
      <c r="L4642" s="61" t="s">
        <v>112</v>
      </c>
      <c r="M4642" s="61">
        <f>VLOOKUP(H4642,zdroj!C:F,4,0)</f>
        <v>0</v>
      </c>
      <c r="N4642" s="61" t="str">
        <f t="shared" si="144"/>
        <v>katA</v>
      </c>
      <c r="P4642" s="73" t="str">
        <f t="shared" si="145"/>
        <v/>
      </c>
      <c r="Q4642" s="61" t="s">
        <v>30</v>
      </c>
    </row>
    <row r="4643" spans="8:17" x14ac:dyDescent="0.25">
      <c r="H4643" s="59">
        <v>150410</v>
      </c>
      <c r="I4643" s="59" t="s">
        <v>67</v>
      </c>
      <c r="J4643" s="59">
        <v>11527935</v>
      </c>
      <c r="K4643" s="59" t="s">
        <v>4862</v>
      </c>
      <c r="L4643" s="61" t="s">
        <v>112</v>
      </c>
      <c r="M4643" s="61">
        <f>VLOOKUP(H4643,zdroj!C:F,4,0)</f>
        <v>0</v>
      </c>
      <c r="N4643" s="61" t="str">
        <f t="shared" si="144"/>
        <v>katA</v>
      </c>
      <c r="P4643" s="73" t="str">
        <f t="shared" si="145"/>
        <v/>
      </c>
      <c r="Q4643" s="61" t="s">
        <v>30</v>
      </c>
    </row>
    <row r="4644" spans="8:17" x14ac:dyDescent="0.25">
      <c r="H4644" s="59">
        <v>150410</v>
      </c>
      <c r="I4644" s="59" t="s">
        <v>67</v>
      </c>
      <c r="J4644" s="59">
        <v>11527943</v>
      </c>
      <c r="K4644" s="59" t="s">
        <v>4863</v>
      </c>
      <c r="L4644" s="61" t="s">
        <v>112</v>
      </c>
      <c r="M4644" s="61">
        <f>VLOOKUP(H4644,zdroj!C:F,4,0)</f>
        <v>0</v>
      </c>
      <c r="N4644" s="61" t="str">
        <f t="shared" si="144"/>
        <v>katA</v>
      </c>
      <c r="P4644" s="73" t="str">
        <f t="shared" si="145"/>
        <v/>
      </c>
      <c r="Q4644" s="61" t="s">
        <v>30</v>
      </c>
    </row>
    <row r="4645" spans="8:17" x14ac:dyDescent="0.25">
      <c r="H4645" s="59">
        <v>150410</v>
      </c>
      <c r="I4645" s="59" t="s">
        <v>67</v>
      </c>
      <c r="J4645" s="59">
        <v>11527951</v>
      </c>
      <c r="K4645" s="59" t="s">
        <v>4864</v>
      </c>
      <c r="L4645" s="61" t="s">
        <v>112</v>
      </c>
      <c r="M4645" s="61">
        <f>VLOOKUP(H4645,zdroj!C:F,4,0)</f>
        <v>0</v>
      </c>
      <c r="N4645" s="61" t="str">
        <f t="shared" si="144"/>
        <v>katA</v>
      </c>
      <c r="P4645" s="73" t="str">
        <f t="shared" si="145"/>
        <v/>
      </c>
      <c r="Q4645" s="61" t="s">
        <v>30</v>
      </c>
    </row>
    <row r="4646" spans="8:17" x14ac:dyDescent="0.25">
      <c r="H4646" s="59">
        <v>150410</v>
      </c>
      <c r="I4646" s="59" t="s">
        <v>67</v>
      </c>
      <c r="J4646" s="59">
        <v>11527960</v>
      </c>
      <c r="K4646" s="59" t="s">
        <v>4865</v>
      </c>
      <c r="L4646" s="61" t="s">
        <v>112</v>
      </c>
      <c r="M4646" s="61">
        <f>VLOOKUP(H4646,zdroj!C:F,4,0)</f>
        <v>0</v>
      </c>
      <c r="N4646" s="61" t="str">
        <f t="shared" si="144"/>
        <v>katA</v>
      </c>
      <c r="P4646" s="73" t="str">
        <f t="shared" si="145"/>
        <v/>
      </c>
      <c r="Q4646" s="61" t="s">
        <v>30</v>
      </c>
    </row>
    <row r="4647" spans="8:17" x14ac:dyDescent="0.25">
      <c r="H4647" s="59">
        <v>150410</v>
      </c>
      <c r="I4647" s="59" t="s">
        <v>67</v>
      </c>
      <c r="J4647" s="59">
        <v>11527978</v>
      </c>
      <c r="K4647" s="59" t="s">
        <v>4866</v>
      </c>
      <c r="L4647" s="61" t="s">
        <v>112</v>
      </c>
      <c r="M4647" s="61">
        <f>VLOOKUP(H4647,zdroj!C:F,4,0)</f>
        <v>0</v>
      </c>
      <c r="N4647" s="61" t="str">
        <f t="shared" si="144"/>
        <v>katA</v>
      </c>
      <c r="P4647" s="73" t="str">
        <f t="shared" si="145"/>
        <v/>
      </c>
      <c r="Q4647" s="61" t="s">
        <v>30</v>
      </c>
    </row>
    <row r="4648" spans="8:17" x14ac:dyDescent="0.25">
      <c r="H4648" s="59">
        <v>150410</v>
      </c>
      <c r="I4648" s="59" t="s">
        <v>67</v>
      </c>
      <c r="J4648" s="59">
        <v>11527986</v>
      </c>
      <c r="K4648" s="59" t="s">
        <v>4867</v>
      </c>
      <c r="L4648" s="61" t="s">
        <v>81</v>
      </c>
      <c r="M4648" s="61">
        <f>VLOOKUP(H4648,zdroj!C:F,4,0)</f>
        <v>0</v>
      </c>
      <c r="N4648" s="61" t="str">
        <f t="shared" si="144"/>
        <v>-</v>
      </c>
      <c r="P4648" s="73" t="str">
        <f t="shared" si="145"/>
        <v/>
      </c>
      <c r="Q4648" s="61" t="s">
        <v>88</v>
      </c>
    </row>
    <row r="4649" spans="8:17" x14ac:dyDescent="0.25">
      <c r="H4649" s="59">
        <v>150410</v>
      </c>
      <c r="I4649" s="59" t="s">
        <v>67</v>
      </c>
      <c r="J4649" s="59">
        <v>11528001</v>
      </c>
      <c r="K4649" s="59" t="s">
        <v>4868</v>
      </c>
      <c r="L4649" s="61" t="s">
        <v>112</v>
      </c>
      <c r="M4649" s="61">
        <f>VLOOKUP(H4649,zdroj!C:F,4,0)</f>
        <v>0</v>
      </c>
      <c r="N4649" s="61" t="str">
        <f t="shared" si="144"/>
        <v>katA</v>
      </c>
      <c r="P4649" s="73" t="str">
        <f t="shared" si="145"/>
        <v/>
      </c>
      <c r="Q4649" s="61" t="s">
        <v>30</v>
      </c>
    </row>
    <row r="4650" spans="8:17" x14ac:dyDescent="0.25">
      <c r="H4650" s="59">
        <v>150410</v>
      </c>
      <c r="I4650" s="59" t="s">
        <v>67</v>
      </c>
      <c r="J4650" s="59">
        <v>11528010</v>
      </c>
      <c r="K4650" s="59" t="s">
        <v>4869</v>
      </c>
      <c r="L4650" s="61" t="s">
        <v>112</v>
      </c>
      <c r="M4650" s="61">
        <f>VLOOKUP(H4650,zdroj!C:F,4,0)</f>
        <v>0</v>
      </c>
      <c r="N4650" s="61" t="str">
        <f t="shared" si="144"/>
        <v>katA</v>
      </c>
      <c r="P4650" s="73" t="str">
        <f t="shared" si="145"/>
        <v/>
      </c>
      <c r="Q4650" s="61" t="s">
        <v>30</v>
      </c>
    </row>
    <row r="4651" spans="8:17" x14ac:dyDescent="0.25">
      <c r="H4651" s="59">
        <v>150410</v>
      </c>
      <c r="I4651" s="59" t="s">
        <v>67</v>
      </c>
      <c r="J4651" s="59">
        <v>11528028</v>
      </c>
      <c r="K4651" s="59" t="s">
        <v>4870</v>
      </c>
      <c r="L4651" s="61" t="s">
        <v>112</v>
      </c>
      <c r="M4651" s="61">
        <f>VLOOKUP(H4651,zdroj!C:F,4,0)</f>
        <v>0</v>
      </c>
      <c r="N4651" s="61" t="str">
        <f t="shared" si="144"/>
        <v>katA</v>
      </c>
      <c r="P4651" s="73" t="str">
        <f t="shared" si="145"/>
        <v/>
      </c>
      <c r="Q4651" s="61" t="s">
        <v>30</v>
      </c>
    </row>
    <row r="4652" spans="8:17" x14ac:dyDescent="0.25">
      <c r="H4652" s="59">
        <v>150410</v>
      </c>
      <c r="I4652" s="59" t="s">
        <v>67</v>
      </c>
      <c r="J4652" s="59">
        <v>11528036</v>
      </c>
      <c r="K4652" s="59" t="s">
        <v>4871</v>
      </c>
      <c r="L4652" s="61" t="s">
        <v>81</v>
      </c>
      <c r="M4652" s="61">
        <f>VLOOKUP(H4652,zdroj!C:F,4,0)</f>
        <v>0</v>
      </c>
      <c r="N4652" s="61" t="str">
        <f t="shared" si="144"/>
        <v>-</v>
      </c>
      <c r="P4652" s="73" t="str">
        <f t="shared" si="145"/>
        <v/>
      </c>
      <c r="Q4652" s="61" t="s">
        <v>88</v>
      </c>
    </row>
    <row r="4653" spans="8:17" x14ac:dyDescent="0.25">
      <c r="H4653" s="59">
        <v>150410</v>
      </c>
      <c r="I4653" s="59" t="s">
        <v>67</v>
      </c>
      <c r="J4653" s="59">
        <v>11528044</v>
      </c>
      <c r="K4653" s="59" t="s">
        <v>4872</v>
      </c>
      <c r="L4653" s="61" t="s">
        <v>112</v>
      </c>
      <c r="M4653" s="61">
        <f>VLOOKUP(H4653,zdroj!C:F,4,0)</f>
        <v>0</v>
      </c>
      <c r="N4653" s="61" t="str">
        <f t="shared" si="144"/>
        <v>katA</v>
      </c>
      <c r="P4653" s="73" t="str">
        <f t="shared" si="145"/>
        <v/>
      </c>
      <c r="Q4653" s="61" t="s">
        <v>30</v>
      </c>
    </row>
    <row r="4654" spans="8:17" x14ac:dyDescent="0.25">
      <c r="H4654" s="59">
        <v>150410</v>
      </c>
      <c r="I4654" s="59" t="s">
        <v>67</v>
      </c>
      <c r="J4654" s="59">
        <v>11528052</v>
      </c>
      <c r="K4654" s="59" t="s">
        <v>4873</v>
      </c>
      <c r="L4654" s="61" t="s">
        <v>112</v>
      </c>
      <c r="M4654" s="61">
        <f>VLOOKUP(H4654,zdroj!C:F,4,0)</f>
        <v>0</v>
      </c>
      <c r="N4654" s="61" t="str">
        <f t="shared" si="144"/>
        <v>katA</v>
      </c>
      <c r="P4654" s="73" t="str">
        <f t="shared" si="145"/>
        <v/>
      </c>
      <c r="Q4654" s="61" t="s">
        <v>30</v>
      </c>
    </row>
    <row r="4655" spans="8:17" x14ac:dyDescent="0.25">
      <c r="H4655" s="59">
        <v>150410</v>
      </c>
      <c r="I4655" s="59" t="s">
        <v>67</v>
      </c>
      <c r="J4655" s="59">
        <v>11528061</v>
      </c>
      <c r="K4655" s="59" t="s">
        <v>4874</v>
      </c>
      <c r="L4655" s="61" t="s">
        <v>112</v>
      </c>
      <c r="M4655" s="61">
        <f>VLOOKUP(H4655,zdroj!C:F,4,0)</f>
        <v>0</v>
      </c>
      <c r="N4655" s="61" t="str">
        <f t="shared" si="144"/>
        <v>katA</v>
      </c>
      <c r="P4655" s="73" t="str">
        <f t="shared" si="145"/>
        <v/>
      </c>
      <c r="Q4655" s="61" t="s">
        <v>30</v>
      </c>
    </row>
    <row r="4656" spans="8:17" x14ac:dyDescent="0.25">
      <c r="H4656" s="59">
        <v>150410</v>
      </c>
      <c r="I4656" s="59" t="s">
        <v>67</v>
      </c>
      <c r="J4656" s="59">
        <v>11528079</v>
      </c>
      <c r="K4656" s="59" t="s">
        <v>4875</v>
      </c>
      <c r="L4656" s="61" t="s">
        <v>112</v>
      </c>
      <c r="M4656" s="61">
        <f>VLOOKUP(H4656,zdroj!C:F,4,0)</f>
        <v>0</v>
      </c>
      <c r="N4656" s="61" t="str">
        <f t="shared" si="144"/>
        <v>katA</v>
      </c>
      <c r="P4656" s="73" t="str">
        <f t="shared" si="145"/>
        <v/>
      </c>
      <c r="Q4656" s="61" t="s">
        <v>30</v>
      </c>
    </row>
    <row r="4657" spans="8:17" x14ac:dyDescent="0.25">
      <c r="H4657" s="59">
        <v>150410</v>
      </c>
      <c r="I4657" s="59" t="s">
        <v>67</v>
      </c>
      <c r="J4657" s="59">
        <v>11528087</v>
      </c>
      <c r="K4657" s="59" t="s">
        <v>4876</v>
      </c>
      <c r="L4657" s="61" t="s">
        <v>112</v>
      </c>
      <c r="M4657" s="61">
        <f>VLOOKUP(H4657,zdroj!C:F,4,0)</f>
        <v>0</v>
      </c>
      <c r="N4657" s="61" t="str">
        <f t="shared" si="144"/>
        <v>katA</v>
      </c>
      <c r="P4657" s="73" t="str">
        <f t="shared" si="145"/>
        <v/>
      </c>
      <c r="Q4657" s="61" t="s">
        <v>30</v>
      </c>
    </row>
    <row r="4658" spans="8:17" x14ac:dyDescent="0.25">
      <c r="H4658" s="59">
        <v>150410</v>
      </c>
      <c r="I4658" s="59" t="s">
        <v>67</v>
      </c>
      <c r="J4658" s="59">
        <v>30891990</v>
      </c>
      <c r="K4658" s="59" t="s">
        <v>4877</v>
      </c>
      <c r="L4658" s="61" t="s">
        <v>112</v>
      </c>
      <c r="M4658" s="61">
        <f>VLOOKUP(H4658,zdroj!C:F,4,0)</f>
        <v>0</v>
      </c>
      <c r="N4658" s="61" t="str">
        <f t="shared" si="144"/>
        <v>katA</v>
      </c>
      <c r="P4658" s="73" t="str">
        <f t="shared" si="145"/>
        <v/>
      </c>
      <c r="Q4658" s="61" t="s">
        <v>31</v>
      </c>
    </row>
    <row r="4659" spans="8:17" x14ac:dyDescent="0.25">
      <c r="H4659" s="59">
        <v>150410</v>
      </c>
      <c r="I4659" s="59" t="s">
        <v>67</v>
      </c>
      <c r="J4659" s="59">
        <v>42415217</v>
      </c>
      <c r="K4659" s="59" t="s">
        <v>4878</v>
      </c>
      <c r="L4659" s="61" t="s">
        <v>112</v>
      </c>
      <c r="M4659" s="61">
        <f>VLOOKUP(H4659,zdroj!C:F,4,0)</f>
        <v>0</v>
      </c>
      <c r="N4659" s="61" t="str">
        <f t="shared" si="144"/>
        <v>katA</v>
      </c>
      <c r="P4659" s="73" t="str">
        <f t="shared" si="145"/>
        <v/>
      </c>
      <c r="Q4659" s="61" t="s">
        <v>30</v>
      </c>
    </row>
    <row r="4660" spans="8:17" x14ac:dyDescent="0.25">
      <c r="H4660" s="59">
        <v>150410</v>
      </c>
      <c r="I4660" s="59" t="s">
        <v>67</v>
      </c>
      <c r="J4660" s="59">
        <v>77634624</v>
      </c>
      <c r="K4660" s="59" t="s">
        <v>4879</v>
      </c>
      <c r="L4660" s="61" t="s">
        <v>112</v>
      </c>
      <c r="M4660" s="61">
        <f>VLOOKUP(H4660,zdroj!C:F,4,0)</f>
        <v>0</v>
      </c>
      <c r="N4660" s="61" t="str">
        <f t="shared" si="144"/>
        <v>katA</v>
      </c>
      <c r="P4660" s="73" t="str">
        <f t="shared" si="145"/>
        <v/>
      </c>
      <c r="Q4660" s="61" t="s">
        <v>30</v>
      </c>
    </row>
    <row r="4661" spans="8:17" x14ac:dyDescent="0.25">
      <c r="H4661" s="59">
        <v>150410</v>
      </c>
      <c r="I4661" s="59" t="s">
        <v>67</v>
      </c>
      <c r="J4661" s="59">
        <v>77634756</v>
      </c>
      <c r="K4661" s="59" t="s">
        <v>4880</v>
      </c>
      <c r="L4661" s="61" t="s">
        <v>112</v>
      </c>
      <c r="M4661" s="61">
        <f>VLOOKUP(H4661,zdroj!C:F,4,0)</f>
        <v>0</v>
      </c>
      <c r="N4661" s="61" t="str">
        <f t="shared" si="144"/>
        <v>katA</v>
      </c>
      <c r="P4661" s="73" t="str">
        <f t="shared" si="145"/>
        <v/>
      </c>
      <c r="Q4661" s="61" t="s">
        <v>30</v>
      </c>
    </row>
    <row r="4662" spans="8:17" x14ac:dyDescent="0.25">
      <c r="H4662" s="59">
        <v>150428</v>
      </c>
      <c r="I4662" s="59" t="s">
        <v>72</v>
      </c>
      <c r="J4662" s="59">
        <v>11528095</v>
      </c>
      <c r="K4662" s="59" t="s">
        <v>4881</v>
      </c>
      <c r="L4662" s="61" t="s">
        <v>81</v>
      </c>
      <c r="M4662" s="61">
        <f>VLOOKUP(H4662,zdroj!C:F,4,0)</f>
        <v>0</v>
      </c>
      <c r="N4662" s="61" t="str">
        <f t="shared" si="144"/>
        <v>-</v>
      </c>
      <c r="P4662" s="73" t="str">
        <f t="shared" si="145"/>
        <v/>
      </c>
      <c r="Q4662" s="61" t="s">
        <v>86</v>
      </c>
    </row>
    <row r="4663" spans="8:17" x14ac:dyDescent="0.25">
      <c r="H4663" s="59">
        <v>150428</v>
      </c>
      <c r="I4663" s="59" t="s">
        <v>72</v>
      </c>
      <c r="J4663" s="59">
        <v>11528109</v>
      </c>
      <c r="K4663" s="59" t="s">
        <v>4882</v>
      </c>
      <c r="L4663" s="61" t="s">
        <v>81</v>
      </c>
      <c r="M4663" s="61">
        <f>VLOOKUP(H4663,zdroj!C:F,4,0)</f>
        <v>0</v>
      </c>
      <c r="N4663" s="61" t="str">
        <f t="shared" si="144"/>
        <v>-</v>
      </c>
      <c r="P4663" s="73" t="str">
        <f t="shared" si="145"/>
        <v/>
      </c>
      <c r="Q4663" s="61" t="s">
        <v>86</v>
      </c>
    </row>
    <row r="4664" spans="8:17" x14ac:dyDescent="0.25">
      <c r="H4664" s="59">
        <v>150428</v>
      </c>
      <c r="I4664" s="59" t="s">
        <v>72</v>
      </c>
      <c r="J4664" s="59">
        <v>11528117</v>
      </c>
      <c r="K4664" s="59" t="s">
        <v>4883</v>
      </c>
      <c r="L4664" s="61" t="s">
        <v>81</v>
      </c>
      <c r="M4664" s="61">
        <f>VLOOKUP(H4664,zdroj!C:F,4,0)</f>
        <v>0</v>
      </c>
      <c r="N4664" s="61" t="str">
        <f t="shared" si="144"/>
        <v>-</v>
      </c>
      <c r="P4664" s="73" t="str">
        <f t="shared" si="145"/>
        <v/>
      </c>
      <c r="Q4664" s="61" t="s">
        <v>86</v>
      </c>
    </row>
    <row r="4665" spans="8:17" x14ac:dyDescent="0.25">
      <c r="H4665" s="59">
        <v>150428</v>
      </c>
      <c r="I4665" s="59" t="s">
        <v>72</v>
      </c>
      <c r="J4665" s="59">
        <v>11528125</v>
      </c>
      <c r="K4665" s="59" t="s">
        <v>4884</v>
      </c>
      <c r="L4665" s="61" t="s">
        <v>81</v>
      </c>
      <c r="M4665" s="61">
        <f>VLOOKUP(H4665,zdroj!C:F,4,0)</f>
        <v>0</v>
      </c>
      <c r="N4665" s="61" t="str">
        <f t="shared" si="144"/>
        <v>-</v>
      </c>
      <c r="P4665" s="73" t="str">
        <f t="shared" si="145"/>
        <v/>
      </c>
      <c r="Q4665" s="61" t="s">
        <v>86</v>
      </c>
    </row>
    <row r="4666" spans="8:17" x14ac:dyDescent="0.25">
      <c r="H4666" s="59">
        <v>150428</v>
      </c>
      <c r="I4666" s="59" t="s">
        <v>72</v>
      </c>
      <c r="J4666" s="59">
        <v>11528133</v>
      </c>
      <c r="K4666" s="59" t="s">
        <v>4885</v>
      </c>
      <c r="L4666" s="61" t="s">
        <v>81</v>
      </c>
      <c r="M4666" s="61">
        <f>VLOOKUP(H4666,zdroj!C:F,4,0)</f>
        <v>0</v>
      </c>
      <c r="N4666" s="61" t="str">
        <f t="shared" si="144"/>
        <v>-</v>
      </c>
      <c r="P4666" s="73" t="str">
        <f t="shared" si="145"/>
        <v/>
      </c>
      <c r="Q4666" s="61" t="s">
        <v>86</v>
      </c>
    </row>
    <row r="4667" spans="8:17" x14ac:dyDescent="0.25">
      <c r="H4667" s="59">
        <v>150428</v>
      </c>
      <c r="I4667" s="59" t="s">
        <v>72</v>
      </c>
      <c r="J4667" s="59">
        <v>11528141</v>
      </c>
      <c r="K4667" s="59" t="s">
        <v>4886</v>
      </c>
      <c r="L4667" s="61" t="s">
        <v>81</v>
      </c>
      <c r="M4667" s="61">
        <f>VLOOKUP(H4667,zdroj!C:F,4,0)</f>
        <v>0</v>
      </c>
      <c r="N4667" s="61" t="str">
        <f t="shared" si="144"/>
        <v>-</v>
      </c>
      <c r="P4667" s="73" t="str">
        <f t="shared" si="145"/>
        <v/>
      </c>
      <c r="Q4667" s="61" t="s">
        <v>86</v>
      </c>
    </row>
    <row r="4668" spans="8:17" x14ac:dyDescent="0.25">
      <c r="H4668" s="59">
        <v>150428</v>
      </c>
      <c r="I4668" s="59" t="s">
        <v>72</v>
      </c>
      <c r="J4668" s="59">
        <v>11528150</v>
      </c>
      <c r="K4668" s="59" t="s">
        <v>4887</v>
      </c>
      <c r="L4668" s="61" t="s">
        <v>81</v>
      </c>
      <c r="M4668" s="61">
        <f>VLOOKUP(H4668,zdroj!C:F,4,0)</f>
        <v>0</v>
      </c>
      <c r="N4668" s="61" t="str">
        <f t="shared" si="144"/>
        <v>-</v>
      </c>
      <c r="P4668" s="73" t="str">
        <f t="shared" si="145"/>
        <v/>
      </c>
      <c r="Q4668" s="61" t="s">
        <v>86</v>
      </c>
    </row>
    <row r="4669" spans="8:17" x14ac:dyDescent="0.25">
      <c r="H4669" s="59">
        <v>150428</v>
      </c>
      <c r="I4669" s="59" t="s">
        <v>72</v>
      </c>
      <c r="J4669" s="59">
        <v>11528168</v>
      </c>
      <c r="K4669" s="59" t="s">
        <v>4888</v>
      </c>
      <c r="L4669" s="61" t="s">
        <v>81</v>
      </c>
      <c r="M4669" s="61">
        <f>VLOOKUP(H4669,zdroj!C:F,4,0)</f>
        <v>0</v>
      </c>
      <c r="N4669" s="61" t="str">
        <f t="shared" si="144"/>
        <v>-</v>
      </c>
      <c r="P4669" s="73" t="str">
        <f t="shared" si="145"/>
        <v/>
      </c>
      <c r="Q4669" s="61" t="s">
        <v>86</v>
      </c>
    </row>
    <row r="4670" spans="8:17" x14ac:dyDescent="0.25">
      <c r="H4670" s="59">
        <v>150428</v>
      </c>
      <c r="I4670" s="59" t="s">
        <v>72</v>
      </c>
      <c r="J4670" s="59">
        <v>11528176</v>
      </c>
      <c r="K4670" s="59" t="s">
        <v>4889</v>
      </c>
      <c r="L4670" s="61" t="s">
        <v>81</v>
      </c>
      <c r="M4670" s="61">
        <f>VLOOKUP(H4670,zdroj!C:F,4,0)</f>
        <v>0</v>
      </c>
      <c r="N4670" s="61" t="str">
        <f t="shared" si="144"/>
        <v>-</v>
      </c>
      <c r="P4670" s="73" t="str">
        <f t="shared" si="145"/>
        <v/>
      </c>
      <c r="Q4670" s="61" t="s">
        <v>86</v>
      </c>
    </row>
    <row r="4671" spans="8:17" x14ac:dyDescent="0.25">
      <c r="H4671" s="59">
        <v>150428</v>
      </c>
      <c r="I4671" s="59" t="s">
        <v>72</v>
      </c>
      <c r="J4671" s="59">
        <v>11528184</v>
      </c>
      <c r="K4671" s="59" t="s">
        <v>4890</v>
      </c>
      <c r="L4671" s="61" t="s">
        <v>81</v>
      </c>
      <c r="M4671" s="61">
        <f>VLOOKUP(H4671,zdroj!C:F,4,0)</f>
        <v>0</v>
      </c>
      <c r="N4671" s="61" t="str">
        <f t="shared" si="144"/>
        <v>-</v>
      </c>
      <c r="P4671" s="73" t="str">
        <f t="shared" si="145"/>
        <v/>
      </c>
      <c r="Q4671" s="61" t="s">
        <v>86</v>
      </c>
    </row>
    <row r="4672" spans="8:17" x14ac:dyDescent="0.25">
      <c r="H4672" s="59">
        <v>150428</v>
      </c>
      <c r="I4672" s="59" t="s">
        <v>72</v>
      </c>
      <c r="J4672" s="59">
        <v>11528192</v>
      </c>
      <c r="K4672" s="59" t="s">
        <v>4891</v>
      </c>
      <c r="L4672" s="61" t="s">
        <v>81</v>
      </c>
      <c r="M4672" s="61">
        <f>VLOOKUP(H4672,zdroj!C:F,4,0)</f>
        <v>0</v>
      </c>
      <c r="N4672" s="61" t="str">
        <f t="shared" si="144"/>
        <v>-</v>
      </c>
      <c r="P4672" s="73" t="str">
        <f t="shared" si="145"/>
        <v/>
      </c>
      <c r="Q4672" s="61" t="s">
        <v>86</v>
      </c>
    </row>
    <row r="4673" spans="8:17" x14ac:dyDescent="0.25">
      <c r="H4673" s="59">
        <v>150428</v>
      </c>
      <c r="I4673" s="59" t="s">
        <v>72</v>
      </c>
      <c r="J4673" s="59">
        <v>11528206</v>
      </c>
      <c r="K4673" s="59" t="s">
        <v>4892</v>
      </c>
      <c r="L4673" s="61" t="s">
        <v>81</v>
      </c>
      <c r="M4673" s="61">
        <f>VLOOKUP(H4673,zdroj!C:F,4,0)</f>
        <v>0</v>
      </c>
      <c r="N4673" s="61" t="str">
        <f t="shared" si="144"/>
        <v>-</v>
      </c>
      <c r="P4673" s="73" t="str">
        <f t="shared" si="145"/>
        <v/>
      </c>
      <c r="Q4673" s="61" t="s">
        <v>86</v>
      </c>
    </row>
    <row r="4674" spans="8:17" x14ac:dyDescent="0.25">
      <c r="H4674" s="59">
        <v>150428</v>
      </c>
      <c r="I4674" s="59" t="s">
        <v>72</v>
      </c>
      <c r="J4674" s="59">
        <v>11528214</v>
      </c>
      <c r="K4674" s="59" t="s">
        <v>4893</v>
      </c>
      <c r="L4674" s="61" t="s">
        <v>81</v>
      </c>
      <c r="M4674" s="61">
        <f>VLOOKUP(H4674,zdroj!C:F,4,0)</f>
        <v>0</v>
      </c>
      <c r="N4674" s="61" t="str">
        <f t="shared" si="144"/>
        <v>-</v>
      </c>
      <c r="P4674" s="73" t="str">
        <f t="shared" si="145"/>
        <v/>
      </c>
      <c r="Q4674" s="61" t="s">
        <v>86</v>
      </c>
    </row>
    <row r="4675" spans="8:17" x14ac:dyDescent="0.25">
      <c r="H4675" s="59">
        <v>150428</v>
      </c>
      <c r="I4675" s="59" t="s">
        <v>72</v>
      </c>
      <c r="J4675" s="59">
        <v>11528222</v>
      </c>
      <c r="K4675" s="59" t="s">
        <v>4894</v>
      </c>
      <c r="L4675" s="61" t="s">
        <v>81</v>
      </c>
      <c r="M4675" s="61">
        <f>VLOOKUP(H4675,zdroj!C:F,4,0)</f>
        <v>0</v>
      </c>
      <c r="N4675" s="61" t="str">
        <f t="shared" si="144"/>
        <v>-</v>
      </c>
      <c r="P4675" s="73" t="str">
        <f t="shared" si="145"/>
        <v/>
      </c>
      <c r="Q4675" s="61" t="s">
        <v>86</v>
      </c>
    </row>
    <row r="4676" spans="8:17" x14ac:dyDescent="0.25">
      <c r="H4676" s="59">
        <v>150428</v>
      </c>
      <c r="I4676" s="59" t="s">
        <v>72</v>
      </c>
      <c r="J4676" s="59">
        <v>11528231</v>
      </c>
      <c r="K4676" s="59" t="s">
        <v>4895</v>
      </c>
      <c r="L4676" s="61" t="s">
        <v>81</v>
      </c>
      <c r="M4676" s="61">
        <f>VLOOKUP(H4676,zdroj!C:F,4,0)</f>
        <v>0</v>
      </c>
      <c r="N4676" s="61" t="str">
        <f t="shared" si="144"/>
        <v>-</v>
      </c>
      <c r="P4676" s="73" t="str">
        <f t="shared" si="145"/>
        <v/>
      </c>
      <c r="Q4676" s="61" t="s">
        <v>86</v>
      </c>
    </row>
    <row r="4677" spans="8:17" x14ac:dyDescent="0.25">
      <c r="H4677" s="59">
        <v>150428</v>
      </c>
      <c r="I4677" s="59" t="s">
        <v>72</v>
      </c>
      <c r="J4677" s="59">
        <v>11528249</v>
      </c>
      <c r="K4677" s="59" t="s">
        <v>4896</v>
      </c>
      <c r="L4677" s="61" t="s">
        <v>81</v>
      </c>
      <c r="M4677" s="61">
        <f>VLOOKUP(H4677,zdroj!C:F,4,0)</f>
        <v>0</v>
      </c>
      <c r="N4677" s="61" t="str">
        <f t="shared" si="144"/>
        <v>-</v>
      </c>
      <c r="P4677" s="73" t="str">
        <f t="shared" si="145"/>
        <v/>
      </c>
      <c r="Q4677" s="61" t="s">
        <v>86</v>
      </c>
    </row>
    <row r="4678" spans="8:17" x14ac:dyDescent="0.25">
      <c r="H4678" s="59">
        <v>150428</v>
      </c>
      <c r="I4678" s="59" t="s">
        <v>72</v>
      </c>
      <c r="J4678" s="59">
        <v>11528257</v>
      </c>
      <c r="K4678" s="59" t="s">
        <v>4897</v>
      </c>
      <c r="L4678" s="61" t="s">
        <v>81</v>
      </c>
      <c r="M4678" s="61">
        <f>VLOOKUP(H4678,zdroj!C:F,4,0)</f>
        <v>0</v>
      </c>
      <c r="N4678" s="61" t="str">
        <f t="shared" si="144"/>
        <v>-</v>
      </c>
      <c r="P4678" s="73" t="str">
        <f t="shared" si="145"/>
        <v/>
      </c>
      <c r="Q4678" s="61" t="s">
        <v>86</v>
      </c>
    </row>
    <row r="4679" spans="8:17" x14ac:dyDescent="0.25">
      <c r="H4679" s="59">
        <v>150428</v>
      </c>
      <c r="I4679" s="59" t="s">
        <v>72</v>
      </c>
      <c r="J4679" s="59">
        <v>11528265</v>
      </c>
      <c r="K4679" s="59" t="s">
        <v>4898</v>
      </c>
      <c r="L4679" s="61" t="s">
        <v>81</v>
      </c>
      <c r="M4679" s="61">
        <f>VLOOKUP(H4679,zdroj!C:F,4,0)</f>
        <v>0</v>
      </c>
      <c r="N4679" s="61" t="str">
        <f t="shared" ref="N4679:N4742" si="146">IF(M4679="A",IF(L4679="katA","katB",L4679),L4679)</f>
        <v>-</v>
      </c>
      <c r="P4679" s="73" t="str">
        <f t="shared" ref="P4679:P4742" si="147">IF(O4679="A",1,"")</f>
        <v/>
      </c>
      <c r="Q4679" s="61" t="s">
        <v>86</v>
      </c>
    </row>
    <row r="4680" spans="8:17" x14ac:dyDescent="0.25">
      <c r="H4680" s="59">
        <v>150428</v>
      </c>
      <c r="I4680" s="59" t="s">
        <v>72</v>
      </c>
      <c r="J4680" s="59">
        <v>11528273</v>
      </c>
      <c r="K4680" s="59" t="s">
        <v>4899</v>
      </c>
      <c r="L4680" s="61" t="s">
        <v>81</v>
      </c>
      <c r="M4680" s="61">
        <f>VLOOKUP(H4680,zdroj!C:F,4,0)</f>
        <v>0</v>
      </c>
      <c r="N4680" s="61" t="str">
        <f t="shared" si="146"/>
        <v>-</v>
      </c>
      <c r="P4680" s="73" t="str">
        <f t="shared" si="147"/>
        <v/>
      </c>
      <c r="Q4680" s="61" t="s">
        <v>86</v>
      </c>
    </row>
    <row r="4681" spans="8:17" x14ac:dyDescent="0.25">
      <c r="H4681" s="59">
        <v>150428</v>
      </c>
      <c r="I4681" s="59" t="s">
        <v>72</v>
      </c>
      <c r="J4681" s="59">
        <v>11528281</v>
      </c>
      <c r="K4681" s="59" t="s">
        <v>4900</v>
      </c>
      <c r="L4681" s="61" t="s">
        <v>81</v>
      </c>
      <c r="M4681" s="61">
        <f>VLOOKUP(H4681,zdroj!C:F,4,0)</f>
        <v>0</v>
      </c>
      <c r="N4681" s="61" t="str">
        <f t="shared" si="146"/>
        <v>-</v>
      </c>
      <c r="P4681" s="73" t="str">
        <f t="shared" si="147"/>
        <v/>
      </c>
      <c r="Q4681" s="61" t="s">
        <v>86</v>
      </c>
    </row>
    <row r="4682" spans="8:17" x14ac:dyDescent="0.25">
      <c r="H4682" s="59">
        <v>150428</v>
      </c>
      <c r="I4682" s="59" t="s">
        <v>72</v>
      </c>
      <c r="J4682" s="59">
        <v>11528290</v>
      </c>
      <c r="K4682" s="59" t="s">
        <v>4901</v>
      </c>
      <c r="L4682" s="61" t="s">
        <v>81</v>
      </c>
      <c r="M4682" s="61">
        <f>VLOOKUP(H4682,zdroj!C:F,4,0)</f>
        <v>0</v>
      </c>
      <c r="N4682" s="61" t="str">
        <f t="shared" si="146"/>
        <v>-</v>
      </c>
      <c r="P4682" s="73" t="str">
        <f t="shared" si="147"/>
        <v/>
      </c>
      <c r="Q4682" s="61" t="s">
        <v>86</v>
      </c>
    </row>
    <row r="4683" spans="8:17" x14ac:dyDescent="0.25">
      <c r="H4683" s="59">
        <v>150428</v>
      </c>
      <c r="I4683" s="59" t="s">
        <v>72</v>
      </c>
      <c r="J4683" s="59">
        <v>11528311</v>
      </c>
      <c r="K4683" s="59" t="s">
        <v>4902</v>
      </c>
      <c r="L4683" s="61" t="s">
        <v>81</v>
      </c>
      <c r="M4683" s="61">
        <f>VLOOKUP(H4683,zdroj!C:F,4,0)</f>
        <v>0</v>
      </c>
      <c r="N4683" s="61" t="str">
        <f t="shared" si="146"/>
        <v>-</v>
      </c>
      <c r="P4683" s="73" t="str">
        <f t="shared" si="147"/>
        <v/>
      </c>
      <c r="Q4683" s="61" t="s">
        <v>86</v>
      </c>
    </row>
    <row r="4684" spans="8:17" x14ac:dyDescent="0.25">
      <c r="H4684" s="59">
        <v>150428</v>
      </c>
      <c r="I4684" s="59" t="s">
        <v>72</v>
      </c>
      <c r="J4684" s="59">
        <v>11528320</v>
      </c>
      <c r="K4684" s="59" t="s">
        <v>4903</v>
      </c>
      <c r="L4684" s="61" t="s">
        <v>81</v>
      </c>
      <c r="M4684" s="61">
        <f>VLOOKUP(H4684,zdroj!C:F,4,0)</f>
        <v>0</v>
      </c>
      <c r="N4684" s="61" t="str">
        <f t="shared" si="146"/>
        <v>-</v>
      </c>
      <c r="P4684" s="73" t="str">
        <f t="shared" si="147"/>
        <v/>
      </c>
      <c r="Q4684" s="61" t="s">
        <v>86</v>
      </c>
    </row>
    <row r="4685" spans="8:17" x14ac:dyDescent="0.25">
      <c r="H4685" s="59">
        <v>150428</v>
      </c>
      <c r="I4685" s="59" t="s">
        <v>72</v>
      </c>
      <c r="J4685" s="59">
        <v>11528338</v>
      </c>
      <c r="K4685" s="59" t="s">
        <v>4904</v>
      </c>
      <c r="L4685" s="61" t="s">
        <v>81</v>
      </c>
      <c r="M4685" s="61">
        <f>VLOOKUP(H4685,zdroj!C:F,4,0)</f>
        <v>0</v>
      </c>
      <c r="N4685" s="61" t="str">
        <f t="shared" si="146"/>
        <v>-</v>
      </c>
      <c r="P4685" s="73" t="str">
        <f t="shared" si="147"/>
        <v/>
      </c>
      <c r="Q4685" s="61" t="s">
        <v>86</v>
      </c>
    </row>
    <row r="4686" spans="8:17" x14ac:dyDescent="0.25">
      <c r="H4686" s="59">
        <v>150428</v>
      </c>
      <c r="I4686" s="59" t="s">
        <v>72</v>
      </c>
      <c r="J4686" s="59">
        <v>11528346</v>
      </c>
      <c r="K4686" s="59" t="s">
        <v>4905</v>
      </c>
      <c r="L4686" s="61" t="s">
        <v>81</v>
      </c>
      <c r="M4686" s="61">
        <f>VLOOKUP(H4686,zdroj!C:F,4,0)</f>
        <v>0</v>
      </c>
      <c r="N4686" s="61" t="str">
        <f t="shared" si="146"/>
        <v>-</v>
      </c>
      <c r="P4686" s="73" t="str">
        <f t="shared" si="147"/>
        <v/>
      </c>
      <c r="Q4686" s="61" t="s">
        <v>86</v>
      </c>
    </row>
    <row r="4687" spans="8:17" x14ac:dyDescent="0.25">
      <c r="H4687" s="59">
        <v>150428</v>
      </c>
      <c r="I4687" s="59" t="s">
        <v>72</v>
      </c>
      <c r="J4687" s="59">
        <v>11528354</v>
      </c>
      <c r="K4687" s="59" t="s">
        <v>4906</v>
      </c>
      <c r="L4687" s="61" t="s">
        <v>81</v>
      </c>
      <c r="M4687" s="61">
        <f>VLOOKUP(H4687,zdroj!C:F,4,0)</f>
        <v>0</v>
      </c>
      <c r="N4687" s="61" t="str">
        <f t="shared" si="146"/>
        <v>-</v>
      </c>
      <c r="P4687" s="73" t="str">
        <f t="shared" si="147"/>
        <v/>
      </c>
      <c r="Q4687" s="61" t="s">
        <v>86</v>
      </c>
    </row>
    <row r="4688" spans="8:17" x14ac:dyDescent="0.25">
      <c r="H4688" s="59">
        <v>150428</v>
      </c>
      <c r="I4688" s="59" t="s">
        <v>72</v>
      </c>
      <c r="J4688" s="59">
        <v>11528362</v>
      </c>
      <c r="K4688" s="59" t="s">
        <v>4907</v>
      </c>
      <c r="L4688" s="61" t="s">
        <v>81</v>
      </c>
      <c r="M4688" s="61">
        <f>VLOOKUP(H4688,zdroj!C:F,4,0)</f>
        <v>0</v>
      </c>
      <c r="N4688" s="61" t="str">
        <f t="shared" si="146"/>
        <v>-</v>
      </c>
      <c r="P4688" s="73" t="str">
        <f t="shared" si="147"/>
        <v/>
      </c>
      <c r="Q4688" s="61" t="s">
        <v>86</v>
      </c>
    </row>
    <row r="4689" spans="8:17" x14ac:dyDescent="0.25">
      <c r="H4689" s="59">
        <v>150428</v>
      </c>
      <c r="I4689" s="59" t="s">
        <v>72</v>
      </c>
      <c r="J4689" s="59">
        <v>11528371</v>
      </c>
      <c r="K4689" s="59" t="s">
        <v>4908</v>
      </c>
      <c r="L4689" s="61" t="s">
        <v>81</v>
      </c>
      <c r="M4689" s="61">
        <f>VLOOKUP(H4689,zdroj!C:F,4,0)</f>
        <v>0</v>
      </c>
      <c r="N4689" s="61" t="str">
        <f t="shared" si="146"/>
        <v>-</v>
      </c>
      <c r="P4689" s="73" t="str">
        <f t="shared" si="147"/>
        <v/>
      </c>
      <c r="Q4689" s="61" t="s">
        <v>86</v>
      </c>
    </row>
    <row r="4690" spans="8:17" x14ac:dyDescent="0.25">
      <c r="H4690" s="59">
        <v>150428</v>
      </c>
      <c r="I4690" s="59" t="s">
        <v>72</v>
      </c>
      <c r="J4690" s="59">
        <v>11528389</v>
      </c>
      <c r="K4690" s="59" t="s">
        <v>4909</v>
      </c>
      <c r="L4690" s="61" t="s">
        <v>81</v>
      </c>
      <c r="M4690" s="61">
        <f>VLOOKUP(H4690,zdroj!C:F,4,0)</f>
        <v>0</v>
      </c>
      <c r="N4690" s="61" t="str">
        <f t="shared" si="146"/>
        <v>-</v>
      </c>
      <c r="P4690" s="73" t="str">
        <f t="shared" si="147"/>
        <v/>
      </c>
      <c r="Q4690" s="61" t="s">
        <v>86</v>
      </c>
    </row>
    <row r="4691" spans="8:17" x14ac:dyDescent="0.25">
      <c r="H4691" s="59">
        <v>150428</v>
      </c>
      <c r="I4691" s="59" t="s">
        <v>72</v>
      </c>
      <c r="J4691" s="59">
        <v>11528397</v>
      </c>
      <c r="K4691" s="59" t="s">
        <v>4910</v>
      </c>
      <c r="L4691" s="61" t="s">
        <v>81</v>
      </c>
      <c r="M4691" s="61">
        <f>VLOOKUP(H4691,zdroj!C:F,4,0)</f>
        <v>0</v>
      </c>
      <c r="N4691" s="61" t="str">
        <f t="shared" si="146"/>
        <v>-</v>
      </c>
      <c r="P4691" s="73" t="str">
        <f t="shared" si="147"/>
        <v/>
      </c>
      <c r="Q4691" s="61" t="s">
        <v>86</v>
      </c>
    </row>
    <row r="4692" spans="8:17" x14ac:dyDescent="0.25">
      <c r="H4692" s="59">
        <v>150428</v>
      </c>
      <c r="I4692" s="59" t="s">
        <v>72</v>
      </c>
      <c r="J4692" s="59">
        <v>11528401</v>
      </c>
      <c r="K4692" s="59" t="s">
        <v>4911</v>
      </c>
      <c r="L4692" s="61" t="s">
        <v>81</v>
      </c>
      <c r="M4692" s="61">
        <f>VLOOKUP(H4692,zdroj!C:F,4,0)</f>
        <v>0</v>
      </c>
      <c r="N4692" s="61" t="str">
        <f t="shared" si="146"/>
        <v>-</v>
      </c>
      <c r="P4692" s="73" t="str">
        <f t="shared" si="147"/>
        <v/>
      </c>
      <c r="Q4692" s="61" t="s">
        <v>86</v>
      </c>
    </row>
    <row r="4693" spans="8:17" x14ac:dyDescent="0.25">
      <c r="H4693" s="59">
        <v>150428</v>
      </c>
      <c r="I4693" s="59" t="s">
        <v>72</v>
      </c>
      <c r="J4693" s="59">
        <v>11528419</v>
      </c>
      <c r="K4693" s="59" t="s">
        <v>4912</v>
      </c>
      <c r="L4693" s="61" t="s">
        <v>81</v>
      </c>
      <c r="M4693" s="61">
        <f>VLOOKUP(H4693,zdroj!C:F,4,0)</f>
        <v>0</v>
      </c>
      <c r="N4693" s="61" t="str">
        <f t="shared" si="146"/>
        <v>-</v>
      </c>
      <c r="P4693" s="73" t="str">
        <f t="shared" si="147"/>
        <v/>
      </c>
      <c r="Q4693" s="61" t="s">
        <v>86</v>
      </c>
    </row>
    <row r="4694" spans="8:17" x14ac:dyDescent="0.25">
      <c r="H4694" s="59">
        <v>150428</v>
      </c>
      <c r="I4694" s="59" t="s">
        <v>72</v>
      </c>
      <c r="J4694" s="59">
        <v>11528427</v>
      </c>
      <c r="K4694" s="59" t="s">
        <v>4913</v>
      </c>
      <c r="L4694" s="61" t="s">
        <v>81</v>
      </c>
      <c r="M4694" s="61">
        <f>VLOOKUP(H4694,zdroj!C:F,4,0)</f>
        <v>0</v>
      </c>
      <c r="N4694" s="61" t="str">
        <f t="shared" si="146"/>
        <v>-</v>
      </c>
      <c r="P4694" s="73" t="str">
        <f t="shared" si="147"/>
        <v/>
      </c>
      <c r="Q4694" s="61" t="s">
        <v>86</v>
      </c>
    </row>
    <row r="4695" spans="8:17" x14ac:dyDescent="0.25">
      <c r="H4695" s="59">
        <v>150428</v>
      </c>
      <c r="I4695" s="59" t="s">
        <v>72</v>
      </c>
      <c r="J4695" s="59">
        <v>11528435</v>
      </c>
      <c r="K4695" s="59" t="s">
        <v>4914</v>
      </c>
      <c r="L4695" s="61" t="s">
        <v>81</v>
      </c>
      <c r="M4695" s="61">
        <f>VLOOKUP(H4695,zdroj!C:F,4,0)</f>
        <v>0</v>
      </c>
      <c r="N4695" s="61" t="str">
        <f t="shared" si="146"/>
        <v>-</v>
      </c>
      <c r="P4695" s="73" t="str">
        <f t="shared" si="147"/>
        <v/>
      </c>
      <c r="Q4695" s="61" t="s">
        <v>86</v>
      </c>
    </row>
    <row r="4696" spans="8:17" x14ac:dyDescent="0.25">
      <c r="H4696" s="59">
        <v>150428</v>
      </c>
      <c r="I4696" s="59" t="s">
        <v>72</v>
      </c>
      <c r="J4696" s="59">
        <v>11528443</v>
      </c>
      <c r="K4696" s="59" t="s">
        <v>4915</v>
      </c>
      <c r="L4696" s="61" t="s">
        <v>81</v>
      </c>
      <c r="M4696" s="61">
        <f>VLOOKUP(H4696,zdroj!C:F,4,0)</f>
        <v>0</v>
      </c>
      <c r="N4696" s="61" t="str">
        <f t="shared" si="146"/>
        <v>-</v>
      </c>
      <c r="P4696" s="73" t="str">
        <f t="shared" si="147"/>
        <v/>
      </c>
      <c r="Q4696" s="61" t="s">
        <v>86</v>
      </c>
    </row>
    <row r="4697" spans="8:17" x14ac:dyDescent="0.25">
      <c r="H4697" s="59">
        <v>150428</v>
      </c>
      <c r="I4697" s="59" t="s">
        <v>72</v>
      </c>
      <c r="J4697" s="59">
        <v>11528451</v>
      </c>
      <c r="K4697" s="59" t="s">
        <v>4916</v>
      </c>
      <c r="L4697" s="61" t="s">
        <v>81</v>
      </c>
      <c r="M4697" s="61">
        <f>VLOOKUP(H4697,zdroj!C:F,4,0)</f>
        <v>0</v>
      </c>
      <c r="N4697" s="61" t="str">
        <f t="shared" si="146"/>
        <v>-</v>
      </c>
      <c r="P4697" s="73" t="str">
        <f t="shared" si="147"/>
        <v/>
      </c>
      <c r="Q4697" s="61" t="s">
        <v>86</v>
      </c>
    </row>
    <row r="4698" spans="8:17" x14ac:dyDescent="0.25">
      <c r="H4698" s="59">
        <v>150428</v>
      </c>
      <c r="I4698" s="59" t="s">
        <v>72</v>
      </c>
      <c r="J4698" s="59">
        <v>11528460</v>
      </c>
      <c r="K4698" s="59" t="s">
        <v>4917</v>
      </c>
      <c r="L4698" s="61" t="s">
        <v>81</v>
      </c>
      <c r="M4698" s="61">
        <f>VLOOKUP(H4698,zdroj!C:F,4,0)</f>
        <v>0</v>
      </c>
      <c r="N4698" s="61" t="str">
        <f t="shared" si="146"/>
        <v>-</v>
      </c>
      <c r="P4698" s="73" t="str">
        <f t="shared" si="147"/>
        <v/>
      </c>
      <c r="Q4698" s="61" t="s">
        <v>86</v>
      </c>
    </row>
    <row r="4699" spans="8:17" x14ac:dyDescent="0.25">
      <c r="H4699" s="59">
        <v>150428</v>
      </c>
      <c r="I4699" s="59" t="s">
        <v>72</v>
      </c>
      <c r="J4699" s="59">
        <v>11528478</v>
      </c>
      <c r="K4699" s="59" t="s">
        <v>4918</v>
      </c>
      <c r="L4699" s="61" t="s">
        <v>81</v>
      </c>
      <c r="M4699" s="61">
        <f>VLOOKUP(H4699,zdroj!C:F,4,0)</f>
        <v>0</v>
      </c>
      <c r="N4699" s="61" t="str">
        <f t="shared" si="146"/>
        <v>-</v>
      </c>
      <c r="P4699" s="73" t="str">
        <f t="shared" si="147"/>
        <v/>
      </c>
      <c r="Q4699" s="61" t="s">
        <v>86</v>
      </c>
    </row>
    <row r="4700" spans="8:17" x14ac:dyDescent="0.25">
      <c r="H4700" s="59">
        <v>150428</v>
      </c>
      <c r="I4700" s="59" t="s">
        <v>72</v>
      </c>
      <c r="J4700" s="59">
        <v>11528486</v>
      </c>
      <c r="K4700" s="59" t="s">
        <v>4919</v>
      </c>
      <c r="L4700" s="61" t="s">
        <v>81</v>
      </c>
      <c r="M4700" s="61">
        <f>VLOOKUP(H4700,zdroj!C:F,4,0)</f>
        <v>0</v>
      </c>
      <c r="N4700" s="61" t="str">
        <f t="shared" si="146"/>
        <v>-</v>
      </c>
      <c r="P4700" s="73" t="str">
        <f t="shared" si="147"/>
        <v/>
      </c>
      <c r="Q4700" s="61" t="s">
        <v>86</v>
      </c>
    </row>
    <row r="4701" spans="8:17" x14ac:dyDescent="0.25">
      <c r="H4701" s="59">
        <v>150428</v>
      </c>
      <c r="I4701" s="59" t="s">
        <v>72</v>
      </c>
      <c r="J4701" s="59">
        <v>11528494</v>
      </c>
      <c r="K4701" s="59" t="s">
        <v>4920</v>
      </c>
      <c r="L4701" s="61" t="s">
        <v>81</v>
      </c>
      <c r="M4701" s="61">
        <f>VLOOKUP(H4701,zdroj!C:F,4,0)</f>
        <v>0</v>
      </c>
      <c r="N4701" s="61" t="str">
        <f t="shared" si="146"/>
        <v>-</v>
      </c>
      <c r="P4701" s="73" t="str">
        <f t="shared" si="147"/>
        <v/>
      </c>
      <c r="Q4701" s="61" t="s">
        <v>86</v>
      </c>
    </row>
    <row r="4702" spans="8:17" x14ac:dyDescent="0.25">
      <c r="H4702" s="59">
        <v>150428</v>
      </c>
      <c r="I4702" s="59" t="s">
        <v>72</v>
      </c>
      <c r="J4702" s="59">
        <v>11528508</v>
      </c>
      <c r="K4702" s="59" t="s">
        <v>4921</v>
      </c>
      <c r="L4702" s="61" t="s">
        <v>81</v>
      </c>
      <c r="M4702" s="61">
        <f>VLOOKUP(H4702,zdroj!C:F,4,0)</f>
        <v>0</v>
      </c>
      <c r="N4702" s="61" t="str">
        <f t="shared" si="146"/>
        <v>-</v>
      </c>
      <c r="P4702" s="73" t="str">
        <f t="shared" si="147"/>
        <v/>
      </c>
      <c r="Q4702" s="61" t="s">
        <v>86</v>
      </c>
    </row>
    <row r="4703" spans="8:17" x14ac:dyDescent="0.25">
      <c r="H4703" s="59">
        <v>150428</v>
      </c>
      <c r="I4703" s="59" t="s">
        <v>72</v>
      </c>
      <c r="J4703" s="59">
        <v>11528516</v>
      </c>
      <c r="K4703" s="59" t="s">
        <v>4922</v>
      </c>
      <c r="L4703" s="61" t="s">
        <v>81</v>
      </c>
      <c r="M4703" s="61">
        <f>VLOOKUP(H4703,zdroj!C:F,4,0)</f>
        <v>0</v>
      </c>
      <c r="N4703" s="61" t="str">
        <f t="shared" si="146"/>
        <v>-</v>
      </c>
      <c r="P4703" s="73" t="str">
        <f t="shared" si="147"/>
        <v/>
      </c>
      <c r="Q4703" s="61" t="s">
        <v>86</v>
      </c>
    </row>
    <row r="4704" spans="8:17" x14ac:dyDescent="0.25">
      <c r="H4704" s="59">
        <v>150428</v>
      </c>
      <c r="I4704" s="59" t="s">
        <v>72</v>
      </c>
      <c r="J4704" s="59">
        <v>11528524</v>
      </c>
      <c r="K4704" s="59" t="s">
        <v>4923</v>
      </c>
      <c r="L4704" s="61" t="s">
        <v>81</v>
      </c>
      <c r="M4704" s="61">
        <f>VLOOKUP(H4704,zdroj!C:F,4,0)</f>
        <v>0</v>
      </c>
      <c r="N4704" s="61" t="str">
        <f t="shared" si="146"/>
        <v>-</v>
      </c>
      <c r="P4704" s="73" t="str">
        <f t="shared" si="147"/>
        <v/>
      </c>
      <c r="Q4704" s="61" t="s">
        <v>86</v>
      </c>
    </row>
    <row r="4705" spans="8:17" x14ac:dyDescent="0.25">
      <c r="H4705" s="59">
        <v>150428</v>
      </c>
      <c r="I4705" s="59" t="s">
        <v>72</v>
      </c>
      <c r="J4705" s="59">
        <v>11528532</v>
      </c>
      <c r="K4705" s="59" t="s">
        <v>4924</v>
      </c>
      <c r="L4705" s="61" t="s">
        <v>81</v>
      </c>
      <c r="M4705" s="61">
        <f>VLOOKUP(H4705,zdroj!C:F,4,0)</f>
        <v>0</v>
      </c>
      <c r="N4705" s="61" t="str">
        <f t="shared" si="146"/>
        <v>-</v>
      </c>
      <c r="P4705" s="73" t="str">
        <f t="shared" si="147"/>
        <v/>
      </c>
      <c r="Q4705" s="61" t="s">
        <v>86</v>
      </c>
    </row>
    <row r="4706" spans="8:17" x14ac:dyDescent="0.25">
      <c r="H4706" s="59">
        <v>150428</v>
      </c>
      <c r="I4706" s="59" t="s">
        <v>72</v>
      </c>
      <c r="J4706" s="59">
        <v>11528559</v>
      </c>
      <c r="K4706" s="59" t="s">
        <v>4925</v>
      </c>
      <c r="L4706" s="61" t="s">
        <v>81</v>
      </c>
      <c r="M4706" s="61">
        <f>VLOOKUP(H4706,zdroj!C:F,4,0)</f>
        <v>0</v>
      </c>
      <c r="N4706" s="61" t="str">
        <f t="shared" si="146"/>
        <v>-</v>
      </c>
      <c r="P4706" s="73" t="str">
        <f t="shared" si="147"/>
        <v/>
      </c>
      <c r="Q4706" s="61" t="s">
        <v>86</v>
      </c>
    </row>
    <row r="4707" spans="8:17" x14ac:dyDescent="0.25">
      <c r="H4707" s="59">
        <v>150428</v>
      </c>
      <c r="I4707" s="59" t="s">
        <v>72</v>
      </c>
      <c r="J4707" s="59">
        <v>11528567</v>
      </c>
      <c r="K4707" s="59" t="s">
        <v>4926</v>
      </c>
      <c r="L4707" s="61" t="s">
        <v>114</v>
      </c>
      <c r="M4707" s="61">
        <f>VLOOKUP(H4707,zdroj!C:F,4,0)</f>
        <v>0</v>
      </c>
      <c r="N4707" s="61" t="str">
        <f t="shared" si="146"/>
        <v>katC</v>
      </c>
      <c r="P4707" s="73" t="str">
        <f t="shared" si="147"/>
        <v/>
      </c>
      <c r="Q4707" s="61" t="s">
        <v>33</v>
      </c>
    </row>
    <row r="4708" spans="8:17" x14ac:dyDescent="0.25">
      <c r="H4708" s="59">
        <v>150428</v>
      </c>
      <c r="I4708" s="59" t="s">
        <v>72</v>
      </c>
      <c r="J4708" s="59">
        <v>11528575</v>
      </c>
      <c r="K4708" s="59" t="s">
        <v>4927</v>
      </c>
      <c r="L4708" s="61" t="s">
        <v>81</v>
      </c>
      <c r="M4708" s="61">
        <f>VLOOKUP(H4708,zdroj!C:F,4,0)</f>
        <v>0</v>
      </c>
      <c r="N4708" s="61" t="str">
        <f t="shared" si="146"/>
        <v>-</v>
      </c>
      <c r="P4708" s="73" t="str">
        <f t="shared" si="147"/>
        <v/>
      </c>
      <c r="Q4708" s="61" t="s">
        <v>86</v>
      </c>
    </row>
    <row r="4709" spans="8:17" x14ac:dyDescent="0.25">
      <c r="H4709" s="59">
        <v>150428</v>
      </c>
      <c r="I4709" s="59" t="s">
        <v>72</v>
      </c>
      <c r="J4709" s="59">
        <v>11528583</v>
      </c>
      <c r="K4709" s="59" t="s">
        <v>4928</v>
      </c>
      <c r="L4709" s="61" t="s">
        <v>81</v>
      </c>
      <c r="M4709" s="61">
        <f>VLOOKUP(H4709,zdroj!C:F,4,0)</f>
        <v>0</v>
      </c>
      <c r="N4709" s="61" t="str">
        <f t="shared" si="146"/>
        <v>-</v>
      </c>
      <c r="P4709" s="73" t="str">
        <f t="shared" si="147"/>
        <v/>
      </c>
      <c r="Q4709" s="61" t="s">
        <v>86</v>
      </c>
    </row>
    <row r="4710" spans="8:17" x14ac:dyDescent="0.25">
      <c r="H4710" s="59">
        <v>150428</v>
      </c>
      <c r="I4710" s="59" t="s">
        <v>72</v>
      </c>
      <c r="J4710" s="59">
        <v>11528591</v>
      </c>
      <c r="K4710" s="59" t="s">
        <v>4929</v>
      </c>
      <c r="L4710" s="61" t="s">
        <v>81</v>
      </c>
      <c r="M4710" s="61">
        <f>VLOOKUP(H4710,zdroj!C:F,4,0)</f>
        <v>0</v>
      </c>
      <c r="N4710" s="61" t="str">
        <f t="shared" si="146"/>
        <v>-</v>
      </c>
      <c r="P4710" s="73" t="str">
        <f t="shared" si="147"/>
        <v/>
      </c>
      <c r="Q4710" s="61" t="s">
        <v>86</v>
      </c>
    </row>
    <row r="4711" spans="8:17" x14ac:dyDescent="0.25">
      <c r="H4711" s="59">
        <v>150428</v>
      </c>
      <c r="I4711" s="59" t="s">
        <v>72</v>
      </c>
      <c r="J4711" s="59">
        <v>11528605</v>
      </c>
      <c r="K4711" s="59" t="s">
        <v>4930</v>
      </c>
      <c r="L4711" s="61" t="s">
        <v>81</v>
      </c>
      <c r="M4711" s="61">
        <f>VLOOKUP(H4711,zdroj!C:F,4,0)</f>
        <v>0</v>
      </c>
      <c r="N4711" s="61" t="str">
        <f t="shared" si="146"/>
        <v>-</v>
      </c>
      <c r="P4711" s="73" t="str">
        <f t="shared" si="147"/>
        <v/>
      </c>
      <c r="Q4711" s="61" t="s">
        <v>86</v>
      </c>
    </row>
    <row r="4712" spans="8:17" x14ac:dyDescent="0.25">
      <c r="H4712" s="59">
        <v>150428</v>
      </c>
      <c r="I4712" s="59" t="s">
        <v>72</v>
      </c>
      <c r="J4712" s="59">
        <v>11528613</v>
      </c>
      <c r="K4712" s="59" t="s">
        <v>4931</v>
      </c>
      <c r="L4712" s="61" t="s">
        <v>81</v>
      </c>
      <c r="M4712" s="61">
        <f>VLOOKUP(H4712,zdroj!C:F,4,0)</f>
        <v>0</v>
      </c>
      <c r="N4712" s="61" t="str">
        <f t="shared" si="146"/>
        <v>-</v>
      </c>
      <c r="P4712" s="73" t="str">
        <f t="shared" si="147"/>
        <v/>
      </c>
      <c r="Q4712" s="61" t="s">
        <v>88</v>
      </c>
    </row>
    <row r="4713" spans="8:17" x14ac:dyDescent="0.25">
      <c r="H4713" s="59">
        <v>150428</v>
      </c>
      <c r="I4713" s="59" t="s">
        <v>72</v>
      </c>
      <c r="J4713" s="59">
        <v>11528621</v>
      </c>
      <c r="K4713" s="59" t="s">
        <v>4932</v>
      </c>
      <c r="L4713" s="61" t="s">
        <v>81</v>
      </c>
      <c r="M4713" s="61">
        <f>VLOOKUP(H4713,zdroj!C:F,4,0)</f>
        <v>0</v>
      </c>
      <c r="N4713" s="61" t="str">
        <f t="shared" si="146"/>
        <v>-</v>
      </c>
      <c r="P4713" s="73" t="str">
        <f t="shared" si="147"/>
        <v/>
      </c>
      <c r="Q4713" s="61" t="s">
        <v>86</v>
      </c>
    </row>
    <row r="4714" spans="8:17" x14ac:dyDescent="0.25">
      <c r="H4714" s="59">
        <v>150428</v>
      </c>
      <c r="I4714" s="59" t="s">
        <v>72</v>
      </c>
      <c r="J4714" s="59">
        <v>11528630</v>
      </c>
      <c r="K4714" s="59" t="s">
        <v>4933</v>
      </c>
      <c r="L4714" s="61" t="s">
        <v>81</v>
      </c>
      <c r="M4714" s="61">
        <f>VLOOKUP(H4714,zdroj!C:F,4,0)</f>
        <v>0</v>
      </c>
      <c r="N4714" s="61" t="str">
        <f t="shared" si="146"/>
        <v>-</v>
      </c>
      <c r="P4714" s="73" t="str">
        <f t="shared" si="147"/>
        <v/>
      </c>
      <c r="Q4714" s="61" t="s">
        <v>86</v>
      </c>
    </row>
    <row r="4715" spans="8:17" x14ac:dyDescent="0.25">
      <c r="H4715" s="59">
        <v>150428</v>
      </c>
      <c r="I4715" s="59" t="s">
        <v>72</v>
      </c>
      <c r="J4715" s="59">
        <v>73566730</v>
      </c>
      <c r="K4715" s="59" t="s">
        <v>4934</v>
      </c>
      <c r="L4715" s="61" t="s">
        <v>81</v>
      </c>
      <c r="M4715" s="61">
        <f>VLOOKUP(H4715,zdroj!C:F,4,0)</f>
        <v>0</v>
      </c>
      <c r="N4715" s="61" t="str">
        <f t="shared" si="146"/>
        <v>-</v>
      </c>
      <c r="P4715" s="73" t="str">
        <f t="shared" si="147"/>
        <v/>
      </c>
      <c r="Q4715" s="61" t="s">
        <v>86</v>
      </c>
    </row>
    <row r="4716" spans="8:17" x14ac:dyDescent="0.25">
      <c r="H4716" s="59">
        <v>150428</v>
      </c>
      <c r="I4716" s="59" t="s">
        <v>72</v>
      </c>
      <c r="J4716" s="59">
        <v>78570395</v>
      </c>
      <c r="K4716" s="59" t="s">
        <v>4935</v>
      </c>
      <c r="L4716" s="61" t="s">
        <v>81</v>
      </c>
      <c r="M4716" s="61">
        <f>VLOOKUP(H4716,zdroj!C:F,4,0)</f>
        <v>0</v>
      </c>
      <c r="N4716" s="61" t="str">
        <f t="shared" si="146"/>
        <v>-</v>
      </c>
      <c r="P4716" s="73" t="str">
        <f t="shared" si="147"/>
        <v/>
      </c>
      <c r="Q4716" s="61" t="s">
        <v>86</v>
      </c>
    </row>
    <row r="4717" spans="8:17" x14ac:dyDescent="0.25">
      <c r="H4717" s="59">
        <v>150428</v>
      </c>
      <c r="I4717" s="59" t="s">
        <v>72</v>
      </c>
      <c r="J4717" s="59">
        <v>80343694</v>
      </c>
      <c r="K4717" s="59" t="s">
        <v>4936</v>
      </c>
      <c r="L4717" s="61" t="s">
        <v>81</v>
      </c>
      <c r="M4717" s="61">
        <f>VLOOKUP(H4717,zdroj!C:F,4,0)</f>
        <v>0</v>
      </c>
      <c r="N4717" s="61" t="str">
        <f t="shared" si="146"/>
        <v>-</v>
      </c>
      <c r="P4717" s="73" t="str">
        <f t="shared" si="147"/>
        <v/>
      </c>
      <c r="Q4717" s="61" t="s">
        <v>86</v>
      </c>
    </row>
    <row r="4718" spans="8:17" x14ac:dyDescent="0.25">
      <c r="H4718" s="59">
        <v>171492</v>
      </c>
      <c r="I4718" s="59" t="s">
        <v>69</v>
      </c>
      <c r="J4718" s="59">
        <v>11540681</v>
      </c>
      <c r="K4718" s="59" t="s">
        <v>4937</v>
      </c>
      <c r="L4718" s="61" t="s">
        <v>113</v>
      </c>
      <c r="M4718" s="61">
        <f>VLOOKUP(H4718,zdroj!C:F,4,0)</f>
        <v>0</v>
      </c>
      <c r="N4718" s="61" t="str">
        <f t="shared" si="146"/>
        <v>katB</v>
      </c>
      <c r="P4718" s="73" t="str">
        <f t="shared" si="147"/>
        <v/>
      </c>
      <c r="Q4718" s="61" t="s">
        <v>30</v>
      </c>
    </row>
    <row r="4719" spans="8:17" x14ac:dyDescent="0.25">
      <c r="H4719" s="59">
        <v>171492</v>
      </c>
      <c r="I4719" s="59" t="s">
        <v>69</v>
      </c>
      <c r="J4719" s="59">
        <v>11540699</v>
      </c>
      <c r="K4719" s="59" t="s">
        <v>4938</v>
      </c>
      <c r="L4719" s="61" t="s">
        <v>81</v>
      </c>
      <c r="M4719" s="61">
        <f>VLOOKUP(H4719,zdroj!C:F,4,0)</f>
        <v>0</v>
      </c>
      <c r="N4719" s="61" t="str">
        <f t="shared" si="146"/>
        <v>-</v>
      </c>
      <c r="P4719" s="73" t="str">
        <f t="shared" si="147"/>
        <v/>
      </c>
      <c r="Q4719" s="61" t="s">
        <v>86</v>
      </c>
    </row>
    <row r="4720" spans="8:17" x14ac:dyDescent="0.25">
      <c r="H4720" s="59">
        <v>171492</v>
      </c>
      <c r="I4720" s="59" t="s">
        <v>69</v>
      </c>
      <c r="J4720" s="59">
        <v>11540702</v>
      </c>
      <c r="K4720" s="59" t="s">
        <v>4939</v>
      </c>
      <c r="L4720" s="61" t="s">
        <v>113</v>
      </c>
      <c r="M4720" s="61">
        <f>VLOOKUP(H4720,zdroj!C:F,4,0)</f>
        <v>0</v>
      </c>
      <c r="N4720" s="61" t="str">
        <f t="shared" si="146"/>
        <v>katB</v>
      </c>
      <c r="P4720" s="73" t="str">
        <f t="shared" si="147"/>
        <v/>
      </c>
      <c r="Q4720" s="61" t="s">
        <v>30</v>
      </c>
    </row>
    <row r="4721" spans="8:17" x14ac:dyDescent="0.25">
      <c r="H4721" s="59">
        <v>171492</v>
      </c>
      <c r="I4721" s="59" t="s">
        <v>69</v>
      </c>
      <c r="J4721" s="59">
        <v>11540711</v>
      </c>
      <c r="K4721" s="59" t="s">
        <v>4940</v>
      </c>
      <c r="L4721" s="61" t="s">
        <v>81</v>
      </c>
      <c r="M4721" s="61">
        <f>VLOOKUP(H4721,zdroj!C:F,4,0)</f>
        <v>0</v>
      </c>
      <c r="N4721" s="61" t="str">
        <f t="shared" si="146"/>
        <v>-</v>
      </c>
      <c r="P4721" s="73" t="str">
        <f t="shared" si="147"/>
        <v/>
      </c>
      <c r="Q4721" s="61" t="s">
        <v>86</v>
      </c>
    </row>
    <row r="4722" spans="8:17" x14ac:dyDescent="0.25">
      <c r="H4722" s="59">
        <v>171492</v>
      </c>
      <c r="I4722" s="59" t="s">
        <v>69</v>
      </c>
      <c r="J4722" s="59">
        <v>11540729</v>
      </c>
      <c r="K4722" s="59" t="s">
        <v>4941</v>
      </c>
      <c r="L4722" s="61" t="s">
        <v>113</v>
      </c>
      <c r="M4722" s="61">
        <f>VLOOKUP(H4722,zdroj!C:F,4,0)</f>
        <v>0</v>
      </c>
      <c r="N4722" s="61" t="str">
        <f t="shared" si="146"/>
        <v>katB</v>
      </c>
      <c r="P4722" s="73" t="str">
        <f t="shared" si="147"/>
        <v/>
      </c>
      <c r="Q4722" s="61" t="s">
        <v>30</v>
      </c>
    </row>
    <row r="4723" spans="8:17" x14ac:dyDescent="0.25">
      <c r="H4723" s="59">
        <v>171492</v>
      </c>
      <c r="I4723" s="59" t="s">
        <v>69</v>
      </c>
      <c r="J4723" s="59">
        <v>11540737</v>
      </c>
      <c r="K4723" s="59" t="s">
        <v>4942</v>
      </c>
      <c r="L4723" s="61" t="s">
        <v>113</v>
      </c>
      <c r="M4723" s="61">
        <f>VLOOKUP(H4723,zdroj!C:F,4,0)</f>
        <v>0</v>
      </c>
      <c r="N4723" s="61" t="str">
        <f t="shared" si="146"/>
        <v>katB</v>
      </c>
      <c r="P4723" s="73" t="str">
        <f t="shared" si="147"/>
        <v/>
      </c>
      <c r="Q4723" s="61" t="s">
        <v>30</v>
      </c>
    </row>
    <row r="4724" spans="8:17" x14ac:dyDescent="0.25">
      <c r="H4724" s="59">
        <v>171492</v>
      </c>
      <c r="I4724" s="59" t="s">
        <v>69</v>
      </c>
      <c r="J4724" s="59">
        <v>11540745</v>
      </c>
      <c r="K4724" s="59" t="s">
        <v>4943</v>
      </c>
      <c r="L4724" s="61" t="s">
        <v>113</v>
      </c>
      <c r="M4724" s="61">
        <f>VLOOKUP(H4724,zdroj!C:F,4,0)</f>
        <v>0</v>
      </c>
      <c r="N4724" s="61" t="str">
        <f t="shared" si="146"/>
        <v>katB</v>
      </c>
      <c r="P4724" s="73" t="str">
        <f t="shared" si="147"/>
        <v/>
      </c>
      <c r="Q4724" s="61" t="s">
        <v>30</v>
      </c>
    </row>
    <row r="4725" spans="8:17" x14ac:dyDescent="0.25">
      <c r="H4725" s="59">
        <v>171492</v>
      </c>
      <c r="I4725" s="59" t="s">
        <v>69</v>
      </c>
      <c r="J4725" s="59">
        <v>11540753</v>
      </c>
      <c r="K4725" s="59" t="s">
        <v>4944</v>
      </c>
      <c r="L4725" s="61" t="s">
        <v>113</v>
      </c>
      <c r="M4725" s="61">
        <f>VLOOKUP(H4725,zdroj!C:F,4,0)</f>
        <v>0</v>
      </c>
      <c r="N4725" s="61" t="str">
        <f t="shared" si="146"/>
        <v>katB</v>
      </c>
      <c r="P4725" s="73" t="str">
        <f t="shared" si="147"/>
        <v/>
      </c>
      <c r="Q4725" s="61" t="s">
        <v>30</v>
      </c>
    </row>
    <row r="4726" spans="8:17" x14ac:dyDescent="0.25">
      <c r="H4726" s="59">
        <v>171492</v>
      </c>
      <c r="I4726" s="59" t="s">
        <v>69</v>
      </c>
      <c r="J4726" s="59">
        <v>11540761</v>
      </c>
      <c r="K4726" s="59" t="s">
        <v>4945</v>
      </c>
      <c r="L4726" s="61" t="s">
        <v>113</v>
      </c>
      <c r="M4726" s="61">
        <f>VLOOKUP(H4726,zdroj!C:F,4,0)</f>
        <v>0</v>
      </c>
      <c r="N4726" s="61" t="str">
        <f t="shared" si="146"/>
        <v>katB</v>
      </c>
      <c r="P4726" s="73" t="str">
        <f t="shared" si="147"/>
        <v/>
      </c>
      <c r="Q4726" s="61" t="s">
        <v>30</v>
      </c>
    </row>
    <row r="4727" spans="8:17" x14ac:dyDescent="0.25">
      <c r="H4727" s="59">
        <v>171492</v>
      </c>
      <c r="I4727" s="59" t="s">
        <v>69</v>
      </c>
      <c r="J4727" s="59">
        <v>11540770</v>
      </c>
      <c r="K4727" s="59" t="s">
        <v>4946</v>
      </c>
      <c r="L4727" s="61" t="s">
        <v>81</v>
      </c>
      <c r="M4727" s="61">
        <f>VLOOKUP(H4727,zdroj!C:F,4,0)</f>
        <v>0</v>
      </c>
      <c r="N4727" s="61" t="str">
        <f t="shared" si="146"/>
        <v>-</v>
      </c>
      <c r="P4727" s="73" t="str">
        <f t="shared" si="147"/>
        <v/>
      </c>
      <c r="Q4727" s="61" t="s">
        <v>86</v>
      </c>
    </row>
    <row r="4728" spans="8:17" x14ac:dyDescent="0.25">
      <c r="H4728" s="59">
        <v>171492</v>
      </c>
      <c r="I4728" s="59" t="s">
        <v>69</v>
      </c>
      <c r="J4728" s="59">
        <v>11540788</v>
      </c>
      <c r="K4728" s="59" t="s">
        <v>4947</v>
      </c>
      <c r="L4728" s="61" t="s">
        <v>81</v>
      </c>
      <c r="M4728" s="61">
        <f>VLOOKUP(H4728,zdroj!C:F,4,0)</f>
        <v>0</v>
      </c>
      <c r="N4728" s="61" t="str">
        <f t="shared" si="146"/>
        <v>-</v>
      </c>
      <c r="P4728" s="73" t="str">
        <f t="shared" si="147"/>
        <v/>
      </c>
      <c r="Q4728" s="61" t="s">
        <v>84</v>
      </c>
    </row>
    <row r="4729" spans="8:17" x14ac:dyDescent="0.25">
      <c r="H4729" s="59">
        <v>171492</v>
      </c>
      <c r="I4729" s="59" t="s">
        <v>69</v>
      </c>
      <c r="J4729" s="59">
        <v>11540796</v>
      </c>
      <c r="K4729" s="59" t="s">
        <v>4948</v>
      </c>
      <c r="L4729" s="61" t="s">
        <v>113</v>
      </c>
      <c r="M4729" s="61">
        <f>VLOOKUP(H4729,zdroj!C:F,4,0)</f>
        <v>0</v>
      </c>
      <c r="N4729" s="61" t="str">
        <f t="shared" si="146"/>
        <v>katB</v>
      </c>
      <c r="P4729" s="73" t="str">
        <f t="shared" si="147"/>
        <v/>
      </c>
      <c r="Q4729" s="61" t="s">
        <v>30</v>
      </c>
    </row>
    <row r="4730" spans="8:17" x14ac:dyDescent="0.25">
      <c r="H4730" s="59">
        <v>171492</v>
      </c>
      <c r="I4730" s="59" t="s">
        <v>69</v>
      </c>
      <c r="J4730" s="59">
        <v>11540800</v>
      </c>
      <c r="K4730" s="59" t="s">
        <v>4949</v>
      </c>
      <c r="L4730" s="61" t="s">
        <v>113</v>
      </c>
      <c r="M4730" s="61">
        <f>VLOOKUP(H4730,zdroj!C:F,4,0)</f>
        <v>0</v>
      </c>
      <c r="N4730" s="61" t="str">
        <f t="shared" si="146"/>
        <v>katB</v>
      </c>
      <c r="P4730" s="73" t="str">
        <f t="shared" si="147"/>
        <v/>
      </c>
      <c r="Q4730" s="61" t="s">
        <v>30</v>
      </c>
    </row>
    <row r="4731" spans="8:17" x14ac:dyDescent="0.25">
      <c r="H4731" s="59">
        <v>171492</v>
      </c>
      <c r="I4731" s="59" t="s">
        <v>69</v>
      </c>
      <c r="J4731" s="59">
        <v>11540818</v>
      </c>
      <c r="K4731" s="59" t="s">
        <v>4950</v>
      </c>
      <c r="L4731" s="61" t="s">
        <v>113</v>
      </c>
      <c r="M4731" s="61">
        <f>VLOOKUP(H4731,zdroj!C:F,4,0)</f>
        <v>0</v>
      </c>
      <c r="N4731" s="61" t="str">
        <f t="shared" si="146"/>
        <v>katB</v>
      </c>
      <c r="P4731" s="73" t="str">
        <f t="shared" si="147"/>
        <v/>
      </c>
      <c r="Q4731" s="61" t="s">
        <v>30</v>
      </c>
    </row>
    <row r="4732" spans="8:17" x14ac:dyDescent="0.25">
      <c r="H4732" s="59">
        <v>171492</v>
      </c>
      <c r="I4732" s="59" t="s">
        <v>69</v>
      </c>
      <c r="J4732" s="59">
        <v>11540826</v>
      </c>
      <c r="K4732" s="59" t="s">
        <v>4951</v>
      </c>
      <c r="L4732" s="61" t="s">
        <v>113</v>
      </c>
      <c r="M4732" s="61">
        <f>VLOOKUP(H4732,zdroj!C:F,4,0)</f>
        <v>0</v>
      </c>
      <c r="N4732" s="61" t="str">
        <f t="shared" si="146"/>
        <v>katB</v>
      </c>
      <c r="P4732" s="73" t="str">
        <f t="shared" si="147"/>
        <v/>
      </c>
      <c r="Q4732" s="61" t="s">
        <v>30</v>
      </c>
    </row>
    <row r="4733" spans="8:17" x14ac:dyDescent="0.25">
      <c r="H4733" s="59">
        <v>171492</v>
      </c>
      <c r="I4733" s="59" t="s">
        <v>69</v>
      </c>
      <c r="J4733" s="59">
        <v>11540834</v>
      </c>
      <c r="K4733" s="59" t="s">
        <v>4952</v>
      </c>
      <c r="L4733" s="61" t="s">
        <v>113</v>
      </c>
      <c r="M4733" s="61">
        <f>VLOOKUP(H4733,zdroj!C:F,4,0)</f>
        <v>0</v>
      </c>
      <c r="N4733" s="61" t="str">
        <f t="shared" si="146"/>
        <v>katB</v>
      </c>
      <c r="P4733" s="73" t="str">
        <f t="shared" si="147"/>
        <v/>
      </c>
      <c r="Q4733" s="61" t="s">
        <v>30</v>
      </c>
    </row>
    <row r="4734" spans="8:17" x14ac:dyDescent="0.25">
      <c r="H4734" s="59">
        <v>171492</v>
      </c>
      <c r="I4734" s="59" t="s">
        <v>69</v>
      </c>
      <c r="J4734" s="59">
        <v>11540842</v>
      </c>
      <c r="K4734" s="59" t="s">
        <v>4953</v>
      </c>
      <c r="L4734" s="61" t="s">
        <v>113</v>
      </c>
      <c r="M4734" s="61">
        <f>VLOOKUP(H4734,zdroj!C:F,4,0)</f>
        <v>0</v>
      </c>
      <c r="N4734" s="61" t="str">
        <f t="shared" si="146"/>
        <v>katB</v>
      </c>
      <c r="P4734" s="73" t="str">
        <f t="shared" si="147"/>
        <v/>
      </c>
      <c r="Q4734" s="61" t="s">
        <v>30</v>
      </c>
    </row>
    <row r="4735" spans="8:17" x14ac:dyDescent="0.25">
      <c r="H4735" s="59">
        <v>171492</v>
      </c>
      <c r="I4735" s="59" t="s">
        <v>69</v>
      </c>
      <c r="J4735" s="59">
        <v>11540851</v>
      </c>
      <c r="K4735" s="59" t="s">
        <v>4954</v>
      </c>
      <c r="L4735" s="61" t="s">
        <v>81</v>
      </c>
      <c r="M4735" s="61">
        <f>VLOOKUP(H4735,zdroj!C:F,4,0)</f>
        <v>0</v>
      </c>
      <c r="N4735" s="61" t="str">
        <f t="shared" si="146"/>
        <v>-</v>
      </c>
      <c r="P4735" s="73" t="str">
        <f t="shared" si="147"/>
        <v/>
      </c>
      <c r="Q4735" s="61" t="s">
        <v>86</v>
      </c>
    </row>
    <row r="4736" spans="8:17" x14ac:dyDescent="0.25">
      <c r="H4736" s="59">
        <v>171492</v>
      </c>
      <c r="I4736" s="59" t="s">
        <v>69</v>
      </c>
      <c r="J4736" s="59">
        <v>11540869</v>
      </c>
      <c r="K4736" s="59" t="s">
        <v>4955</v>
      </c>
      <c r="L4736" s="61" t="s">
        <v>113</v>
      </c>
      <c r="M4736" s="61">
        <f>VLOOKUP(H4736,zdroj!C:F,4,0)</f>
        <v>0</v>
      </c>
      <c r="N4736" s="61" t="str">
        <f t="shared" si="146"/>
        <v>katB</v>
      </c>
      <c r="P4736" s="73" t="str">
        <f t="shared" si="147"/>
        <v/>
      </c>
      <c r="Q4736" s="61" t="s">
        <v>30</v>
      </c>
    </row>
    <row r="4737" spans="8:17" x14ac:dyDescent="0.25">
      <c r="H4737" s="59">
        <v>171492</v>
      </c>
      <c r="I4737" s="59" t="s">
        <v>69</v>
      </c>
      <c r="J4737" s="59">
        <v>11540877</v>
      </c>
      <c r="K4737" s="59" t="s">
        <v>4956</v>
      </c>
      <c r="L4737" s="61" t="s">
        <v>113</v>
      </c>
      <c r="M4737" s="61">
        <f>VLOOKUP(H4737,zdroj!C:F,4,0)</f>
        <v>0</v>
      </c>
      <c r="N4737" s="61" t="str">
        <f t="shared" si="146"/>
        <v>katB</v>
      </c>
      <c r="P4737" s="73" t="str">
        <f t="shared" si="147"/>
        <v/>
      </c>
      <c r="Q4737" s="61" t="s">
        <v>30</v>
      </c>
    </row>
    <row r="4738" spans="8:17" x14ac:dyDescent="0.25">
      <c r="H4738" s="59">
        <v>171492</v>
      </c>
      <c r="I4738" s="59" t="s">
        <v>69</v>
      </c>
      <c r="J4738" s="59">
        <v>11540885</v>
      </c>
      <c r="K4738" s="59" t="s">
        <v>4957</v>
      </c>
      <c r="L4738" s="61" t="s">
        <v>113</v>
      </c>
      <c r="M4738" s="61">
        <f>VLOOKUP(H4738,zdroj!C:F,4,0)</f>
        <v>0</v>
      </c>
      <c r="N4738" s="61" t="str">
        <f t="shared" si="146"/>
        <v>katB</v>
      </c>
      <c r="P4738" s="73" t="str">
        <f t="shared" si="147"/>
        <v/>
      </c>
      <c r="Q4738" s="61" t="s">
        <v>30</v>
      </c>
    </row>
    <row r="4739" spans="8:17" x14ac:dyDescent="0.25">
      <c r="H4739" s="59">
        <v>171492</v>
      </c>
      <c r="I4739" s="59" t="s">
        <v>69</v>
      </c>
      <c r="J4739" s="59">
        <v>11540893</v>
      </c>
      <c r="K4739" s="59" t="s">
        <v>4958</v>
      </c>
      <c r="L4739" s="61" t="s">
        <v>113</v>
      </c>
      <c r="M4739" s="61">
        <f>VLOOKUP(H4739,zdroj!C:F,4,0)</f>
        <v>0</v>
      </c>
      <c r="N4739" s="61" t="str">
        <f t="shared" si="146"/>
        <v>katB</v>
      </c>
      <c r="P4739" s="73" t="str">
        <f t="shared" si="147"/>
        <v/>
      </c>
      <c r="Q4739" s="61" t="s">
        <v>30</v>
      </c>
    </row>
    <row r="4740" spans="8:17" x14ac:dyDescent="0.25">
      <c r="H4740" s="59">
        <v>171492</v>
      </c>
      <c r="I4740" s="59" t="s">
        <v>69</v>
      </c>
      <c r="J4740" s="59">
        <v>11540907</v>
      </c>
      <c r="K4740" s="59" t="s">
        <v>4959</v>
      </c>
      <c r="L4740" s="61" t="s">
        <v>113</v>
      </c>
      <c r="M4740" s="61">
        <f>VLOOKUP(H4740,zdroj!C:F,4,0)</f>
        <v>0</v>
      </c>
      <c r="N4740" s="61" t="str">
        <f t="shared" si="146"/>
        <v>katB</v>
      </c>
      <c r="P4740" s="73" t="str">
        <f t="shared" si="147"/>
        <v/>
      </c>
      <c r="Q4740" s="61" t="s">
        <v>30</v>
      </c>
    </row>
    <row r="4741" spans="8:17" x14ac:dyDescent="0.25">
      <c r="H4741" s="59">
        <v>171492</v>
      </c>
      <c r="I4741" s="59" t="s">
        <v>69</v>
      </c>
      <c r="J4741" s="59">
        <v>11540915</v>
      </c>
      <c r="K4741" s="59" t="s">
        <v>4960</v>
      </c>
      <c r="L4741" s="61" t="s">
        <v>113</v>
      </c>
      <c r="M4741" s="61">
        <f>VLOOKUP(H4741,zdroj!C:F,4,0)</f>
        <v>0</v>
      </c>
      <c r="N4741" s="61" t="str">
        <f t="shared" si="146"/>
        <v>katB</v>
      </c>
      <c r="P4741" s="73" t="str">
        <f t="shared" si="147"/>
        <v/>
      </c>
      <c r="Q4741" s="61" t="s">
        <v>30</v>
      </c>
    </row>
    <row r="4742" spans="8:17" x14ac:dyDescent="0.25">
      <c r="H4742" s="59">
        <v>171492</v>
      </c>
      <c r="I4742" s="59" t="s">
        <v>69</v>
      </c>
      <c r="J4742" s="59">
        <v>11540923</v>
      </c>
      <c r="K4742" s="59" t="s">
        <v>4961</v>
      </c>
      <c r="L4742" s="61" t="s">
        <v>81</v>
      </c>
      <c r="M4742" s="61">
        <f>VLOOKUP(H4742,zdroj!C:F,4,0)</f>
        <v>0</v>
      </c>
      <c r="N4742" s="61" t="str">
        <f t="shared" si="146"/>
        <v>-</v>
      </c>
      <c r="P4742" s="73" t="str">
        <f t="shared" si="147"/>
        <v/>
      </c>
      <c r="Q4742" s="61" t="s">
        <v>86</v>
      </c>
    </row>
    <row r="4743" spans="8:17" x14ac:dyDescent="0.25">
      <c r="H4743" s="59">
        <v>171492</v>
      </c>
      <c r="I4743" s="59" t="s">
        <v>69</v>
      </c>
      <c r="J4743" s="59">
        <v>11540931</v>
      </c>
      <c r="K4743" s="59" t="s">
        <v>4962</v>
      </c>
      <c r="L4743" s="61" t="s">
        <v>113</v>
      </c>
      <c r="M4743" s="61">
        <f>VLOOKUP(H4743,zdroj!C:F,4,0)</f>
        <v>0</v>
      </c>
      <c r="N4743" s="61" t="str">
        <f t="shared" ref="N4743:N4806" si="148">IF(M4743="A",IF(L4743="katA","katB",L4743),L4743)</f>
        <v>katB</v>
      </c>
      <c r="P4743" s="73" t="str">
        <f t="shared" ref="P4743:P4806" si="149">IF(O4743="A",1,"")</f>
        <v/>
      </c>
      <c r="Q4743" s="61" t="s">
        <v>30</v>
      </c>
    </row>
    <row r="4744" spans="8:17" x14ac:dyDescent="0.25">
      <c r="H4744" s="59">
        <v>171492</v>
      </c>
      <c r="I4744" s="59" t="s">
        <v>69</v>
      </c>
      <c r="J4744" s="59">
        <v>11540940</v>
      </c>
      <c r="K4744" s="59" t="s">
        <v>4963</v>
      </c>
      <c r="L4744" s="61" t="s">
        <v>113</v>
      </c>
      <c r="M4744" s="61">
        <f>VLOOKUP(H4744,zdroj!C:F,4,0)</f>
        <v>0</v>
      </c>
      <c r="N4744" s="61" t="str">
        <f t="shared" si="148"/>
        <v>katB</v>
      </c>
      <c r="P4744" s="73" t="str">
        <f t="shared" si="149"/>
        <v/>
      </c>
      <c r="Q4744" s="61" t="s">
        <v>30</v>
      </c>
    </row>
    <row r="4745" spans="8:17" x14ac:dyDescent="0.25">
      <c r="H4745" s="59">
        <v>171492</v>
      </c>
      <c r="I4745" s="59" t="s">
        <v>69</v>
      </c>
      <c r="J4745" s="59">
        <v>11540966</v>
      </c>
      <c r="K4745" s="59" t="s">
        <v>4964</v>
      </c>
      <c r="L4745" s="61" t="s">
        <v>113</v>
      </c>
      <c r="M4745" s="61">
        <f>VLOOKUP(H4745,zdroj!C:F,4,0)</f>
        <v>0</v>
      </c>
      <c r="N4745" s="61" t="str">
        <f t="shared" si="148"/>
        <v>katB</v>
      </c>
      <c r="P4745" s="73" t="str">
        <f t="shared" si="149"/>
        <v/>
      </c>
      <c r="Q4745" s="61" t="s">
        <v>30</v>
      </c>
    </row>
    <row r="4746" spans="8:17" x14ac:dyDescent="0.25">
      <c r="H4746" s="59">
        <v>171492</v>
      </c>
      <c r="I4746" s="59" t="s">
        <v>69</v>
      </c>
      <c r="J4746" s="59">
        <v>11540974</v>
      </c>
      <c r="K4746" s="59" t="s">
        <v>4965</v>
      </c>
      <c r="L4746" s="61" t="s">
        <v>113</v>
      </c>
      <c r="M4746" s="61">
        <f>VLOOKUP(H4746,zdroj!C:F,4,0)</f>
        <v>0</v>
      </c>
      <c r="N4746" s="61" t="str">
        <f t="shared" si="148"/>
        <v>katB</v>
      </c>
      <c r="P4746" s="73" t="str">
        <f t="shared" si="149"/>
        <v/>
      </c>
      <c r="Q4746" s="61" t="s">
        <v>30</v>
      </c>
    </row>
    <row r="4747" spans="8:17" x14ac:dyDescent="0.25">
      <c r="H4747" s="59">
        <v>171492</v>
      </c>
      <c r="I4747" s="59" t="s">
        <v>69</v>
      </c>
      <c r="J4747" s="59">
        <v>11540982</v>
      </c>
      <c r="K4747" s="59" t="s">
        <v>4966</v>
      </c>
      <c r="L4747" s="61" t="s">
        <v>81</v>
      </c>
      <c r="M4747" s="61">
        <f>VLOOKUP(H4747,zdroj!C:F,4,0)</f>
        <v>0</v>
      </c>
      <c r="N4747" s="61" t="str">
        <f t="shared" si="148"/>
        <v>-</v>
      </c>
      <c r="P4747" s="73" t="str">
        <f t="shared" si="149"/>
        <v/>
      </c>
      <c r="Q4747" s="61" t="s">
        <v>86</v>
      </c>
    </row>
    <row r="4748" spans="8:17" x14ac:dyDescent="0.25">
      <c r="H4748" s="59">
        <v>171492</v>
      </c>
      <c r="I4748" s="59" t="s">
        <v>69</v>
      </c>
      <c r="J4748" s="59">
        <v>11540991</v>
      </c>
      <c r="K4748" s="59" t="s">
        <v>4967</v>
      </c>
      <c r="L4748" s="61" t="s">
        <v>113</v>
      </c>
      <c r="M4748" s="61">
        <f>VLOOKUP(H4748,zdroj!C:F,4,0)</f>
        <v>0</v>
      </c>
      <c r="N4748" s="61" t="str">
        <f t="shared" si="148"/>
        <v>katB</v>
      </c>
      <c r="P4748" s="73" t="str">
        <f t="shared" si="149"/>
        <v/>
      </c>
      <c r="Q4748" s="61" t="s">
        <v>30</v>
      </c>
    </row>
    <row r="4749" spans="8:17" x14ac:dyDescent="0.25">
      <c r="H4749" s="59">
        <v>171492</v>
      </c>
      <c r="I4749" s="59" t="s">
        <v>69</v>
      </c>
      <c r="J4749" s="59">
        <v>11541008</v>
      </c>
      <c r="K4749" s="59" t="s">
        <v>4968</v>
      </c>
      <c r="L4749" s="61" t="s">
        <v>113</v>
      </c>
      <c r="M4749" s="61">
        <f>VLOOKUP(H4749,zdroj!C:F,4,0)</f>
        <v>0</v>
      </c>
      <c r="N4749" s="61" t="str">
        <f t="shared" si="148"/>
        <v>katB</v>
      </c>
      <c r="P4749" s="73" t="str">
        <f t="shared" si="149"/>
        <v/>
      </c>
      <c r="Q4749" s="61" t="s">
        <v>30</v>
      </c>
    </row>
    <row r="4750" spans="8:17" x14ac:dyDescent="0.25">
      <c r="H4750" s="59">
        <v>171492</v>
      </c>
      <c r="I4750" s="59" t="s">
        <v>69</v>
      </c>
      <c r="J4750" s="59">
        <v>11541016</v>
      </c>
      <c r="K4750" s="59" t="s">
        <v>4969</v>
      </c>
      <c r="L4750" s="61" t="s">
        <v>113</v>
      </c>
      <c r="M4750" s="61">
        <f>VLOOKUP(H4750,zdroj!C:F,4,0)</f>
        <v>0</v>
      </c>
      <c r="N4750" s="61" t="str">
        <f t="shared" si="148"/>
        <v>katB</v>
      </c>
      <c r="P4750" s="73" t="str">
        <f t="shared" si="149"/>
        <v/>
      </c>
      <c r="Q4750" s="61" t="s">
        <v>30</v>
      </c>
    </row>
    <row r="4751" spans="8:17" x14ac:dyDescent="0.25">
      <c r="H4751" s="59">
        <v>171492</v>
      </c>
      <c r="I4751" s="59" t="s">
        <v>69</v>
      </c>
      <c r="J4751" s="59">
        <v>11541032</v>
      </c>
      <c r="K4751" s="59" t="s">
        <v>4970</v>
      </c>
      <c r="L4751" s="61" t="s">
        <v>81</v>
      </c>
      <c r="M4751" s="61">
        <f>VLOOKUP(H4751,zdroj!C:F,4,0)</f>
        <v>0</v>
      </c>
      <c r="N4751" s="61" t="str">
        <f t="shared" si="148"/>
        <v>-</v>
      </c>
      <c r="P4751" s="73" t="str">
        <f t="shared" si="149"/>
        <v/>
      </c>
      <c r="Q4751" s="61" t="s">
        <v>86</v>
      </c>
    </row>
    <row r="4752" spans="8:17" x14ac:dyDescent="0.25">
      <c r="H4752" s="59">
        <v>171492</v>
      </c>
      <c r="I4752" s="59" t="s">
        <v>69</v>
      </c>
      <c r="J4752" s="59">
        <v>11541041</v>
      </c>
      <c r="K4752" s="59" t="s">
        <v>4971</v>
      </c>
      <c r="L4752" s="61" t="s">
        <v>81</v>
      </c>
      <c r="M4752" s="61">
        <f>VLOOKUP(H4752,zdroj!C:F,4,0)</f>
        <v>0</v>
      </c>
      <c r="N4752" s="61" t="str">
        <f t="shared" si="148"/>
        <v>-</v>
      </c>
      <c r="P4752" s="73" t="str">
        <f t="shared" si="149"/>
        <v/>
      </c>
      <c r="Q4752" s="61" t="s">
        <v>84</v>
      </c>
    </row>
    <row r="4753" spans="8:17" x14ac:dyDescent="0.25">
      <c r="H4753" s="59">
        <v>171492</v>
      </c>
      <c r="I4753" s="59" t="s">
        <v>69</v>
      </c>
      <c r="J4753" s="59">
        <v>11541059</v>
      </c>
      <c r="K4753" s="59" t="s">
        <v>4972</v>
      </c>
      <c r="L4753" s="61" t="s">
        <v>81</v>
      </c>
      <c r="M4753" s="61">
        <f>VLOOKUP(H4753,zdroj!C:F,4,0)</f>
        <v>0</v>
      </c>
      <c r="N4753" s="61" t="str">
        <f t="shared" si="148"/>
        <v>-</v>
      </c>
      <c r="P4753" s="73" t="str">
        <f t="shared" si="149"/>
        <v/>
      </c>
      <c r="Q4753" s="61" t="s">
        <v>86</v>
      </c>
    </row>
    <row r="4754" spans="8:17" x14ac:dyDescent="0.25">
      <c r="H4754" s="59">
        <v>171492</v>
      </c>
      <c r="I4754" s="59" t="s">
        <v>69</v>
      </c>
      <c r="J4754" s="59">
        <v>11541067</v>
      </c>
      <c r="K4754" s="59" t="s">
        <v>4973</v>
      </c>
      <c r="L4754" s="61" t="s">
        <v>113</v>
      </c>
      <c r="M4754" s="61">
        <f>VLOOKUP(H4754,zdroj!C:F,4,0)</f>
        <v>0</v>
      </c>
      <c r="N4754" s="61" t="str">
        <f t="shared" si="148"/>
        <v>katB</v>
      </c>
      <c r="P4754" s="73" t="str">
        <f t="shared" si="149"/>
        <v/>
      </c>
      <c r="Q4754" s="61" t="s">
        <v>30</v>
      </c>
    </row>
    <row r="4755" spans="8:17" x14ac:dyDescent="0.25">
      <c r="H4755" s="59">
        <v>171492</v>
      </c>
      <c r="I4755" s="59" t="s">
        <v>69</v>
      </c>
      <c r="J4755" s="59">
        <v>11541075</v>
      </c>
      <c r="K4755" s="59" t="s">
        <v>4974</v>
      </c>
      <c r="L4755" s="61" t="s">
        <v>113</v>
      </c>
      <c r="M4755" s="61">
        <f>VLOOKUP(H4755,zdroj!C:F,4,0)</f>
        <v>0</v>
      </c>
      <c r="N4755" s="61" t="str">
        <f t="shared" si="148"/>
        <v>katB</v>
      </c>
      <c r="P4755" s="73" t="str">
        <f t="shared" si="149"/>
        <v/>
      </c>
      <c r="Q4755" s="61" t="s">
        <v>30</v>
      </c>
    </row>
    <row r="4756" spans="8:17" x14ac:dyDescent="0.25">
      <c r="H4756" s="59">
        <v>171492</v>
      </c>
      <c r="I4756" s="59" t="s">
        <v>69</v>
      </c>
      <c r="J4756" s="59">
        <v>11541083</v>
      </c>
      <c r="K4756" s="59" t="s">
        <v>4975</v>
      </c>
      <c r="L4756" s="61" t="s">
        <v>113</v>
      </c>
      <c r="M4756" s="61">
        <f>VLOOKUP(H4756,zdroj!C:F,4,0)</f>
        <v>0</v>
      </c>
      <c r="N4756" s="61" t="str">
        <f t="shared" si="148"/>
        <v>katB</v>
      </c>
      <c r="P4756" s="73" t="str">
        <f t="shared" si="149"/>
        <v/>
      </c>
      <c r="Q4756" s="61" t="s">
        <v>30</v>
      </c>
    </row>
    <row r="4757" spans="8:17" x14ac:dyDescent="0.25">
      <c r="H4757" s="59">
        <v>171492</v>
      </c>
      <c r="I4757" s="59" t="s">
        <v>69</v>
      </c>
      <c r="J4757" s="59">
        <v>11541091</v>
      </c>
      <c r="K4757" s="59" t="s">
        <v>4976</v>
      </c>
      <c r="L4757" s="61" t="s">
        <v>113</v>
      </c>
      <c r="M4757" s="61">
        <f>VLOOKUP(H4757,zdroj!C:F,4,0)</f>
        <v>0</v>
      </c>
      <c r="N4757" s="61" t="str">
        <f t="shared" si="148"/>
        <v>katB</v>
      </c>
      <c r="P4757" s="73" t="str">
        <f t="shared" si="149"/>
        <v/>
      </c>
      <c r="Q4757" s="61" t="s">
        <v>30</v>
      </c>
    </row>
    <row r="4758" spans="8:17" x14ac:dyDescent="0.25">
      <c r="H4758" s="59">
        <v>171492</v>
      </c>
      <c r="I4758" s="59" t="s">
        <v>69</v>
      </c>
      <c r="J4758" s="59">
        <v>11541105</v>
      </c>
      <c r="K4758" s="59" t="s">
        <v>4977</v>
      </c>
      <c r="L4758" s="61" t="s">
        <v>113</v>
      </c>
      <c r="M4758" s="61">
        <f>VLOOKUP(H4758,zdroj!C:F,4,0)</f>
        <v>0</v>
      </c>
      <c r="N4758" s="61" t="str">
        <f t="shared" si="148"/>
        <v>katB</v>
      </c>
      <c r="P4758" s="73" t="str">
        <f t="shared" si="149"/>
        <v/>
      </c>
      <c r="Q4758" s="61" t="s">
        <v>30</v>
      </c>
    </row>
    <row r="4759" spans="8:17" x14ac:dyDescent="0.25">
      <c r="H4759" s="59">
        <v>171492</v>
      </c>
      <c r="I4759" s="59" t="s">
        <v>69</v>
      </c>
      <c r="J4759" s="59">
        <v>11541113</v>
      </c>
      <c r="K4759" s="59" t="s">
        <v>4978</v>
      </c>
      <c r="L4759" s="61" t="s">
        <v>113</v>
      </c>
      <c r="M4759" s="61">
        <f>VLOOKUP(H4759,zdroj!C:F,4,0)</f>
        <v>0</v>
      </c>
      <c r="N4759" s="61" t="str">
        <f t="shared" si="148"/>
        <v>katB</v>
      </c>
      <c r="P4759" s="73" t="str">
        <f t="shared" si="149"/>
        <v/>
      </c>
      <c r="Q4759" s="61" t="s">
        <v>30</v>
      </c>
    </row>
    <row r="4760" spans="8:17" x14ac:dyDescent="0.25">
      <c r="H4760" s="59">
        <v>171492</v>
      </c>
      <c r="I4760" s="59" t="s">
        <v>69</v>
      </c>
      <c r="J4760" s="59">
        <v>11541121</v>
      </c>
      <c r="K4760" s="59" t="s">
        <v>4979</v>
      </c>
      <c r="L4760" s="61" t="s">
        <v>113</v>
      </c>
      <c r="M4760" s="61">
        <f>VLOOKUP(H4760,zdroj!C:F,4,0)</f>
        <v>0</v>
      </c>
      <c r="N4760" s="61" t="str">
        <f t="shared" si="148"/>
        <v>katB</v>
      </c>
      <c r="P4760" s="73" t="str">
        <f t="shared" si="149"/>
        <v/>
      </c>
      <c r="Q4760" s="61" t="s">
        <v>30</v>
      </c>
    </row>
    <row r="4761" spans="8:17" x14ac:dyDescent="0.25">
      <c r="H4761" s="59">
        <v>171492</v>
      </c>
      <c r="I4761" s="59" t="s">
        <v>69</v>
      </c>
      <c r="J4761" s="59">
        <v>11541130</v>
      </c>
      <c r="K4761" s="59" t="s">
        <v>4980</v>
      </c>
      <c r="L4761" s="61" t="s">
        <v>113</v>
      </c>
      <c r="M4761" s="61">
        <f>VLOOKUP(H4761,zdroj!C:F,4,0)</f>
        <v>0</v>
      </c>
      <c r="N4761" s="61" t="str">
        <f t="shared" si="148"/>
        <v>katB</v>
      </c>
      <c r="P4761" s="73" t="str">
        <f t="shared" si="149"/>
        <v/>
      </c>
      <c r="Q4761" s="61" t="s">
        <v>30</v>
      </c>
    </row>
    <row r="4762" spans="8:17" x14ac:dyDescent="0.25">
      <c r="H4762" s="59">
        <v>171492</v>
      </c>
      <c r="I4762" s="59" t="s">
        <v>69</v>
      </c>
      <c r="J4762" s="59">
        <v>11541156</v>
      </c>
      <c r="K4762" s="59" t="s">
        <v>4981</v>
      </c>
      <c r="L4762" s="61" t="s">
        <v>113</v>
      </c>
      <c r="M4762" s="61">
        <f>VLOOKUP(H4762,zdroj!C:F,4,0)</f>
        <v>0</v>
      </c>
      <c r="N4762" s="61" t="str">
        <f t="shared" si="148"/>
        <v>katB</v>
      </c>
      <c r="P4762" s="73" t="str">
        <f t="shared" si="149"/>
        <v/>
      </c>
      <c r="Q4762" s="61" t="s">
        <v>30</v>
      </c>
    </row>
    <row r="4763" spans="8:17" x14ac:dyDescent="0.25">
      <c r="H4763" s="59">
        <v>171492</v>
      </c>
      <c r="I4763" s="59" t="s">
        <v>69</v>
      </c>
      <c r="J4763" s="59">
        <v>11541164</v>
      </c>
      <c r="K4763" s="59" t="s">
        <v>4982</v>
      </c>
      <c r="L4763" s="61" t="s">
        <v>113</v>
      </c>
      <c r="M4763" s="61">
        <f>VLOOKUP(H4763,zdroj!C:F,4,0)</f>
        <v>0</v>
      </c>
      <c r="N4763" s="61" t="str">
        <f t="shared" si="148"/>
        <v>katB</v>
      </c>
      <c r="P4763" s="73" t="str">
        <f t="shared" si="149"/>
        <v/>
      </c>
      <c r="Q4763" s="61" t="s">
        <v>30</v>
      </c>
    </row>
    <row r="4764" spans="8:17" x14ac:dyDescent="0.25">
      <c r="H4764" s="59">
        <v>171492</v>
      </c>
      <c r="I4764" s="59" t="s">
        <v>69</v>
      </c>
      <c r="J4764" s="59">
        <v>11541172</v>
      </c>
      <c r="K4764" s="59" t="s">
        <v>4983</v>
      </c>
      <c r="L4764" s="61" t="s">
        <v>113</v>
      </c>
      <c r="M4764" s="61">
        <f>VLOOKUP(H4764,zdroj!C:F,4,0)</f>
        <v>0</v>
      </c>
      <c r="N4764" s="61" t="str">
        <f t="shared" si="148"/>
        <v>katB</v>
      </c>
      <c r="P4764" s="73" t="str">
        <f t="shared" si="149"/>
        <v/>
      </c>
      <c r="Q4764" s="61" t="s">
        <v>31</v>
      </c>
    </row>
    <row r="4765" spans="8:17" x14ac:dyDescent="0.25">
      <c r="H4765" s="59">
        <v>171492</v>
      </c>
      <c r="I4765" s="59" t="s">
        <v>69</v>
      </c>
      <c r="J4765" s="59">
        <v>11541181</v>
      </c>
      <c r="K4765" s="59" t="s">
        <v>4984</v>
      </c>
      <c r="L4765" s="61" t="s">
        <v>113</v>
      </c>
      <c r="M4765" s="61">
        <f>VLOOKUP(H4765,zdroj!C:F,4,0)</f>
        <v>0</v>
      </c>
      <c r="N4765" s="61" t="str">
        <f t="shared" si="148"/>
        <v>katB</v>
      </c>
      <c r="P4765" s="73" t="str">
        <f t="shared" si="149"/>
        <v/>
      </c>
      <c r="Q4765" s="61" t="s">
        <v>30</v>
      </c>
    </row>
    <row r="4766" spans="8:17" x14ac:dyDescent="0.25">
      <c r="H4766" s="59">
        <v>171492</v>
      </c>
      <c r="I4766" s="59" t="s">
        <v>69</v>
      </c>
      <c r="J4766" s="59">
        <v>11541199</v>
      </c>
      <c r="K4766" s="59" t="s">
        <v>4985</v>
      </c>
      <c r="L4766" s="61" t="s">
        <v>113</v>
      </c>
      <c r="M4766" s="61">
        <f>VLOOKUP(H4766,zdroj!C:F,4,0)</f>
        <v>0</v>
      </c>
      <c r="N4766" s="61" t="str">
        <f t="shared" si="148"/>
        <v>katB</v>
      </c>
      <c r="P4766" s="73" t="str">
        <f t="shared" si="149"/>
        <v/>
      </c>
      <c r="Q4766" s="61" t="s">
        <v>30</v>
      </c>
    </row>
    <row r="4767" spans="8:17" x14ac:dyDescent="0.25">
      <c r="H4767" s="59">
        <v>171492</v>
      </c>
      <c r="I4767" s="59" t="s">
        <v>69</v>
      </c>
      <c r="J4767" s="59">
        <v>11541202</v>
      </c>
      <c r="K4767" s="59" t="s">
        <v>4986</v>
      </c>
      <c r="L4767" s="61" t="s">
        <v>113</v>
      </c>
      <c r="M4767" s="61">
        <f>VLOOKUP(H4767,zdroj!C:F,4,0)</f>
        <v>0</v>
      </c>
      <c r="N4767" s="61" t="str">
        <f t="shared" si="148"/>
        <v>katB</v>
      </c>
      <c r="P4767" s="73" t="str">
        <f t="shared" si="149"/>
        <v/>
      </c>
      <c r="Q4767" s="61" t="s">
        <v>30</v>
      </c>
    </row>
    <row r="4768" spans="8:17" x14ac:dyDescent="0.25">
      <c r="H4768" s="59">
        <v>171492</v>
      </c>
      <c r="I4768" s="59" t="s">
        <v>69</v>
      </c>
      <c r="J4768" s="59">
        <v>11541211</v>
      </c>
      <c r="K4768" s="59" t="s">
        <v>4987</v>
      </c>
      <c r="L4768" s="61" t="s">
        <v>81</v>
      </c>
      <c r="M4768" s="61">
        <f>VLOOKUP(H4768,zdroj!C:F,4,0)</f>
        <v>0</v>
      </c>
      <c r="N4768" s="61" t="str">
        <f t="shared" si="148"/>
        <v>-</v>
      </c>
      <c r="P4768" s="73" t="str">
        <f t="shared" si="149"/>
        <v/>
      </c>
      <c r="Q4768" s="61" t="s">
        <v>84</v>
      </c>
    </row>
    <row r="4769" spans="8:17" x14ac:dyDescent="0.25">
      <c r="H4769" s="59">
        <v>171492</v>
      </c>
      <c r="I4769" s="59" t="s">
        <v>69</v>
      </c>
      <c r="J4769" s="59">
        <v>11541229</v>
      </c>
      <c r="K4769" s="59" t="s">
        <v>4988</v>
      </c>
      <c r="L4769" s="61" t="s">
        <v>113</v>
      </c>
      <c r="M4769" s="61">
        <f>VLOOKUP(H4769,zdroj!C:F,4,0)</f>
        <v>0</v>
      </c>
      <c r="N4769" s="61" t="str">
        <f t="shared" si="148"/>
        <v>katB</v>
      </c>
      <c r="P4769" s="73" t="str">
        <f t="shared" si="149"/>
        <v/>
      </c>
      <c r="Q4769" s="61" t="s">
        <v>30</v>
      </c>
    </row>
    <row r="4770" spans="8:17" x14ac:dyDescent="0.25">
      <c r="H4770" s="59">
        <v>171492</v>
      </c>
      <c r="I4770" s="59" t="s">
        <v>69</v>
      </c>
      <c r="J4770" s="59">
        <v>11541237</v>
      </c>
      <c r="K4770" s="59" t="s">
        <v>4989</v>
      </c>
      <c r="L4770" s="61" t="s">
        <v>113</v>
      </c>
      <c r="M4770" s="61">
        <f>VLOOKUP(H4770,zdroj!C:F,4,0)</f>
        <v>0</v>
      </c>
      <c r="N4770" s="61" t="str">
        <f t="shared" si="148"/>
        <v>katB</v>
      </c>
      <c r="P4770" s="73" t="str">
        <f t="shared" si="149"/>
        <v/>
      </c>
      <c r="Q4770" s="61" t="s">
        <v>30</v>
      </c>
    </row>
    <row r="4771" spans="8:17" x14ac:dyDescent="0.25">
      <c r="H4771" s="59">
        <v>171492</v>
      </c>
      <c r="I4771" s="59" t="s">
        <v>69</v>
      </c>
      <c r="J4771" s="59">
        <v>11541245</v>
      </c>
      <c r="K4771" s="59" t="s">
        <v>4990</v>
      </c>
      <c r="L4771" s="61" t="s">
        <v>113</v>
      </c>
      <c r="M4771" s="61">
        <f>VLOOKUP(H4771,zdroj!C:F,4,0)</f>
        <v>0</v>
      </c>
      <c r="N4771" s="61" t="str">
        <f t="shared" si="148"/>
        <v>katB</v>
      </c>
      <c r="P4771" s="73" t="str">
        <f t="shared" si="149"/>
        <v/>
      </c>
      <c r="Q4771" s="61" t="s">
        <v>30</v>
      </c>
    </row>
    <row r="4772" spans="8:17" x14ac:dyDescent="0.25">
      <c r="H4772" s="59">
        <v>171492</v>
      </c>
      <c r="I4772" s="59" t="s">
        <v>69</v>
      </c>
      <c r="J4772" s="59">
        <v>11541253</v>
      </c>
      <c r="K4772" s="59" t="s">
        <v>4991</v>
      </c>
      <c r="L4772" s="61" t="s">
        <v>81</v>
      </c>
      <c r="M4772" s="61">
        <f>VLOOKUP(H4772,zdroj!C:F,4,0)</f>
        <v>0</v>
      </c>
      <c r="N4772" s="61" t="str">
        <f t="shared" si="148"/>
        <v>-</v>
      </c>
      <c r="P4772" s="73" t="str">
        <f t="shared" si="149"/>
        <v/>
      </c>
      <c r="Q4772" s="61" t="s">
        <v>86</v>
      </c>
    </row>
    <row r="4773" spans="8:17" x14ac:dyDescent="0.25">
      <c r="H4773" s="59">
        <v>171492</v>
      </c>
      <c r="I4773" s="59" t="s">
        <v>69</v>
      </c>
      <c r="J4773" s="59">
        <v>11541261</v>
      </c>
      <c r="K4773" s="59" t="s">
        <v>4992</v>
      </c>
      <c r="L4773" s="61" t="s">
        <v>113</v>
      </c>
      <c r="M4773" s="61">
        <f>VLOOKUP(H4773,zdroj!C:F,4,0)</f>
        <v>0</v>
      </c>
      <c r="N4773" s="61" t="str">
        <f t="shared" si="148"/>
        <v>katB</v>
      </c>
      <c r="P4773" s="73" t="str">
        <f t="shared" si="149"/>
        <v/>
      </c>
      <c r="Q4773" s="61" t="s">
        <v>30</v>
      </c>
    </row>
    <row r="4774" spans="8:17" x14ac:dyDescent="0.25">
      <c r="H4774" s="59">
        <v>171492</v>
      </c>
      <c r="I4774" s="59" t="s">
        <v>69</v>
      </c>
      <c r="J4774" s="59">
        <v>11541270</v>
      </c>
      <c r="K4774" s="59" t="s">
        <v>4993</v>
      </c>
      <c r="L4774" s="61" t="s">
        <v>81</v>
      </c>
      <c r="M4774" s="61">
        <f>VLOOKUP(H4774,zdroj!C:F,4,0)</f>
        <v>0</v>
      </c>
      <c r="N4774" s="61" t="str">
        <f t="shared" si="148"/>
        <v>-</v>
      </c>
      <c r="P4774" s="73" t="str">
        <f t="shared" si="149"/>
        <v/>
      </c>
      <c r="Q4774" s="61" t="s">
        <v>88</v>
      </c>
    </row>
    <row r="4775" spans="8:17" x14ac:dyDescent="0.25">
      <c r="H4775" s="59">
        <v>171492</v>
      </c>
      <c r="I4775" s="59" t="s">
        <v>69</v>
      </c>
      <c r="J4775" s="59">
        <v>11541288</v>
      </c>
      <c r="K4775" s="59" t="s">
        <v>4994</v>
      </c>
      <c r="L4775" s="61" t="s">
        <v>81</v>
      </c>
      <c r="M4775" s="61">
        <f>VLOOKUP(H4775,zdroj!C:F,4,0)</f>
        <v>0</v>
      </c>
      <c r="N4775" s="61" t="str">
        <f t="shared" si="148"/>
        <v>-</v>
      </c>
      <c r="P4775" s="73" t="str">
        <f t="shared" si="149"/>
        <v/>
      </c>
      <c r="Q4775" s="61" t="s">
        <v>86</v>
      </c>
    </row>
    <row r="4776" spans="8:17" x14ac:dyDescent="0.25">
      <c r="H4776" s="59">
        <v>171492</v>
      </c>
      <c r="I4776" s="59" t="s">
        <v>69</v>
      </c>
      <c r="J4776" s="59">
        <v>11541296</v>
      </c>
      <c r="K4776" s="59" t="s">
        <v>4995</v>
      </c>
      <c r="L4776" s="61" t="s">
        <v>113</v>
      </c>
      <c r="M4776" s="61">
        <f>VLOOKUP(H4776,zdroj!C:F,4,0)</f>
        <v>0</v>
      </c>
      <c r="N4776" s="61" t="str">
        <f t="shared" si="148"/>
        <v>katB</v>
      </c>
      <c r="P4776" s="73" t="str">
        <f t="shared" si="149"/>
        <v/>
      </c>
      <c r="Q4776" s="61" t="s">
        <v>30</v>
      </c>
    </row>
    <row r="4777" spans="8:17" x14ac:dyDescent="0.25">
      <c r="H4777" s="59">
        <v>171492</v>
      </c>
      <c r="I4777" s="59" t="s">
        <v>69</v>
      </c>
      <c r="J4777" s="59">
        <v>11541300</v>
      </c>
      <c r="K4777" s="59" t="s">
        <v>4996</v>
      </c>
      <c r="L4777" s="61" t="s">
        <v>81</v>
      </c>
      <c r="M4777" s="61">
        <f>VLOOKUP(H4777,zdroj!C:F,4,0)</f>
        <v>0</v>
      </c>
      <c r="N4777" s="61" t="str">
        <f t="shared" si="148"/>
        <v>-</v>
      </c>
      <c r="P4777" s="73" t="str">
        <f t="shared" si="149"/>
        <v/>
      </c>
      <c r="Q4777" s="61" t="s">
        <v>86</v>
      </c>
    </row>
    <row r="4778" spans="8:17" x14ac:dyDescent="0.25">
      <c r="H4778" s="59">
        <v>171492</v>
      </c>
      <c r="I4778" s="59" t="s">
        <v>69</v>
      </c>
      <c r="J4778" s="59">
        <v>11541318</v>
      </c>
      <c r="K4778" s="59" t="s">
        <v>4997</v>
      </c>
      <c r="L4778" s="61" t="s">
        <v>113</v>
      </c>
      <c r="M4778" s="61">
        <f>VLOOKUP(H4778,zdroj!C:F,4,0)</f>
        <v>0</v>
      </c>
      <c r="N4778" s="61" t="str">
        <f t="shared" si="148"/>
        <v>katB</v>
      </c>
      <c r="P4778" s="73" t="str">
        <f t="shared" si="149"/>
        <v/>
      </c>
      <c r="Q4778" s="61" t="s">
        <v>30</v>
      </c>
    </row>
    <row r="4779" spans="8:17" x14ac:dyDescent="0.25">
      <c r="H4779" s="59">
        <v>171492</v>
      </c>
      <c r="I4779" s="59" t="s">
        <v>69</v>
      </c>
      <c r="J4779" s="59">
        <v>11541326</v>
      </c>
      <c r="K4779" s="59" t="s">
        <v>4998</v>
      </c>
      <c r="L4779" s="61" t="s">
        <v>113</v>
      </c>
      <c r="M4779" s="61">
        <f>VLOOKUP(H4779,zdroj!C:F,4,0)</f>
        <v>0</v>
      </c>
      <c r="N4779" s="61" t="str">
        <f t="shared" si="148"/>
        <v>katB</v>
      </c>
      <c r="P4779" s="73" t="str">
        <f t="shared" si="149"/>
        <v/>
      </c>
      <c r="Q4779" s="61" t="s">
        <v>30</v>
      </c>
    </row>
    <row r="4780" spans="8:17" x14ac:dyDescent="0.25">
      <c r="H4780" s="59">
        <v>171492</v>
      </c>
      <c r="I4780" s="59" t="s">
        <v>69</v>
      </c>
      <c r="J4780" s="59">
        <v>11541334</v>
      </c>
      <c r="K4780" s="59" t="s">
        <v>4999</v>
      </c>
      <c r="L4780" s="61" t="s">
        <v>81</v>
      </c>
      <c r="M4780" s="61">
        <f>VLOOKUP(H4780,zdroj!C:F,4,0)</f>
        <v>0</v>
      </c>
      <c r="N4780" s="61" t="str">
        <f t="shared" si="148"/>
        <v>-</v>
      </c>
      <c r="P4780" s="73" t="str">
        <f t="shared" si="149"/>
        <v/>
      </c>
      <c r="Q4780" s="61" t="s">
        <v>86</v>
      </c>
    </row>
    <row r="4781" spans="8:17" x14ac:dyDescent="0.25">
      <c r="H4781" s="59">
        <v>171492</v>
      </c>
      <c r="I4781" s="59" t="s">
        <v>69</v>
      </c>
      <c r="J4781" s="59">
        <v>11541342</v>
      </c>
      <c r="K4781" s="59" t="s">
        <v>5000</v>
      </c>
      <c r="L4781" s="61" t="s">
        <v>81</v>
      </c>
      <c r="M4781" s="61">
        <f>VLOOKUP(H4781,zdroj!C:F,4,0)</f>
        <v>0</v>
      </c>
      <c r="N4781" s="61" t="str">
        <f t="shared" si="148"/>
        <v>-</v>
      </c>
      <c r="P4781" s="73" t="str">
        <f t="shared" si="149"/>
        <v/>
      </c>
      <c r="Q4781" s="61" t="s">
        <v>84</v>
      </c>
    </row>
    <row r="4782" spans="8:17" x14ac:dyDescent="0.25">
      <c r="H4782" s="59">
        <v>171492</v>
      </c>
      <c r="I4782" s="59" t="s">
        <v>69</v>
      </c>
      <c r="J4782" s="59">
        <v>11541351</v>
      </c>
      <c r="K4782" s="59" t="s">
        <v>5001</v>
      </c>
      <c r="L4782" s="61" t="s">
        <v>81</v>
      </c>
      <c r="M4782" s="61">
        <f>VLOOKUP(H4782,zdroj!C:F,4,0)</f>
        <v>0</v>
      </c>
      <c r="N4782" s="61" t="str">
        <f t="shared" si="148"/>
        <v>-</v>
      </c>
      <c r="P4782" s="73" t="str">
        <f t="shared" si="149"/>
        <v/>
      </c>
      <c r="Q4782" s="61" t="s">
        <v>84</v>
      </c>
    </row>
    <row r="4783" spans="8:17" x14ac:dyDescent="0.25">
      <c r="H4783" s="59">
        <v>171492</v>
      </c>
      <c r="I4783" s="59" t="s">
        <v>69</v>
      </c>
      <c r="J4783" s="59">
        <v>11541369</v>
      </c>
      <c r="K4783" s="59" t="s">
        <v>5002</v>
      </c>
      <c r="L4783" s="61" t="s">
        <v>113</v>
      </c>
      <c r="M4783" s="61">
        <f>VLOOKUP(H4783,zdroj!C:F,4,0)</f>
        <v>0</v>
      </c>
      <c r="N4783" s="61" t="str">
        <f t="shared" si="148"/>
        <v>katB</v>
      </c>
      <c r="P4783" s="73" t="str">
        <f t="shared" si="149"/>
        <v/>
      </c>
      <c r="Q4783" s="61" t="s">
        <v>30</v>
      </c>
    </row>
    <row r="4784" spans="8:17" x14ac:dyDescent="0.25">
      <c r="H4784" s="59">
        <v>171492</v>
      </c>
      <c r="I4784" s="59" t="s">
        <v>69</v>
      </c>
      <c r="J4784" s="59">
        <v>11541377</v>
      </c>
      <c r="K4784" s="59" t="s">
        <v>5003</v>
      </c>
      <c r="L4784" s="61" t="s">
        <v>113</v>
      </c>
      <c r="M4784" s="61">
        <f>VLOOKUP(H4784,zdroj!C:F,4,0)</f>
        <v>0</v>
      </c>
      <c r="N4784" s="61" t="str">
        <f t="shared" si="148"/>
        <v>katB</v>
      </c>
      <c r="P4784" s="73" t="str">
        <f t="shared" si="149"/>
        <v/>
      </c>
      <c r="Q4784" s="61" t="s">
        <v>30</v>
      </c>
    </row>
    <row r="4785" spans="8:17" x14ac:dyDescent="0.25">
      <c r="H4785" s="59">
        <v>171492</v>
      </c>
      <c r="I4785" s="59" t="s">
        <v>69</v>
      </c>
      <c r="J4785" s="59">
        <v>11541385</v>
      </c>
      <c r="K4785" s="59" t="s">
        <v>5004</v>
      </c>
      <c r="L4785" s="61" t="s">
        <v>113</v>
      </c>
      <c r="M4785" s="61">
        <f>VLOOKUP(H4785,zdroj!C:F,4,0)</f>
        <v>0</v>
      </c>
      <c r="N4785" s="61" t="str">
        <f t="shared" si="148"/>
        <v>katB</v>
      </c>
      <c r="P4785" s="73" t="str">
        <f t="shared" si="149"/>
        <v/>
      </c>
      <c r="Q4785" s="61" t="s">
        <v>30</v>
      </c>
    </row>
    <row r="4786" spans="8:17" x14ac:dyDescent="0.25">
      <c r="H4786" s="59">
        <v>171492</v>
      </c>
      <c r="I4786" s="59" t="s">
        <v>69</v>
      </c>
      <c r="J4786" s="59">
        <v>11541393</v>
      </c>
      <c r="K4786" s="59" t="s">
        <v>5005</v>
      </c>
      <c r="L4786" s="61" t="s">
        <v>113</v>
      </c>
      <c r="M4786" s="61">
        <f>VLOOKUP(H4786,zdroj!C:F,4,0)</f>
        <v>0</v>
      </c>
      <c r="N4786" s="61" t="str">
        <f t="shared" si="148"/>
        <v>katB</v>
      </c>
      <c r="P4786" s="73" t="str">
        <f t="shared" si="149"/>
        <v/>
      </c>
      <c r="Q4786" s="61" t="s">
        <v>30</v>
      </c>
    </row>
    <row r="4787" spans="8:17" x14ac:dyDescent="0.25">
      <c r="H4787" s="59">
        <v>171492</v>
      </c>
      <c r="I4787" s="59" t="s">
        <v>69</v>
      </c>
      <c r="J4787" s="59">
        <v>11541407</v>
      </c>
      <c r="K4787" s="59" t="s">
        <v>5006</v>
      </c>
      <c r="L4787" s="61" t="s">
        <v>81</v>
      </c>
      <c r="M4787" s="61">
        <f>VLOOKUP(H4787,zdroj!C:F,4,0)</f>
        <v>0</v>
      </c>
      <c r="N4787" s="61" t="str">
        <f t="shared" si="148"/>
        <v>-</v>
      </c>
      <c r="P4787" s="73" t="str">
        <f t="shared" si="149"/>
        <v/>
      </c>
      <c r="Q4787" s="61" t="s">
        <v>84</v>
      </c>
    </row>
    <row r="4788" spans="8:17" x14ac:dyDescent="0.25">
      <c r="H4788" s="59">
        <v>171492</v>
      </c>
      <c r="I4788" s="59" t="s">
        <v>69</v>
      </c>
      <c r="J4788" s="59">
        <v>11541415</v>
      </c>
      <c r="K4788" s="59" t="s">
        <v>5007</v>
      </c>
      <c r="L4788" s="61" t="s">
        <v>113</v>
      </c>
      <c r="M4788" s="61">
        <f>VLOOKUP(H4788,zdroj!C:F,4,0)</f>
        <v>0</v>
      </c>
      <c r="N4788" s="61" t="str">
        <f t="shared" si="148"/>
        <v>katB</v>
      </c>
      <c r="P4788" s="73" t="str">
        <f t="shared" si="149"/>
        <v/>
      </c>
      <c r="Q4788" s="61" t="s">
        <v>30</v>
      </c>
    </row>
    <row r="4789" spans="8:17" x14ac:dyDescent="0.25">
      <c r="H4789" s="59">
        <v>171492</v>
      </c>
      <c r="I4789" s="59" t="s">
        <v>69</v>
      </c>
      <c r="J4789" s="59">
        <v>11541423</v>
      </c>
      <c r="K4789" s="59" t="s">
        <v>5008</v>
      </c>
      <c r="L4789" s="61" t="s">
        <v>81</v>
      </c>
      <c r="M4789" s="61">
        <f>VLOOKUP(H4789,zdroj!C:F,4,0)</f>
        <v>0</v>
      </c>
      <c r="N4789" s="61" t="str">
        <f t="shared" si="148"/>
        <v>-</v>
      </c>
      <c r="P4789" s="73" t="str">
        <f t="shared" si="149"/>
        <v/>
      </c>
      <c r="Q4789" s="61" t="s">
        <v>86</v>
      </c>
    </row>
    <row r="4790" spans="8:17" x14ac:dyDescent="0.25">
      <c r="H4790" s="59">
        <v>171492</v>
      </c>
      <c r="I4790" s="59" t="s">
        <v>69</v>
      </c>
      <c r="J4790" s="59">
        <v>11541431</v>
      </c>
      <c r="K4790" s="59" t="s">
        <v>5009</v>
      </c>
      <c r="L4790" s="61" t="s">
        <v>113</v>
      </c>
      <c r="M4790" s="61">
        <f>VLOOKUP(H4790,zdroj!C:F,4,0)</f>
        <v>0</v>
      </c>
      <c r="N4790" s="61" t="str">
        <f t="shared" si="148"/>
        <v>katB</v>
      </c>
      <c r="P4790" s="73" t="str">
        <f t="shared" si="149"/>
        <v/>
      </c>
      <c r="Q4790" s="61" t="s">
        <v>30</v>
      </c>
    </row>
    <row r="4791" spans="8:17" x14ac:dyDescent="0.25">
      <c r="H4791" s="59">
        <v>171492</v>
      </c>
      <c r="I4791" s="59" t="s">
        <v>69</v>
      </c>
      <c r="J4791" s="59">
        <v>11541440</v>
      </c>
      <c r="K4791" s="59" t="s">
        <v>5010</v>
      </c>
      <c r="L4791" s="61" t="s">
        <v>113</v>
      </c>
      <c r="M4791" s="61">
        <f>VLOOKUP(H4791,zdroj!C:F,4,0)</f>
        <v>0</v>
      </c>
      <c r="N4791" s="61" t="str">
        <f t="shared" si="148"/>
        <v>katB</v>
      </c>
      <c r="P4791" s="73" t="str">
        <f t="shared" si="149"/>
        <v/>
      </c>
      <c r="Q4791" s="61" t="s">
        <v>30</v>
      </c>
    </row>
    <row r="4792" spans="8:17" x14ac:dyDescent="0.25">
      <c r="H4792" s="59">
        <v>171492</v>
      </c>
      <c r="I4792" s="59" t="s">
        <v>69</v>
      </c>
      <c r="J4792" s="59">
        <v>11541458</v>
      </c>
      <c r="K4792" s="59" t="s">
        <v>5011</v>
      </c>
      <c r="L4792" s="61" t="s">
        <v>113</v>
      </c>
      <c r="M4792" s="61">
        <f>VLOOKUP(H4792,zdroj!C:F,4,0)</f>
        <v>0</v>
      </c>
      <c r="N4792" s="61" t="str">
        <f t="shared" si="148"/>
        <v>katB</v>
      </c>
      <c r="P4792" s="73" t="str">
        <f t="shared" si="149"/>
        <v/>
      </c>
      <c r="Q4792" s="61" t="s">
        <v>30</v>
      </c>
    </row>
    <row r="4793" spans="8:17" x14ac:dyDescent="0.25">
      <c r="H4793" s="59">
        <v>171492</v>
      </c>
      <c r="I4793" s="59" t="s">
        <v>69</v>
      </c>
      <c r="J4793" s="59">
        <v>11541466</v>
      </c>
      <c r="K4793" s="59" t="s">
        <v>5012</v>
      </c>
      <c r="L4793" s="61" t="s">
        <v>81</v>
      </c>
      <c r="M4793" s="61">
        <f>VLOOKUP(H4793,zdroj!C:F,4,0)</f>
        <v>0</v>
      </c>
      <c r="N4793" s="61" t="str">
        <f t="shared" si="148"/>
        <v>-</v>
      </c>
      <c r="P4793" s="73" t="str">
        <f t="shared" si="149"/>
        <v/>
      </c>
      <c r="Q4793" s="61" t="s">
        <v>86</v>
      </c>
    </row>
    <row r="4794" spans="8:17" x14ac:dyDescent="0.25">
      <c r="H4794" s="59">
        <v>171492</v>
      </c>
      <c r="I4794" s="59" t="s">
        <v>69</v>
      </c>
      <c r="J4794" s="59">
        <v>11541474</v>
      </c>
      <c r="K4794" s="59" t="s">
        <v>5013</v>
      </c>
      <c r="L4794" s="61" t="s">
        <v>81</v>
      </c>
      <c r="M4794" s="61">
        <f>VLOOKUP(H4794,zdroj!C:F,4,0)</f>
        <v>0</v>
      </c>
      <c r="N4794" s="61" t="str">
        <f t="shared" si="148"/>
        <v>-</v>
      </c>
      <c r="P4794" s="73" t="str">
        <f t="shared" si="149"/>
        <v/>
      </c>
      <c r="Q4794" s="61" t="s">
        <v>84</v>
      </c>
    </row>
    <row r="4795" spans="8:17" x14ac:dyDescent="0.25">
      <c r="H4795" s="59">
        <v>171492</v>
      </c>
      <c r="I4795" s="59" t="s">
        <v>69</v>
      </c>
      <c r="J4795" s="59">
        <v>11541482</v>
      </c>
      <c r="K4795" s="59" t="s">
        <v>5014</v>
      </c>
      <c r="L4795" s="61" t="s">
        <v>113</v>
      </c>
      <c r="M4795" s="61">
        <f>VLOOKUP(H4795,zdroj!C:F,4,0)</f>
        <v>0</v>
      </c>
      <c r="N4795" s="61" t="str">
        <f t="shared" si="148"/>
        <v>katB</v>
      </c>
      <c r="P4795" s="73" t="str">
        <f t="shared" si="149"/>
        <v/>
      </c>
      <c r="Q4795" s="61" t="s">
        <v>30</v>
      </c>
    </row>
    <row r="4796" spans="8:17" x14ac:dyDescent="0.25">
      <c r="H4796" s="59">
        <v>171492</v>
      </c>
      <c r="I4796" s="59" t="s">
        <v>69</v>
      </c>
      <c r="J4796" s="59">
        <v>11541491</v>
      </c>
      <c r="K4796" s="59" t="s">
        <v>5015</v>
      </c>
      <c r="L4796" s="61" t="s">
        <v>113</v>
      </c>
      <c r="M4796" s="61">
        <f>VLOOKUP(H4796,zdroj!C:F,4,0)</f>
        <v>0</v>
      </c>
      <c r="N4796" s="61" t="str">
        <f t="shared" si="148"/>
        <v>katB</v>
      </c>
      <c r="P4796" s="73" t="str">
        <f t="shared" si="149"/>
        <v/>
      </c>
      <c r="Q4796" s="61" t="s">
        <v>30</v>
      </c>
    </row>
    <row r="4797" spans="8:17" x14ac:dyDescent="0.25">
      <c r="H4797" s="59">
        <v>171492</v>
      </c>
      <c r="I4797" s="59" t="s">
        <v>69</v>
      </c>
      <c r="J4797" s="59">
        <v>11541504</v>
      </c>
      <c r="K4797" s="59" t="s">
        <v>5016</v>
      </c>
      <c r="L4797" s="61" t="s">
        <v>113</v>
      </c>
      <c r="M4797" s="61">
        <f>VLOOKUP(H4797,zdroj!C:F,4,0)</f>
        <v>0</v>
      </c>
      <c r="N4797" s="61" t="str">
        <f t="shared" si="148"/>
        <v>katB</v>
      </c>
      <c r="P4797" s="73" t="str">
        <f t="shared" si="149"/>
        <v/>
      </c>
      <c r="Q4797" s="61" t="s">
        <v>30</v>
      </c>
    </row>
    <row r="4798" spans="8:17" x14ac:dyDescent="0.25">
      <c r="H4798" s="59">
        <v>171492</v>
      </c>
      <c r="I4798" s="59" t="s">
        <v>69</v>
      </c>
      <c r="J4798" s="59">
        <v>11541512</v>
      </c>
      <c r="K4798" s="59" t="s">
        <v>5017</v>
      </c>
      <c r="L4798" s="61" t="s">
        <v>113</v>
      </c>
      <c r="M4798" s="61">
        <f>VLOOKUP(H4798,zdroj!C:F,4,0)</f>
        <v>0</v>
      </c>
      <c r="N4798" s="61" t="str">
        <f t="shared" si="148"/>
        <v>katB</v>
      </c>
      <c r="P4798" s="73" t="str">
        <f t="shared" si="149"/>
        <v/>
      </c>
      <c r="Q4798" s="61" t="s">
        <v>30</v>
      </c>
    </row>
    <row r="4799" spans="8:17" x14ac:dyDescent="0.25">
      <c r="H4799" s="59">
        <v>171492</v>
      </c>
      <c r="I4799" s="59" t="s">
        <v>69</v>
      </c>
      <c r="J4799" s="59">
        <v>11541521</v>
      </c>
      <c r="K4799" s="59" t="s">
        <v>5018</v>
      </c>
      <c r="L4799" s="61" t="s">
        <v>113</v>
      </c>
      <c r="M4799" s="61">
        <f>VLOOKUP(H4799,zdroj!C:F,4,0)</f>
        <v>0</v>
      </c>
      <c r="N4799" s="61" t="str">
        <f t="shared" si="148"/>
        <v>katB</v>
      </c>
      <c r="P4799" s="73" t="str">
        <f t="shared" si="149"/>
        <v/>
      </c>
      <c r="Q4799" s="61" t="s">
        <v>30</v>
      </c>
    </row>
    <row r="4800" spans="8:17" x14ac:dyDescent="0.25">
      <c r="H4800" s="59">
        <v>171492</v>
      </c>
      <c r="I4800" s="59" t="s">
        <v>69</v>
      </c>
      <c r="J4800" s="59">
        <v>11541539</v>
      </c>
      <c r="K4800" s="59" t="s">
        <v>5019</v>
      </c>
      <c r="L4800" s="61" t="s">
        <v>81</v>
      </c>
      <c r="M4800" s="61">
        <f>VLOOKUP(H4800,zdroj!C:F,4,0)</f>
        <v>0</v>
      </c>
      <c r="N4800" s="61" t="str">
        <f t="shared" si="148"/>
        <v>-</v>
      </c>
      <c r="P4800" s="73" t="str">
        <f t="shared" si="149"/>
        <v/>
      </c>
      <c r="Q4800" s="61" t="s">
        <v>84</v>
      </c>
    </row>
    <row r="4801" spans="8:17" x14ac:dyDescent="0.25">
      <c r="H4801" s="59">
        <v>171492</v>
      </c>
      <c r="I4801" s="59" t="s">
        <v>69</v>
      </c>
      <c r="J4801" s="59">
        <v>11541547</v>
      </c>
      <c r="K4801" s="59" t="s">
        <v>5020</v>
      </c>
      <c r="L4801" s="61" t="s">
        <v>113</v>
      </c>
      <c r="M4801" s="61">
        <f>VLOOKUP(H4801,zdroj!C:F,4,0)</f>
        <v>0</v>
      </c>
      <c r="N4801" s="61" t="str">
        <f t="shared" si="148"/>
        <v>katB</v>
      </c>
      <c r="P4801" s="73" t="str">
        <f t="shared" si="149"/>
        <v/>
      </c>
      <c r="Q4801" s="61" t="s">
        <v>30</v>
      </c>
    </row>
    <row r="4802" spans="8:17" x14ac:dyDescent="0.25">
      <c r="H4802" s="59">
        <v>171492</v>
      </c>
      <c r="I4802" s="59" t="s">
        <v>69</v>
      </c>
      <c r="J4802" s="59">
        <v>11541555</v>
      </c>
      <c r="K4802" s="59" t="s">
        <v>5021</v>
      </c>
      <c r="L4802" s="61" t="s">
        <v>113</v>
      </c>
      <c r="M4802" s="61">
        <f>VLOOKUP(H4802,zdroj!C:F,4,0)</f>
        <v>0</v>
      </c>
      <c r="N4802" s="61" t="str">
        <f t="shared" si="148"/>
        <v>katB</v>
      </c>
      <c r="P4802" s="73" t="str">
        <f t="shared" si="149"/>
        <v/>
      </c>
      <c r="Q4802" s="61" t="s">
        <v>30</v>
      </c>
    </row>
    <row r="4803" spans="8:17" x14ac:dyDescent="0.25">
      <c r="H4803" s="59">
        <v>171492</v>
      </c>
      <c r="I4803" s="59" t="s">
        <v>69</v>
      </c>
      <c r="J4803" s="59">
        <v>11541563</v>
      </c>
      <c r="K4803" s="59" t="s">
        <v>5022</v>
      </c>
      <c r="L4803" s="61" t="s">
        <v>113</v>
      </c>
      <c r="M4803" s="61">
        <f>VLOOKUP(H4803,zdroj!C:F,4,0)</f>
        <v>0</v>
      </c>
      <c r="N4803" s="61" t="str">
        <f t="shared" si="148"/>
        <v>katB</v>
      </c>
      <c r="P4803" s="73" t="str">
        <f t="shared" si="149"/>
        <v/>
      </c>
      <c r="Q4803" s="61" t="s">
        <v>30</v>
      </c>
    </row>
    <row r="4804" spans="8:17" x14ac:dyDescent="0.25">
      <c r="H4804" s="59">
        <v>171492</v>
      </c>
      <c r="I4804" s="59" t="s">
        <v>69</v>
      </c>
      <c r="J4804" s="59">
        <v>11541571</v>
      </c>
      <c r="K4804" s="59" t="s">
        <v>5023</v>
      </c>
      <c r="L4804" s="61" t="s">
        <v>113</v>
      </c>
      <c r="M4804" s="61">
        <f>VLOOKUP(H4804,zdroj!C:F,4,0)</f>
        <v>0</v>
      </c>
      <c r="N4804" s="61" t="str">
        <f t="shared" si="148"/>
        <v>katB</v>
      </c>
      <c r="P4804" s="73" t="str">
        <f t="shared" si="149"/>
        <v/>
      </c>
      <c r="Q4804" s="61" t="s">
        <v>30</v>
      </c>
    </row>
    <row r="4805" spans="8:17" x14ac:dyDescent="0.25">
      <c r="H4805" s="59">
        <v>171492</v>
      </c>
      <c r="I4805" s="59" t="s">
        <v>69</v>
      </c>
      <c r="J4805" s="59">
        <v>11541580</v>
      </c>
      <c r="K4805" s="59" t="s">
        <v>5024</v>
      </c>
      <c r="L4805" s="61" t="s">
        <v>81</v>
      </c>
      <c r="M4805" s="61">
        <f>VLOOKUP(H4805,zdroj!C:F,4,0)</f>
        <v>0</v>
      </c>
      <c r="N4805" s="61" t="str">
        <f t="shared" si="148"/>
        <v>-</v>
      </c>
      <c r="P4805" s="73" t="str">
        <f t="shared" si="149"/>
        <v/>
      </c>
      <c r="Q4805" s="61" t="s">
        <v>84</v>
      </c>
    </row>
    <row r="4806" spans="8:17" x14ac:dyDescent="0.25">
      <c r="H4806" s="59">
        <v>171492</v>
      </c>
      <c r="I4806" s="59" t="s">
        <v>69</v>
      </c>
      <c r="J4806" s="59">
        <v>11541598</v>
      </c>
      <c r="K4806" s="59" t="s">
        <v>5025</v>
      </c>
      <c r="L4806" s="61" t="s">
        <v>113</v>
      </c>
      <c r="M4806" s="61">
        <f>VLOOKUP(H4806,zdroj!C:F,4,0)</f>
        <v>0</v>
      </c>
      <c r="N4806" s="61" t="str">
        <f t="shared" si="148"/>
        <v>katB</v>
      </c>
      <c r="P4806" s="73" t="str">
        <f t="shared" si="149"/>
        <v/>
      </c>
      <c r="Q4806" s="61" t="s">
        <v>30</v>
      </c>
    </row>
    <row r="4807" spans="8:17" x14ac:dyDescent="0.25">
      <c r="H4807" s="59">
        <v>171492</v>
      </c>
      <c r="I4807" s="59" t="s">
        <v>69</v>
      </c>
      <c r="J4807" s="59">
        <v>11541601</v>
      </c>
      <c r="K4807" s="59" t="s">
        <v>5026</v>
      </c>
      <c r="L4807" s="61" t="s">
        <v>113</v>
      </c>
      <c r="M4807" s="61">
        <f>VLOOKUP(H4807,zdroj!C:F,4,0)</f>
        <v>0</v>
      </c>
      <c r="N4807" s="61" t="str">
        <f t="shared" ref="N4807:N4870" si="150">IF(M4807="A",IF(L4807="katA","katB",L4807),L4807)</f>
        <v>katB</v>
      </c>
      <c r="P4807" s="73" t="str">
        <f t="shared" ref="P4807:P4870" si="151">IF(O4807="A",1,"")</f>
        <v/>
      </c>
      <c r="Q4807" s="61" t="s">
        <v>30</v>
      </c>
    </row>
    <row r="4808" spans="8:17" x14ac:dyDescent="0.25">
      <c r="H4808" s="59">
        <v>171492</v>
      </c>
      <c r="I4808" s="59" t="s">
        <v>69</v>
      </c>
      <c r="J4808" s="59">
        <v>11541610</v>
      </c>
      <c r="K4808" s="59" t="s">
        <v>5027</v>
      </c>
      <c r="L4808" s="61" t="s">
        <v>113</v>
      </c>
      <c r="M4808" s="61">
        <f>VLOOKUP(H4808,zdroj!C:F,4,0)</f>
        <v>0</v>
      </c>
      <c r="N4808" s="61" t="str">
        <f t="shared" si="150"/>
        <v>katB</v>
      </c>
      <c r="P4808" s="73" t="str">
        <f t="shared" si="151"/>
        <v/>
      </c>
      <c r="Q4808" s="61" t="s">
        <v>30</v>
      </c>
    </row>
    <row r="4809" spans="8:17" x14ac:dyDescent="0.25">
      <c r="H4809" s="59">
        <v>171492</v>
      </c>
      <c r="I4809" s="59" t="s">
        <v>69</v>
      </c>
      <c r="J4809" s="59">
        <v>11541628</v>
      </c>
      <c r="K4809" s="59" t="s">
        <v>5028</v>
      </c>
      <c r="L4809" s="61" t="s">
        <v>113</v>
      </c>
      <c r="M4809" s="61">
        <f>VLOOKUP(H4809,zdroj!C:F,4,0)</f>
        <v>0</v>
      </c>
      <c r="N4809" s="61" t="str">
        <f t="shared" si="150"/>
        <v>katB</v>
      </c>
      <c r="P4809" s="73" t="str">
        <f t="shared" si="151"/>
        <v/>
      </c>
      <c r="Q4809" s="61" t="s">
        <v>30</v>
      </c>
    </row>
    <row r="4810" spans="8:17" x14ac:dyDescent="0.25">
      <c r="H4810" s="59">
        <v>171492</v>
      </c>
      <c r="I4810" s="59" t="s">
        <v>69</v>
      </c>
      <c r="J4810" s="59">
        <v>11541636</v>
      </c>
      <c r="K4810" s="59" t="s">
        <v>5029</v>
      </c>
      <c r="L4810" s="61" t="s">
        <v>113</v>
      </c>
      <c r="M4810" s="61">
        <f>VLOOKUP(H4810,zdroj!C:F,4,0)</f>
        <v>0</v>
      </c>
      <c r="N4810" s="61" t="str">
        <f t="shared" si="150"/>
        <v>katB</v>
      </c>
      <c r="P4810" s="73" t="str">
        <f t="shared" si="151"/>
        <v/>
      </c>
      <c r="Q4810" s="61" t="s">
        <v>30</v>
      </c>
    </row>
    <row r="4811" spans="8:17" x14ac:dyDescent="0.25">
      <c r="H4811" s="59">
        <v>171492</v>
      </c>
      <c r="I4811" s="59" t="s">
        <v>69</v>
      </c>
      <c r="J4811" s="59">
        <v>11541644</v>
      </c>
      <c r="K4811" s="59" t="s">
        <v>5030</v>
      </c>
      <c r="L4811" s="61" t="s">
        <v>113</v>
      </c>
      <c r="M4811" s="61">
        <f>VLOOKUP(H4811,zdroj!C:F,4,0)</f>
        <v>0</v>
      </c>
      <c r="N4811" s="61" t="str">
        <f t="shared" si="150"/>
        <v>katB</v>
      </c>
      <c r="P4811" s="73" t="str">
        <f t="shared" si="151"/>
        <v/>
      </c>
      <c r="Q4811" s="61" t="s">
        <v>30</v>
      </c>
    </row>
    <row r="4812" spans="8:17" x14ac:dyDescent="0.25">
      <c r="H4812" s="59">
        <v>171492</v>
      </c>
      <c r="I4812" s="59" t="s">
        <v>69</v>
      </c>
      <c r="J4812" s="59">
        <v>11541652</v>
      </c>
      <c r="K4812" s="59" t="s">
        <v>5031</v>
      </c>
      <c r="L4812" s="61" t="s">
        <v>113</v>
      </c>
      <c r="M4812" s="61">
        <f>VLOOKUP(H4812,zdroj!C:F,4,0)</f>
        <v>0</v>
      </c>
      <c r="N4812" s="61" t="str">
        <f t="shared" si="150"/>
        <v>katB</v>
      </c>
      <c r="P4812" s="73" t="str">
        <f t="shared" si="151"/>
        <v/>
      </c>
      <c r="Q4812" s="61" t="s">
        <v>30</v>
      </c>
    </row>
    <row r="4813" spans="8:17" x14ac:dyDescent="0.25">
      <c r="H4813" s="59">
        <v>171492</v>
      </c>
      <c r="I4813" s="59" t="s">
        <v>69</v>
      </c>
      <c r="J4813" s="59">
        <v>11541661</v>
      </c>
      <c r="K4813" s="59" t="s">
        <v>5032</v>
      </c>
      <c r="L4813" s="61" t="s">
        <v>113</v>
      </c>
      <c r="M4813" s="61">
        <f>VLOOKUP(H4813,zdroj!C:F,4,0)</f>
        <v>0</v>
      </c>
      <c r="N4813" s="61" t="str">
        <f t="shared" si="150"/>
        <v>katB</v>
      </c>
      <c r="P4813" s="73" t="str">
        <f t="shared" si="151"/>
        <v/>
      </c>
      <c r="Q4813" s="61" t="s">
        <v>30</v>
      </c>
    </row>
    <row r="4814" spans="8:17" x14ac:dyDescent="0.25">
      <c r="H4814" s="59">
        <v>171492</v>
      </c>
      <c r="I4814" s="59" t="s">
        <v>69</v>
      </c>
      <c r="J4814" s="59">
        <v>11541679</v>
      </c>
      <c r="K4814" s="59" t="s">
        <v>5033</v>
      </c>
      <c r="L4814" s="61" t="s">
        <v>113</v>
      </c>
      <c r="M4814" s="61">
        <f>VLOOKUP(H4814,zdroj!C:F,4,0)</f>
        <v>0</v>
      </c>
      <c r="N4814" s="61" t="str">
        <f t="shared" si="150"/>
        <v>katB</v>
      </c>
      <c r="P4814" s="73" t="str">
        <f t="shared" si="151"/>
        <v/>
      </c>
      <c r="Q4814" s="61" t="s">
        <v>30</v>
      </c>
    </row>
    <row r="4815" spans="8:17" x14ac:dyDescent="0.25">
      <c r="H4815" s="59">
        <v>171492</v>
      </c>
      <c r="I4815" s="59" t="s">
        <v>69</v>
      </c>
      <c r="J4815" s="59">
        <v>11541687</v>
      </c>
      <c r="K4815" s="59" t="s">
        <v>5034</v>
      </c>
      <c r="L4815" s="61" t="s">
        <v>113</v>
      </c>
      <c r="M4815" s="61">
        <f>VLOOKUP(H4815,zdroj!C:F,4,0)</f>
        <v>0</v>
      </c>
      <c r="N4815" s="61" t="str">
        <f t="shared" si="150"/>
        <v>katB</v>
      </c>
      <c r="P4815" s="73" t="str">
        <f t="shared" si="151"/>
        <v/>
      </c>
      <c r="Q4815" s="61" t="s">
        <v>30</v>
      </c>
    </row>
    <row r="4816" spans="8:17" x14ac:dyDescent="0.25">
      <c r="H4816" s="59">
        <v>171492</v>
      </c>
      <c r="I4816" s="59" t="s">
        <v>69</v>
      </c>
      <c r="J4816" s="59">
        <v>11541695</v>
      </c>
      <c r="K4816" s="59" t="s">
        <v>5035</v>
      </c>
      <c r="L4816" s="61" t="s">
        <v>113</v>
      </c>
      <c r="M4816" s="61">
        <f>VLOOKUP(H4816,zdroj!C:F,4,0)</f>
        <v>0</v>
      </c>
      <c r="N4816" s="61" t="str">
        <f t="shared" si="150"/>
        <v>katB</v>
      </c>
      <c r="P4816" s="73" t="str">
        <f t="shared" si="151"/>
        <v/>
      </c>
      <c r="Q4816" s="61" t="s">
        <v>30</v>
      </c>
    </row>
    <row r="4817" spans="8:17" x14ac:dyDescent="0.25">
      <c r="H4817" s="59">
        <v>171492</v>
      </c>
      <c r="I4817" s="59" t="s">
        <v>69</v>
      </c>
      <c r="J4817" s="59">
        <v>11541709</v>
      </c>
      <c r="K4817" s="59" t="s">
        <v>5036</v>
      </c>
      <c r="L4817" s="61" t="s">
        <v>113</v>
      </c>
      <c r="M4817" s="61">
        <f>VLOOKUP(H4817,zdroj!C:F,4,0)</f>
        <v>0</v>
      </c>
      <c r="N4817" s="61" t="str">
        <f t="shared" si="150"/>
        <v>katB</v>
      </c>
      <c r="P4817" s="73" t="str">
        <f t="shared" si="151"/>
        <v/>
      </c>
      <c r="Q4817" s="61" t="s">
        <v>30</v>
      </c>
    </row>
    <row r="4818" spans="8:17" x14ac:dyDescent="0.25">
      <c r="H4818" s="59">
        <v>171492</v>
      </c>
      <c r="I4818" s="59" t="s">
        <v>69</v>
      </c>
      <c r="J4818" s="59">
        <v>11541717</v>
      </c>
      <c r="K4818" s="59" t="s">
        <v>5037</v>
      </c>
      <c r="L4818" s="61" t="s">
        <v>113</v>
      </c>
      <c r="M4818" s="61">
        <f>VLOOKUP(H4818,zdroj!C:F,4,0)</f>
        <v>0</v>
      </c>
      <c r="N4818" s="61" t="str">
        <f t="shared" si="150"/>
        <v>katB</v>
      </c>
      <c r="P4818" s="73" t="str">
        <f t="shared" si="151"/>
        <v/>
      </c>
      <c r="Q4818" s="61" t="s">
        <v>30</v>
      </c>
    </row>
    <row r="4819" spans="8:17" x14ac:dyDescent="0.25">
      <c r="H4819" s="59">
        <v>171492</v>
      </c>
      <c r="I4819" s="59" t="s">
        <v>69</v>
      </c>
      <c r="J4819" s="59">
        <v>11541725</v>
      </c>
      <c r="K4819" s="59" t="s">
        <v>5038</v>
      </c>
      <c r="L4819" s="61" t="s">
        <v>113</v>
      </c>
      <c r="M4819" s="61">
        <f>VLOOKUP(H4819,zdroj!C:F,4,0)</f>
        <v>0</v>
      </c>
      <c r="N4819" s="61" t="str">
        <f t="shared" si="150"/>
        <v>katB</v>
      </c>
      <c r="P4819" s="73" t="str">
        <f t="shared" si="151"/>
        <v/>
      </c>
      <c r="Q4819" s="61" t="s">
        <v>30</v>
      </c>
    </row>
    <row r="4820" spans="8:17" x14ac:dyDescent="0.25">
      <c r="H4820" s="59">
        <v>171492</v>
      </c>
      <c r="I4820" s="59" t="s">
        <v>69</v>
      </c>
      <c r="J4820" s="59">
        <v>11541733</v>
      </c>
      <c r="K4820" s="59" t="s">
        <v>5039</v>
      </c>
      <c r="L4820" s="61" t="s">
        <v>113</v>
      </c>
      <c r="M4820" s="61">
        <f>VLOOKUP(H4820,zdroj!C:F,4,0)</f>
        <v>0</v>
      </c>
      <c r="N4820" s="61" t="str">
        <f t="shared" si="150"/>
        <v>katB</v>
      </c>
      <c r="P4820" s="73" t="str">
        <f t="shared" si="151"/>
        <v/>
      </c>
      <c r="Q4820" s="61" t="s">
        <v>30</v>
      </c>
    </row>
    <row r="4821" spans="8:17" x14ac:dyDescent="0.25">
      <c r="H4821" s="59">
        <v>171492</v>
      </c>
      <c r="I4821" s="59" t="s">
        <v>69</v>
      </c>
      <c r="J4821" s="59">
        <v>11541741</v>
      </c>
      <c r="K4821" s="59" t="s">
        <v>5040</v>
      </c>
      <c r="L4821" s="61" t="s">
        <v>113</v>
      </c>
      <c r="M4821" s="61">
        <f>VLOOKUP(H4821,zdroj!C:F,4,0)</f>
        <v>0</v>
      </c>
      <c r="N4821" s="61" t="str">
        <f t="shared" si="150"/>
        <v>katB</v>
      </c>
      <c r="P4821" s="73" t="str">
        <f t="shared" si="151"/>
        <v/>
      </c>
      <c r="Q4821" s="61" t="s">
        <v>30</v>
      </c>
    </row>
    <row r="4822" spans="8:17" x14ac:dyDescent="0.25">
      <c r="H4822" s="59">
        <v>171492</v>
      </c>
      <c r="I4822" s="59" t="s">
        <v>69</v>
      </c>
      <c r="J4822" s="59">
        <v>11541750</v>
      </c>
      <c r="K4822" s="59" t="s">
        <v>5041</v>
      </c>
      <c r="L4822" s="61" t="s">
        <v>113</v>
      </c>
      <c r="M4822" s="61">
        <f>VLOOKUP(H4822,zdroj!C:F,4,0)</f>
        <v>0</v>
      </c>
      <c r="N4822" s="61" t="str">
        <f t="shared" si="150"/>
        <v>katB</v>
      </c>
      <c r="P4822" s="73" t="str">
        <f t="shared" si="151"/>
        <v/>
      </c>
      <c r="Q4822" s="61" t="s">
        <v>30</v>
      </c>
    </row>
    <row r="4823" spans="8:17" x14ac:dyDescent="0.25">
      <c r="H4823" s="59">
        <v>171492</v>
      </c>
      <c r="I4823" s="59" t="s">
        <v>69</v>
      </c>
      <c r="J4823" s="59">
        <v>11541768</v>
      </c>
      <c r="K4823" s="59" t="s">
        <v>5042</v>
      </c>
      <c r="L4823" s="61" t="s">
        <v>113</v>
      </c>
      <c r="M4823" s="61">
        <f>VLOOKUP(H4823,zdroj!C:F,4,0)</f>
        <v>0</v>
      </c>
      <c r="N4823" s="61" t="str">
        <f t="shared" si="150"/>
        <v>katB</v>
      </c>
      <c r="P4823" s="73" t="str">
        <f t="shared" si="151"/>
        <v/>
      </c>
      <c r="Q4823" s="61" t="s">
        <v>30</v>
      </c>
    </row>
    <row r="4824" spans="8:17" x14ac:dyDescent="0.25">
      <c r="H4824" s="59">
        <v>171492</v>
      </c>
      <c r="I4824" s="59" t="s">
        <v>69</v>
      </c>
      <c r="J4824" s="59">
        <v>11541776</v>
      </c>
      <c r="K4824" s="59" t="s">
        <v>5043</v>
      </c>
      <c r="L4824" s="61" t="s">
        <v>113</v>
      </c>
      <c r="M4824" s="61">
        <f>VLOOKUP(H4824,zdroj!C:F,4,0)</f>
        <v>0</v>
      </c>
      <c r="N4824" s="61" t="str">
        <f t="shared" si="150"/>
        <v>katB</v>
      </c>
      <c r="P4824" s="73" t="str">
        <f t="shared" si="151"/>
        <v/>
      </c>
      <c r="Q4824" s="61" t="s">
        <v>30</v>
      </c>
    </row>
    <row r="4825" spans="8:17" x14ac:dyDescent="0.25">
      <c r="H4825" s="59">
        <v>171492</v>
      </c>
      <c r="I4825" s="59" t="s">
        <v>69</v>
      </c>
      <c r="J4825" s="59">
        <v>11541784</v>
      </c>
      <c r="K4825" s="59" t="s">
        <v>5044</v>
      </c>
      <c r="L4825" s="61" t="s">
        <v>113</v>
      </c>
      <c r="M4825" s="61">
        <f>VLOOKUP(H4825,zdroj!C:F,4,0)</f>
        <v>0</v>
      </c>
      <c r="N4825" s="61" t="str">
        <f t="shared" si="150"/>
        <v>katB</v>
      </c>
      <c r="P4825" s="73" t="str">
        <f t="shared" si="151"/>
        <v/>
      </c>
      <c r="Q4825" s="61" t="s">
        <v>30</v>
      </c>
    </row>
    <row r="4826" spans="8:17" x14ac:dyDescent="0.25">
      <c r="H4826" s="59">
        <v>171492</v>
      </c>
      <c r="I4826" s="59" t="s">
        <v>69</v>
      </c>
      <c r="J4826" s="59">
        <v>11541792</v>
      </c>
      <c r="K4826" s="59" t="s">
        <v>5045</v>
      </c>
      <c r="L4826" s="61" t="s">
        <v>113</v>
      </c>
      <c r="M4826" s="61">
        <f>VLOOKUP(H4826,zdroj!C:F,4,0)</f>
        <v>0</v>
      </c>
      <c r="N4826" s="61" t="str">
        <f t="shared" si="150"/>
        <v>katB</v>
      </c>
      <c r="P4826" s="73" t="str">
        <f t="shared" si="151"/>
        <v/>
      </c>
      <c r="Q4826" s="61" t="s">
        <v>30</v>
      </c>
    </row>
    <row r="4827" spans="8:17" x14ac:dyDescent="0.25">
      <c r="H4827" s="59">
        <v>171492</v>
      </c>
      <c r="I4827" s="59" t="s">
        <v>69</v>
      </c>
      <c r="J4827" s="59">
        <v>11541806</v>
      </c>
      <c r="K4827" s="59" t="s">
        <v>5046</v>
      </c>
      <c r="L4827" s="61" t="s">
        <v>113</v>
      </c>
      <c r="M4827" s="61">
        <f>VLOOKUP(H4827,zdroj!C:F,4,0)</f>
        <v>0</v>
      </c>
      <c r="N4827" s="61" t="str">
        <f t="shared" si="150"/>
        <v>katB</v>
      </c>
      <c r="P4827" s="73" t="str">
        <f t="shared" si="151"/>
        <v/>
      </c>
      <c r="Q4827" s="61" t="s">
        <v>30</v>
      </c>
    </row>
    <row r="4828" spans="8:17" x14ac:dyDescent="0.25">
      <c r="H4828" s="59">
        <v>171492</v>
      </c>
      <c r="I4828" s="59" t="s">
        <v>69</v>
      </c>
      <c r="J4828" s="59">
        <v>11541814</v>
      </c>
      <c r="K4828" s="59" t="s">
        <v>5047</v>
      </c>
      <c r="L4828" s="61" t="s">
        <v>113</v>
      </c>
      <c r="M4828" s="61">
        <f>VLOOKUP(H4828,zdroj!C:F,4,0)</f>
        <v>0</v>
      </c>
      <c r="N4828" s="61" t="str">
        <f t="shared" si="150"/>
        <v>katB</v>
      </c>
      <c r="P4828" s="73" t="str">
        <f t="shared" si="151"/>
        <v/>
      </c>
      <c r="Q4828" s="61" t="s">
        <v>33</v>
      </c>
    </row>
    <row r="4829" spans="8:17" x14ac:dyDescent="0.25">
      <c r="H4829" s="59">
        <v>171492</v>
      </c>
      <c r="I4829" s="59" t="s">
        <v>69</v>
      </c>
      <c r="J4829" s="59">
        <v>11541822</v>
      </c>
      <c r="K4829" s="59" t="s">
        <v>5048</v>
      </c>
      <c r="L4829" s="61" t="s">
        <v>113</v>
      </c>
      <c r="M4829" s="61">
        <f>VLOOKUP(H4829,zdroj!C:F,4,0)</f>
        <v>0</v>
      </c>
      <c r="N4829" s="61" t="str">
        <f t="shared" si="150"/>
        <v>katB</v>
      </c>
      <c r="P4829" s="73" t="str">
        <f t="shared" si="151"/>
        <v/>
      </c>
      <c r="Q4829" s="61" t="s">
        <v>30</v>
      </c>
    </row>
    <row r="4830" spans="8:17" x14ac:dyDescent="0.25">
      <c r="H4830" s="59">
        <v>171492</v>
      </c>
      <c r="I4830" s="59" t="s">
        <v>69</v>
      </c>
      <c r="J4830" s="59">
        <v>11541831</v>
      </c>
      <c r="K4830" s="59" t="s">
        <v>5049</v>
      </c>
      <c r="L4830" s="61" t="s">
        <v>113</v>
      </c>
      <c r="M4830" s="61">
        <f>VLOOKUP(H4830,zdroj!C:F,4,0)</f>
        <v>0</v>
      </c>
      <c r="N4830" s="61" t="str">
        <f t="shared" si="150"/>
        <v>katB</v>
      </c>
      <c r="P4830" s="73" t="str">
        <f t="shared" si="151"/>
        <v/>
      </c>
      <c r="Q4830" s="61" t="s">
        <v>30</v>
      </c>
    </row>
    <row r="4831" spans="8:17" x14ac:dyDescent="0.25">
      <c r="H4831" s="59">
        <v>171492</v>
      </c>
      <c r="I4831" s="59" t="s">
        <v>69</v>
      </c>
      <c r="J4831" s="59">
        <v>11541849</v>
      </c>
      <c r="K4831" s="59" t="s">
        <v>5050</v>
      </c>
      <c r="L4831" s="61" t="s">
        <v>113</v>
      </c>
      <c r="M4831" s="61">
        <f>VLOOKUP(H4831,zdroj!C:F,4,0)</f>
        <v>0</v>
      </c>
      <c r="N4831" s="61" t="str">
        <f t="shared" si="150"/>
        <v>katB</v>
      </c>
      <c r="P4831" s="73" t="str">
        <f t="shared" si="151"/>
        <v/>
      </c>
      <c r="Q4831" s="61" t="s">
        <v>30</v>
      </c>
    </row>
    <row r="4832" spans="8:17" x14ac:dyDescent="0.25">
      <c r="H4832" s="59">
        <v>171492</v>
      </c>
      <c r="I4832" s="59" t="s">
        <v>69</v>
      </c>
      <c r="J4832" s="59">
        <v>11541857</v>
      </c>
      <c r="K4832" s="59" t="s">
        <v>5051</v>
      </c>
      <c r="L4832" s="61" t="s">
        <v>113</v>
      </c>
      <c r="M4832" s="61">
        <f>VLOOKUP(H4832,zdroj!C:F,4,0)</f>
        <v>0</v>
      </c>
      <c r="N4832" s="61" t="str">
        <f t="shared" si="150"/>
        <v>katB</v>
      </c>
      <c r="P4832" s="73" t="str">
        <f t="shared" si="151"/>
        <v/>
      </c>
      <c r="Q4832" s="61" t="s">
        <v>30</v>
      </c>
    </row>
    <row r="4833" spans="8:17" x14ac:dyDescent="0.25">
      <c r="H4833" s="59">
        <v>171492</v>
      </c>
      <c r="I4833" s="59" t="s">
        <v>69</v>
      </c>
      <c r="J4833" s="59">
        <v>11541865</v>
      </c>
      <c r="K4833" s="59" t="s">
        <v>5052</v>
      </c>
      <c r="L4833" s="61" t="s">
        <v>113</v>
      </c>
      <c r="M4833" s="61">
        <f>VLOOKUP(H4833,zdroj!C:F,4,0)</f>
        <v>0</v>
      </c>
      <c r="N4833" s="61" t="str">
        <f t="shared" si="150"/>
        <v>katB</v>
      </c>
      <c r="P4833" s="73" t="str">
        <f t="shared" si="151"/>
        <v/>
      </c>
      <c r="Q4833" s="61" t="s">
        <v>30</v>
      </c>
    </row>
    <row r="4834" spans="8:17" x14ac:dyDescent="0.25">
      <c r="H4834" s="59">
        <v>171492</v>
      </c>
      <c r="I4834" s="59" t="s">
        <v>69</v>
      </c>
      <c r="J4834" s="59">
        <v>11541873</v>
      </c>
      <c r="K4834" s="59" t="s">
        <v>5053</v>
      </c>
      <c r="L4834" s="61" t="s">
        <v>113</v>
      </c>
      <c r="M4834" s="61">
        <f>VLOOKUP(H4834,zdroj!C:F,4,0)</f>
        <v>0</v>
      </c>
      <c r="N4834" s="61" t="str">
        <f t="shared" si="150"/>
        <v>katB</v>
      </c>
      <c r="P4834" s="73" t="str">
        <f t="shared" si="151"/>
        <v/>
      </c>
      <c r="Q4834" s="61" t="s">
        <v>30</v>
      </c>
    </row>
    <row r="4835" spans="8:17" x14ac:dyDescent="0.25">
      <c r="H4835" s="59">
        <v>171492</v>
      </c>
      <c r="I4835" s="59" t="s">
        <v>69</v>
      </c>
      <c r="J4835" s="59">
        <v>11541881</v>
      </c>
      <c r="K4835" s="59" t="s">
        <v>5054</v>
      </c>
      <c r="L4835" s="61" t="s">
        <v>113</v>
      </c>
      <c r="M4835" s="61">
        <f>VLOOKUP(H4835,zdroj!C:F,4,0)</f>
        <v>0</v>
      </c>
      <c r="N4835" s="61" t="str">
        <f t="shared" si="150"/>
        <v>katB</v>
      </c>
      <c r="P4835" s="73" t="str">
        <f t="shared" si="151"/>
        <v/>
      </c>
      <c r="Q4835" s="61" t="s">
        <v>30</v>
      </c>
    </row>
    <row r="4836" spans="8:17" x14ac:dyDescent="0.25">
      <c r="H4836" s="59">
        <v>171492</v>
      </c>
      <c r="I4836" s="59" t="s">
        <v>69</v>
      </c>
      <c r="J4836" s="59">
        <v>11541890</v>
      </c>
      <c r="K4836" s="59" t="s">
        <v>5055</v>
      </c>
      <c r="L4836" s="61" t="s">
        <v>113</v>
      </c>
      <c r="M4836" s="61">
        <f>VLOOKUP(H4836,zdroj!C:F,4,0)</f>
        <v>0</v>
      </c>
      <c r="N4836" s="61" t="str">
        <f t="shared" si="150"/>
        <v>katB</v>
      </c>
      <c r="P4836" s="73" t="str">
        <f t="shared" si="151"/>
        <v/>
      </c>
      <c r="Q4836" s="61" t="s">
        <v>30</v>
      </c>
    </row>
    <row r="4837" spans="8:17" x14ac:dyDescent="0.25">
      <c r="H4837" s="59">
        <v>171492</v>
      </c>
      <c r="I4837" s="59" t="s">
        <v>69</v>
      </c>
      <c r="J4837" s="59">
        <v>11541903</v>
      </c>
      <c r="K4837" s="59" t="s">
        <v>5056</v>
      </c>
      <c r="L4837" s="61" t="s">
        <v>113</v>
      </c>
      <c r="M4837" s="61">
        <f>VLOOKUP(H4837,zdroj!C:F,4,0)</f>
        <v>0</v>
      </c>
      <c r="N4837" s="61" t="str">
        <f t="shared" si="150"/>
        <v>katB</v>
      </c>
      <c r="P4837" s="73" t="str">
        <f t="shared" si="151"/>
        <v/>
      </c>
      <c r="Q4837" s="61" t="s">
        <v>30</v>
      </c>
    </row>
    <row r="4838" spans="8:17" x14ac:dyDescent="0.25">
      <c r="H4838" s="59">
        <v>171492</v>
      </c>
      <c r="I4838" s="59" t="s">
        <v>69</v>
      </c>
      <c r="J4838" s="59">
        <v>11541911</v>
      </c>
      <c r="K4838" s="59" t="s">
        <v>5057</v>
      </c>
      <c r="L4838" s="61" t="s">
        <v>113</v>
      </c>
      <c r="M4838" s="61">
        <f>VLOOKUP(H4838,zdroj!C:F,4,0)</f>
        <v>0</v>
      </c>
      <c r="N4838" s="61" t="str">
        <f t="shared" si="150"/>
        <v>katB</v>
      </c>
      <c r="P4838" s="73" t="str">
        <f t="shared" si="151"/>
        <v/>
      </c>
      <c r="Q4838" s="61" t="s">
        <v>30</v>
      </c>
    </row>
    <row r="4839" spans="8:17" x14ac:dyDescent="0.25">
      <c r="H4839" s="59">
        <v>171492</v>
      </c>
      <c r="I4839" s="59" t="s">
        <v>69</v>
      </c>
      <c r="J4839" s="59">
        <v>11541920</v>
      </c>
      <c r="K4839" s="59" t="s">
        <v>5058</v>
      </c>
      <c r="L4839" s="61" t="s">
        <v>113</v>
      </c>
      <c r="M4839" s="61">
        <f>VLOOKUP(H4839,zdroj!C:F,4,0)</f>
        <v>0</v>
      </c>
      <c r="N4839" s="61" t="str">
        <f t="shared" si="150"/>
        <v>katB</v>
      </c>
      <c r="P4839" s="73" t="str">
        <f t="shared" si="151"/>
        <v/>
      </c>
      <c r="Q4839" s="61" t="s">
        <v>30</v>
      </c>
    </row>
    <row r="4840" spans="8:17" x14ac:dyDescent="0.25">
      <c r="H4840" s="59">
        <v>171492</v>
      </c>
      <c r="I4840" s="59" t="s">
        <v>69</v>
      </c>
      <c r="J4840" s="59">
        <v>11541938</v>
      </c>
      <c r="K4840" s="59" t="s">
        <v>5059</v>
      </c>
      <c r="L4840" s="61" t="s">
        <v>113</v>
      </c>
      <c r="M4840" s="61">
        <f>VLOOKUP(H4840,zdroj!C:F,4,0)</f>
        <v>0</v>
      </c>
      <c r="N4840" s="61" t="str">
        <f t="shared" si="150"/>
        <v>katB</v>
      </c>
      <c r="P4840" s="73" t="str">
        <f t="shared" si="151"/>
        <v/>
      </c>
      <c r="Q4840" s="61" t="s">
        <v>30</v>
      </c>
    </row>
    <row r="4841" spans="8:17" x14ac:dyDescent="0.25">
      <c r="H4841" s="59">
        <v>171492</v>
      </c>
      <c r="I4841" s="59" t="s">
        <v>69</v>
      </c>
      <c r="J4841" s="59">
        <v>11541946</v>
      </c>
      <c r="K4841" s="59" t="s">
        <v>5060</v>
      </c>
      <c r="L4841" s="61" t="s">
        <v>113</v>
      </c>
      <c r="M4841" s="61">
        <f>VLOOKUP(H4841,zdroj!C:F,4,0)</f>
        <v>0</v>
      </c>
      <c r="N4841" s="61" t="str">
        <f t="shared" si="150"/>
        <v>katB</v>
      </c>
      <c r="P4841" s="73" t="str">
        <f t="shared" si="151"/>
        <v/>
      </c>
      <c r="Q4841" s="61" t="s">
        <v>30</v>
      </c>
    </row>
    <row r="4842" spans="8:17" x14ac:dyDescent="0.25">
      <c r="H4842" s="59">
        <v>171492</v>
      </c>
      <c r="I4842" s="59" t="s">
        <v>69</v>
      </c>
      <c r="J4842" s="59">
        <v>11541954</v>
      </c>
      <c r="K4842" s="59" t="s">
        <v>5061</v>
      </c>
      <c r="L4842" s="61" t="s">
        <v>113</v>
      </c>
      <c r="M4842" s="61">
        <f>VLOOKUP(H4842,zdroj!C:F,4,0)</f>
        <v>0</v>
      </c>
      <c r="N4842" s="61" t="str">
        <f t="shared" si="150"/>
        <v>katB</v>
      </c>
      <c r="P4842" s="73" t="str">
        <f t="shared" si="151"/>
        <v/>
      </c>
      <c r="Q4842" s="61" t="s">
        <v>30</v>
      </c>
    </row>
    <row r="4843" spans="8:17" x14ac:dyDescent="0.25">
      <c r="H4843" s="59">
        <v>171492</v>
      </c>
      <c r="I4843" s="59" t="s">
        <v>69</v>
      </c>
      <c r="J4843" s="59">
        <v>11541962</v>
      </c>
      <c r="K4843" s="59" t="s">
        <v>5062</v>
      </c>
      <c r="L4843" s="61" t="s">
        <v>113</v>
      </c>
      <c r="M4843" s="61">
        <f>VLOOKUP(H4843,zdroj!C:F,4,0)</f>
        <v>0</v>
      </c>
      <c r="N4843" s="61" t="str">
        <f t="shared" si="150"/>
        <v>katB</v>
      </c>
      <c r="P4843" s="73" t="str">
        <f t="shared" si="151"/>
        <v/>
      </c>
      <c r="Q4843" s="61" t="s">
        <v>30</v>
      </c>
    </row>
    <row r="4844" spans="8:17" x14ac:dyDescent="0.25">
      <c r="H4844" s="59">
        <v>171492</v>
      </c>
      <c r="I4844" s="59" t="s">
        <v>69</v>
      </c>
      <c r="J4844" s="59">
        <v>11541971</v>
      </c>
      <c r="K4844" s="59" t="s">
        <v>5063</v>
      </c>
      <c r="L4844" s="61" t="s">
        <v>113</v>
      </c>
      <c r="M4844" s="61">
        <f>VLOOKUP(H4844,zdroj!C:F,4,0)</f>
        <v>0</v>
      </c>
      <c r="N4844" s="61" t="str">
        <f t="shared" si="150"/>
        <v>katB</v>
      </c>
      <c r="P4844" s="73" t="str">
        <f t="shared" si="151"/>
        <v/>
      </c>
      <c r="Q4844" s="61" t="s">
        <v>30</v>
      </c>
    </row>
    <row r="4845" spans="8:17" x14ac:dyDescent="0.25">
      <c r="H4845" s="59">
        <v>171492</v>
      </c>
      <c r="I4845" s="59" t="s">
        <v>69</v>
      </c>
      <c r="J4845" s="59">
        <v>11541989</v>
      </c>
      <c r="K4845" s="59" t="s">
        <v>5064</v>
      </c>
      <c r="L4845" s="61" t="s">
        <v>113</v>
      </c>
      <c r="M4845" s="61">
        <f>VLOOKUP(H4845,zdroj!C:F,4,0)</f>
        <v>0</v>
      </c>
      <c r="N4845" s="61" t="str">
        <f t="shared" si="150"/>
        <v>katB</v>
      </c>
      <c r="P4845" s="73" t="str">
        <f t="shared" si="151"/>
        <v/>
      </c>
      <c r="Q4845" s="61" t="s">
        <v>30</v>
      </c>
    </row>
    <row r="4846" spans="8:17" x14ac:dyDescent="0.25">
      <c r="H4846" s="59">
        <v>171492</v>
      </c>
      <c r="I4846" s="59" t="s">
        <v>69</v>
      </c>
      <c r="J4846" s="59">
        <v>11541997</v>
      </c>
      <c r="K4846" s="59" t="s">
        <v>5065</v>
      </c>
      <c r="L4846" s="61" t="s">
        <v>113</v>
      </c>
      <c r="M4846" s="61">
        <f>VLOOKUP(H4846,zdroj!C:F,4,0)</f>
        <v>0</v>
      </c>
      <c r="N4846" s="61" t="str">
        <f t="shared" si="150"/>
        <v>katB</v>
      </c>
      <c r="P4846" s="73" t="str">
        <f t="shared" si="151"/>
        <v/>
      </c>
      <c r="Q4846" s="61" t="s">
        <v>30</v>
      </c>
    </row>
    <row r="4847" spans="8:17" x14ac:dyDescent="0.25">
      <c r="H4847" s="59">
        <v>171492</v>
      </c>
      <c r="I4847" s="59" t="s">
        <v>69</v>
      </c>
      <c r="J4847" s="59">
        <v>11542004</v>
      </c>
      <c r="K4847" s="59" t="s">
        <v>5066</v>
      </c>
      <c r="L4847" s="61" t="s">
        <v>81</v>
      </c>
      <c r="M4847" s="61">
        <f>VLOOKUP(H4847,zdroj!C:F,4,0)</f>
        <v>0</v>
      </c>
      <c r="N4847" s="61" t="str">
        <f t="shared" si="150"/>
        <v>-</v>
      </c>
      <c r="P4847" s="73" t="str">
        <f t="shared" si="151"/>
        <v/>
      </c>
      <c r="Q4847" s="61" t="s">
        <v>84</v>
      </c>
    </row>
    <row r="4848" spans="8:17" x14ac:dyDescent="0.25">
      <c r="H4848" s="59">
        <v>171492</v>
      </c>
      <c r="I4848" s="59" t="s">
        <v>69</v>
      </c>
      <c r="J4848" s="59">
        <v>11542012</v>
      </c>
      <c r="K4848" s="59" t="s">
        <v>5067</v>
      </c>
      <c r="L4848" s="61" t="s">
        <v>113</v>
      </c>
      <c r="M4848" s="61">
        <f>VLOOKUP(H4848,zdroj!C:F,4,0)</f>
        <v>0</v>
      </c>
      <c r="N4848" s="61" t="str">
        <f t="shared" si="150"/>
        <v>katB</v>
      </c>
      <c r="P4848" s="73" t="str">
        <f t="shared" si="151"/>
        <v/>
      </c>
      <c r="Q4848" s="61" t="s">
        <v>30</v>
      </c>
    </row>
    <row r="4849" spans="8:17" x14ac:dyDescent="0.25">
      <c r="H4849" s="59">
        <v>171492</v>
      </c>
      <c r="I4849" s="59" t="s">
        <v>69</v>
      </c>
      <c r="J4849" s="59">
        <v>11542021</v>
      </c>
      <c r="K4849" s="59" t="s">
        <v>5068</v>
      </c>
      <c r="L4849" s="61" t="s">
        <v>113</v>
      </c>
      <c r="M4849" s="61">
        <f>VLOOKUP(H4849,zdroj!C:F,4,0)</f>
        <v>0</v>
      </c>
      <c r="N4849" s="61" t="str">
        <f t="shared" si="150"/>
        <v>katB</v>
      </c>
      <c r="P4849" s="73" t="str">
        <f t="shared" si="151"/>
        <v/>
      </c>
      <c r="Q4849" s="61" t="s">
        <v>30</v>
      </c>
    </row>
    <row r="4850" spans="8:17" x14ac:dyDescent="0.25">
      <c r="H4850" s="59">
        <v>171492</v>
      </c>
      <c r="I4850" s="59" t="s">
        <v>69</v>
      </c>
      <c r="J4850" s="59">
        <v>11542039</v>
      </c>
      <c r="K4850" s="59" t="s">
        <v>5069</v>
      </c>
      <c r="L4850" s="61" t="s">
        <v>113</v>
      </c>
      <c r="M4850" s="61">
        <f>VLOOKUP(H4850,zdroj!C:F,4,0)</f>
        <v>0</v>
      </c>
      <c r="N4850" s="61" t="str">
        <f t="shared" si="150"/>
        <v>katB</v>
      </c>
      <c r="P4850" s="73" t="str">
        <f t="shared" si="151"/>
        <v/>
      </c>
      <c r="Q4850" s="61" t="s">
        <v>30</v>
      </c>
    </row>
    <row r="4851" spans="8:17" x14ac:dyDescent="0.25">
      <c r="H4851" s="59">
        <v>171492</v>
      </c>
      <c r="I4851" s="59" t="s">
        <v>69</v>
      </c>
      <c r="J4851" s="59">
        <v>11542047</v>
      </c>
      <c r="K4851" s="59" t="s">
        <v>5070</v>
      </c>
      <c r="L4851" s="61" t="s">
        <v>113</v>
      </c>
      <c r="M4851" s="61">
        <f>VLOOKUP(H4851,zdroj!C:F,4,0)</f>
        <v>0</v>
      </c>
      <c r="N4851" s="61" t="str">
        <f t="shared" si="150"/>
        <v>katB</v>
      </c>
      <c r="P4851" s="73" t="str">
        <f t="shared" si="151"/>
        <v/>
      </c>
      <c r="Q4851" s="61" t="s">
        <v>30</v>
      </c>
    </row>
    <row r="4852" spans="8:17" x14ac:dyDescent="0.25">
      <c r="H4852" s="59">
        <v>171492</v>
      </c>
      <c r="I4852" s="59" t="s">
        <v>69</v>
      </c>
      <c r="J4852" s="59">
        <v>11542055</v>
      </c>
      <c r="K4852" s="59" t="s">
        <v>5071</v>
      </c>
      <c r="L4852" s="61" t="s">
        <v>113</v>
      </c>
      <c r="M4852" s="61">
        <f>VLOOKUP(H4852,zdroj!C:F,4,0)</f>
        <v>0</v>
      </c>
      <c r="N4852" s="61" t="str">
        <f t="shared" si="150"/>
        <v>katB</v>
      </c>
      <c r="P4852" s="73" t="str">
        <f t="shared" si="151"/>
        <v/>
      </c>
      <c r="Q4852" s="61" t="s">
        <v>30</v>
      </c>
    </row>
    <row r="4853" spans="8:17" x14ac:dyDescent="0.25">
      <c r="H4853" s="59">
        <v>171492</v>
      </c>
      <c r="I4853" s="59" t="s">
        <v>69</v>
      </c>
      <c r="J4853" s="59">
        <v>11542063</v>
      </c>
      <c r="K4853" s="59" t="s">
        <v>5072</v>
      </c>
      <c r="L4853" s="61" t="s">
        <v>113</v>
      </c>
      <c r="M4853" s="61">
        <f>VLOOKUP(H4853,zdroj!C:F,4,0)</f>
        <v>0</v>
      </c>
      <c r="N4853" s="61" t="str">
        <f t="shared" si="150"/>
        <v>katB</v>
      </c>
      <c r="P4853" s="73" t="str">
        <f t="shared" si="151"/>
        <v/>
      </c>
      <c r="Q4853" s="61" t="s">
        <v>30</v>
      </c>
    </row>
    <row r="4854" spans="8:17" x14ac:dyDescent="0.25">
      <c r="H4854" s="59">
        <v>171492</v>
      </c>
      <c r="I4854" s="59" t="s">
        <v>69</v>
      </c>
      <c r="J4854" s="59">
        <v>11542071</v>
      </c>
      <c r="K4854" s="59" t="s">
        <v>5073</v>
      </c>
      <c r="L4854" s="61" t="s">
        <v>113</v>
      </c>
      <c r="M4854" s="61">
        <f>VLOOKUP(H4854,zdroj!C:F,4,0)</f>
        <v>0</v>
      </c>
      <c r="N4854" s="61" t="str">
        <f t="shared" si="150"/>
        <v>katB</v>
      </c>
      <c r="P4854" s="73" t="str">
        <f t="shared" si="151"/>
        <v/>
      </c>
      <c r="Q4854" s="61" t="s">
        <v>30</v>
      </c>
    </row>
    <row r="4855" spans="8:17" x14ac:dyDescent="0.25">
      <c r="H4855" s="59">
        <v>171492</v>
      </c>
      <c r="I4855" s="59" t="s">
        <v>69</v>
      </c>
      <c r="J4855" s="59">
        <v>11542080</v>
      </c>
      <c r="K4855" s="59" t="s">
        <v>5074</v>
      </c>
      <c r="L4855" s="61" t="s">
        <v>113</v>
      </c>
      <c r="M4855" s="61">
        <f>VLOOKUP(H4855,zdroj!C:F,4,0)</f>
        <v>0</v>
      </c>
      <c r="N4855" s="61" t="str">
        <f t="shared" si="150"/>
        <v>katB</v>
      </c>
      <c r="P4855" s="73" t="str">
        <f t="shared" si="151"/>
        <v/>
      </c>
      <c r="Q4855" s="61" t="s">
        <v>30</v>
      </c>
    </row>
    <row r="4856" spans="8:17" x14ac:dyDescent="0.25">
      <c r="H4856" s="59">
        <v>171492</v>
      </c>
      <c r="I4856" s="59" t="s">
        <v>69</v>
      </c>
      <c r="J4856" s="59">
        <v>11542098</v>
      </c>
      <c r="K4856" s="59" t="s">
        <v>5075</v>
      </c>
      <c r="L4856" s="61" t="s">
        <v>113</v>
      </c>
      <c r="M4856" s="61">
        <f>VLOOKUP(H4856,zdroj!C:F,4,0)</f>
        <v>0</v>
      </c>
      <c r="N4856" s="61" t="str">
        <f t="shared" si="150"/>
        <v>katB</v>
      </c>
      <c r="P4856" s="73" t="str">
        <f t="shared" si="151"/>
        <v/>
      </c>
      <c r="Q4856" s="61" t="s">
        <v>30</v>
      </c>
    </row>
    <row r="4857" spans="8:17" x14ac:dyDescent="0.25">
      <c r="H4857" s="59">
        <v>171492</v>
      </c>
      <c r="I4857" s="59" t="s">
        <v>69</v>
      </c>
      <c r="J4857" s="59">
        <v>11542101</v>
      </c>
      <c r="K4857" s="59" t="s">
        <v>5076</v>
      </c>
      <c r="L4857" s="61" t="s">
        <v>113</v>
      </c>
      <c r="M4857" s="61">
        <f>VLOOKUP(H4857,zdroj!C:F,4,0)</f>
        <v>0</v>
      </c>
      <c r="N4857" s="61" t="str">
        <f t="shared" si="150"/>
        <v>katB</v>
      </c>
      <c r="P4857" s="73" t="str">
        <f t="shared" si="151"/>
        <v/>
      </c>
      <c r="Q4857" s="61" t="s">
        <v>30</v>
      </c>
    </row>
    <row r="4858" spans="8:17" x14ac:dyDescent="0.25">
      <c r="H4858" s="59">
        <v>171492</v>
      </c>
      <c r="I4858" s="59" t="s">
        <v>69</v>
      </c>
      <c r="J4858" s="59">
        <v>11542110</v>
      </c>
      <c r="K4858" s="59" t="s">
        <v>5077</v>
      </c>
      <c r="L4858" s="61" t="s">
        <v>113</v>
      </c>
      <c r="M4858" s="61">
        <f>VLOOKUP(H4858,zdroj!C:F,4,0)</f>
        <v>0</v>
      </c>
      <c r="N4858" s="61" t="str">
        <f t="shared" si="150"/>
        <v>katB</v>
      </c>
      <c r="P4858" s="73" t="str">
        <f t="shared" si="151"/>
        <v/>
      </c>
      <c r="Q4858" s="61" t="s">
        <v>30</v>
      </c>
    </row>
    <row r="4859" spans="8:17" x14ac:dyDescent="0.25">
      <c r="H4859" s="59">
        <v>171492</v>
      </c>
      <c r="I4859" s="59" t="s">
        <v>69</v>
      </c>
      <c r="J4859" s="59">
        <v>11542128</v>
      </c>
      <c r="K4859" s="59" t="s">
        <v>5078</v>
      </c>
      <c r="L4859" s="61" t="s">
        <v>113</v>
      </c>
      <c r="M4859" s="61">
        <f>VLOOKUP(H4859,zdroj!C:F,4,0)</f>
        <v>0</v>
      </c>
      <c r="N4859" s="61" t="str">
        <f t="shared" si="150"/>
        <v>katB</v>
      </c>
      <c r="P4859" s="73" t="str">
        <f t="shared" si="151"/>
        <v/>
      </c>
      <c r="Q4859" s="61" t="s">
        <v>30</v>
      </c>
    </row>
    <row r="4860" spans="8:17" x14ac:dyDescent="0.25">
      <c r="H4860" s="59">
        <v>171492</v>
      </c>
      <c r="I4860" s="59" t="s">
        <v>69</v>
      </c>
      <c r="J4860" s="59">
        <v>11542136</v>
      </c>
      <c r="K4860" s="59" t="s">
        <v>5079</v>
      </c>
      <c r="L4860" s="61" t="s">
        <v>113</v>
      </c>
      <c r="M4860" s="61">
        <f>VLOOKUP(H4860,zdroj!C:F,4,0)</f>
        <v>0</v>
      </c>
      <c r="N4860" s="61" t="str">
        <f t="shared" si="150"/>
        <v>katB</v>
      </c>
      <c r="P4860" s="73" t="str">
        <f t="shared" si="151"/>
        <v/>
      </c>
      <c r="Q4860" s="61" t="s">
        <v>33</v>
      </c>
    </row>
    <row r="4861" spans="8:17" x14ac:dyDescent="0.25">
      <c r="H4861" s="59">
        <v>171492</v>
      </c>
      <c r="I4861" s="59" t="s">
        <v>69</v>
      </c>
      <c r="J4861" s="59">
        <v>11542144</v>
      </c>
      <c r="K4861" s="59" t="s">
        <v>5080</v>
      </c>
      <c r="L4861" s="61" t="s">
        <v>113</v>
      </c>
      <c r="M4861" s="61">
        <f>VLOOKUP(H4861,zdroj!C:F,4,0)</f>
        <v>0</v>
      </c>
      <c r="N4861" s="61" t="str">
        <f t="shared" si="150"/>
        <v>katB</v>
      </c>
      <c r="P4861" s="73" t="str">
        <f t="shared" si="151"/>
        <v/>
      </c>
      <c r="Q4861" s="61" t="s">
        <v>30</v>
      </c>
    </row>
    <row r="4862" spans="8:17" x14ac:dyDescent="0.25">
      <c r="H4862" s="59">
        <v>171492</v>
      </c>
      <c r="I4862" s="59" t="s">
        <v>69</v>
      </c>
      <c r="J4862" s="59">
        <v>11542152</v>
      </c>
      <c r="K4862" s="59" t="s">
        <v>5081</v>
      </c>
      <c r="L4862" s="61" t="s">
        <v>113</v>
      </c>
      <c r="M4862" s="61">
        <f>VLOOKUP(H4862,zdroj!C:F,4,0)</f>
        <v>0</v>
      </c>
      <c r="N4862" s="61" t="str">
        <f t="shared" si="150"/>
        <v>katB</v>
      </c>
      <c r="P4862" s="73" t="str">
        <f t="shared" si="151"/>
        <v/>
      </c>
      <c r="Q4862" s="61" t="s">
        <v>30</v>
      </c>
    </row>
    <row r="4863" spans="8:17" x14ac:dyDescent="0.25">
      <c r="H4863" s="59">
        <v>171492</v>
      </c>
      <c r="I4863" s="59" t="s">
        <v>69</v>
      </c>
      <c r="J4863" s="59">
        <v>11542161</v>
      </c>
      <c r="K4863" s="59" t="s">
        <v>5082</v>
      </c>
      <c r="L4863" s="61" t="s">
        <v>113</v>
      </c>
      <c r="M4863" s="61">
        <f>VLOOKUP(H4863,zdroj!C:F,4,0)</f>
        <v>0</v>
      </c>
      <c r="N4863" s="61" t="str">
        <f t="shared" si="150"/>
        <v>katB</v>
      </c>
      <c r="P4863" s="73" t="str">
        <f t="shared" si="151"/>
        <v/>
      </c>
      <c r="Q4863" s="61" t="s">
        <v>30</v>
      </c>
    </row>
    <row r="4864" spans="8:17" x14ac:dyDescent="0.25">
      <c r="H4864" s="59">
        <v>171492</v>
      </c>
      <c r="I4864" s="59" t="s">
        <v>69</v>
      </c>
      <c r="J4864" s="59">
        <v>11542179</v>
      </c>
      <c r="K4864" s="59" t="s">
        <v>5083</v>
      </c>
      <c r="L4864" s="61" t="s">
        <v>113</v>
      </c>
      <c r="M4864" s="61">
        <f>VLOOKUP(H4864,zdroj!C:F,4,0)</f>
        <v>0</v>
      </c>
      <c r="N4864" s="61" t="str">
        <f t="shared" si="150"/>
        <v>katB</v>
      </c>
      <c r="P4864" s="73" t="str">
        <f t="shared" si="151"/>
        <v/>
      </c>
      <c r="Q4864" s="61" t="s">
        <v>30</v>
      </c>
    </row>
    <row r="4865" spans="8:17" x14ac:dyDescent="0.25">
      <c r="H4865" s="59">
        <v>171492</v>
      </c>
      <c r="I4865" s="59" t="s">
        <v>69</v>
      </c>
      <c r="J4865" s="59">
        <v>11542187</v>
      </c>
      <c r="K4865" s="59" t="s">
        <v>5084</v>
      </c>
      <c r="L4865" s="61" t="s">
        <v>113</v>
      </c>
      <c r="M4865" s="61">
        <f>VLOOKUP(H4865,zdroj!C:F,4,0)</f>
        <v>0</v>
      </c>
      <c r="N4865" s="61" t="str">
        <f t="shared" si="150"/>
        <v>katB</v>
      </c>
      <c r="P4865" s="73" t="str">
        <f t="shared" si="151"/>
        <v/>
      </c>
      <c r="Q4865" s="61" t="s">
        <v>31</v>
      </c>
    </row>
    <row r="4866" spans="8:17" x14ac:dyDescent="0.25">
      <c r="H4866" s="59">
        <v>171492</v>
      </c>
      <c r="I4866" s="59" t="s">
        <v>69</v>
      </c>
      <c r="J4866" s="59">
        <v>11542195</v>
      </c>
      <c r="K4866" s="59" t="s">
        <v>5085</v>
      </c>
      <c r="L4866" s="61" t="s">
        <v>81</v>
      </c>
      <c r="M4866" s="61">
        <f>VLOOKUP(H4866,zdroj!C:F,4,0)</f>
        <v>0</v>
      </c>
      <c r="N4866" s="61" t="str">
        <f t="shared" si="150"/>
        <v>-</v>
      </c>
      <c r="P4866" s="73" t="str">
        <f t="shared" si="151"/>
        <v/>
      </c>
      <c r="Q4866" s="61" t="s">
        <v>84</v>
      </c>
    </row>
    <row r="4867" spans="8:17" x14ac:dyDescent="0.25">
      <c r="H4867" s="59">
        <v>171492</v>
      </c>
      <c r="I4867" s="59" t="s">
        <v>69</v>
      </c>
      <c r="J4867" s="59">
        <v>11542209</v>
      </c>
      <c r="K4867" s="59" t="s">
        <v>5086</v>
      </c>
      <c r="L4867" s="61" t="s">
        <v>113</v>
      </c>
      <c r="M4867" s="61">
        <f>VLOOKUP(H4867,zdroj!C:F,4,0)</f>
        <v>0</v>
      </c>
      <c r="N4867" s="61" t="str">
        <f t="shared" si="150"/>
        <v>katB</v>
      </c>
      <c r="P4867" s="73" t="str">
        <f t="shared" si="151"/>
        <v/>
      </c>
      <c r="Q4867" s="61" t="s">
        <v>30</v>
      </c>
    </row>
    <row r="4868" spans="8:17" x14ac:dyDescent="0.25">
      <c r="H4868" s="59">
        <v>171492</v>
      </c>
      <c r="I4868" s="59" t="s">
        <v>69</v>
      </c>
      <c r="J4868" s="59">
        <v>11542217</v>
      </c>
      <c r="K4868" s="59" t="s">
        <v>5087</v>
      </c>
      <c r="L4868" s="61" t="s">
        <v>113</v>
      </c>
      <c r="M4868" s="61">
        <f>VLOOKUP(H4868,zdroj!C:F,4,0)</f>
        <v>0</v>
      </c>
      <c r="N4868" s="61" t="str">
        <f t="shared" si="150"/>
        <v>katB</v>
      </c>
      <c r="P4868" s="73" t="str">
        <f t="shared" si="151"/>
        <v/>
      </c>
      <c r="Q4868" s="61" t="s">
        <v>30</v>
      </c>
    </row>
    <row r="4869" spans="8:17" x14ac:dyDescent="0.25">
      <c r="H4869" s="59">
        <v>171492</v>
      </c>
      <c r="I4869" s="59" t="s">
        <v>69</v>
      </c>
      <c r="J4869" s="59">
        <v>11542225</v>
      </c>
      <c r="K4869" s="59" t="s">
        <v>5088</v>
      </c>
      <c r="L4869" s="61" t="s">
        <v>113</v>
      </c>
      <c r="M4869" s="61">
        <f>VLOOKUP(H4869,zdroj!C:F,4,0)</f>
        <v>0</v>
      </c>
      <c r="N4869" s="61" t="str">
        <f t="shared" si="150"/>
        <v>katB</v>
      </c>
      <c r="P4869" s="73" t="str">
        <f t="shared" si="151"/>
        <v/>
      </c>
      <c r="Q4869" s="61" t="s">
        <v>30</v>
      </c>
    </row>
    <row r="4870" spans="8:17" x14ac:dyDescent="0.25">
      <c r="H4870" s="59">
        <v>171492</v>
      </c>
      <c r="I4870" s="59" t="s">
        <v>69</v>
      </c>
      <c r="J4870" s="59">
        <v>11542233</v>
      </c>
      <c r="K4870" s="59" t="s">
        <v>5089</v>
      </c>
      <c r="L4870" s="61" t="s">
        <v>113</v>
      </c>
      <c r="M4870" s="61">
        <f>VLOOKUP(H4870,zdroj!C:F,4,0)</f>
        <v>0</v>
      </c>
      <c r="N4870" s="61" t="str">
        <f t="shared" si="150"/>
        <v>katB</v>
      </c>
      <c r="P4870" s="73" t="str">
        <f t="shared" si="151"/>
        <v/>
      </c>
      <c r="Q4870" s="61" t="s">
        <v>30</v>
      </c>
    </row>
    <row r="4871" spans="8:17" x14ac:dyDescent="0.25">
      <c r="H4871" s="59">
        <v>171492</v>
      </c>
      <c r="I4871" s="59" t="s">
        <v>69</v>
      </c>
      <c r="J4871" s="59">
        <v>11542241</v>
      </c>
      <c r="K4871" s="59" t="s">
        <v>5090</v>
      </c>
      <c r="L4871" s="61" t="s">
        <v>113</v>
      </c>
      <c r="M4871" s="61">
        <f>VLOOKUP(H4871,zdroj!C:F,4,0)</f>
        <v>0</v>
      </c>
      <c r="N4871" s="61" t="str">
        <f t="shared" ref="N4871:N4934" si="152">IF(M4871="A",IF(L4871="katA","katB",L4871),L4871)</f>
        <v>katB</v>
      </c>
      <c r="P4871" s="73" t="str">
        <f t="shared" ref="P4871:P4934" si="153">IF(O4871="A",1,"")</f>
        <v/>
      </c>
      <c r="Q4871" s="61" t="s">
        <v>30</v>
      </c>
    </row>
    <row r="4872" spans="8:17" x14ac:dyDescent="0.25">
      <c r="H4872" s="59">
        <v>171492</v>
      </c>
      <c r="I4872" s="59" t="s">
        <v>69</v>
      </c>
      <c r="J4872" s="59">
        <v>11542250</v>
      </c>
      <c r="K4872" s="59" t="s">
        <v>5091</v>
      </c>
      <c r="L4872" s="61" t="s">
        <v>113</v>
      </c>
      <c r="M4872" s="61">
        <f>VLOOKUP(H4872,zdroj!C:F,4,0)</f>
        <v>0</v>
      </c>
      <c r="N4872" s="61" t="str">
        <f t="shared" si="152"/>
        <v>katB</v>
      </c>
      <c r="P4872" s="73" t="str">
        <f t="shared" si="153"/>
        <v/>
      </c>
      <c r="Q4872" s="61" t="s">
        <v>30</v>
      </c>
    </row>
    <row r="4873" spans="8:17" x14ac:dyDescent="0.25">
      <c r="H4873" s="59">
        <v>171492</v>
      </c>
      <c r="I4873" s="59" t="s">
        <v>69</v>
      </c>
      <c r="J4873" s="59">
        <v>11542268</v>
      </c>
      <c r="K4873" s="59" t="s">
        <v>5092</v>
      </c>
      <c r="L4873" s="61" t="s">
        <v>113</v>
      </c>
      <c r="M4873" s="61">
        <f>VLOOKUP(H4873,zdroj!C:F,4,0)</f>
        <v>0</v>
      </c>
      <c r="N4873" s="61" t="str">
        <f t="shared" si="152"/>
        <v>katB</v>
      </c>
      <c r="P4873" s="73" t="str">
        <f t="shared" si="153"/>
        <v/>
      </c>
      <c r="Q4873" s="61" t="s">
        <v>30</v>
      </c>
    </row>
    <row r="4874" spans="8:17" x14ac:dyDescent="0.25">
      <c r="H4874" s="59">
        <v>171492</v>
      </c>
      <c r="I4874" s="59" t="s">
        <v>69</v>
      </c>
      <c r="J4874" s="59">
        <v>11542276</v>
      </c>
      <c r="K4874" s="59" t="s">
        <v>5093</v>
      </c>
      <c r="L4874" s="61" t="s">
        <v>81</v>
      </c>
      <c r="M4874" s="61">
        <f>VLOOKUP(H4874,zdroj!C:F,4,0)</f>
        <v>0</v>
      </c>
      <c r="N4874" s="61" t="str">
        <f t="shared" si="152"/>
        <v>-</v>
      </c>
      <c r="P4874" s="73" t="str">
        <f t="shared" si="153"/>
        <v/>
      </c>
      <c r="Q4874" s="61" t="s">
        <v>84</v>
      </c>
    </row>
    <row r="4875" spans="8:17" x14ac:dyDescent="0.25">
      <c r="H4875" s="59">
        <v>171492</v>
      </c>
      <c r="I4875" s="59" t="s">
        <v>69</v>
      </c>
      <c r="J4875" s="59">
        <v>11542284</v>
      </c>
      <c r="K4875" s="59" t="s">
        <v>5094</v>
      </c>
      <c r="L4875" s="61" t="s">
        <v>113</v>
      </c>
      <c r="M4875" s="61">
        <f>VLOOKUP(H4875,zdroj!C:F,4,0)</f>
        <v>0</v>
      </c>
      <c r="N4875" s="61" t="str">
        <f t="shared" si="152"/>
        <v>katB</v>
      </c>
      <c r="P4875" s="73" t="str">
        <f t="shared" si="153"/>
        <v/>
      </c>
      <c r="Q4875" s="61" t="s">
        <v>30</v>
      </c>
    </row>
    <row r="4876" spans="8:17" x14ac:dyDescent="0.25">
      <c r="H4876" s="59">
        <v>171492</v>
      </c>
      <c r="I4876" s="59" t="s">
        <v>69</v>
      </c>
      <c r="J4876" s="59">
        <v>11542292</v>
      </c>
      <c r="K4876" s="59" t="s">
        <v>5095</v>
      </c>
      <c r="L4876" s="61" t="s">
        <v>113</v>
      </c>
      <c r="M4876" s="61">
        <f>VLOOKUP(H4876,zdroj!C:F,4,0)</f>
        <v>0</v>
      </c>
      <c r="N4876" s="61" t="str">
        <f t="shared" si="152"/>
        <v>katB</v>
      </c>
      <c r="P4876" s="73" t="str">
        <f t="shared" si="153"/>
        <v/>
      </c>
      <c r="Q4876" s="61" t="s">
        <v>30</v>
      </c>
    </row>
    <row r="4877" spans="8:17" x14ac:dyDescent="0.25">
      <c r="H4877" s="59">
        <v>171492</v>
      </c>
      <c r="I4877" s="59" t="s">
        <v>69</v>
      </c>
      <c r="J4877" s="59">
        <v>11542306</v>
      </c>
      <c r="K4877" s="59" t="s">
        <v>5096</v>
      </c>
      <c r="L4877" s="61" t="s">
        <v>113</v>
      </c>
      <c r="M4877" s="61">
        <f>VLOOKUP(H4877,zdroj!C:F,4,0)</f>
        <v>0</v>
      </c>
      <c r="N4877" s="61" t="str">
        <f t="shared" si="152"/>
        <v>katB</v>
      </c>
      <c r="P4877" s="73" t="str">
        <f t="shared" si="153"/>
        <v/>
      </c>
      <c r="Q4877" s="61" t="s">
        <v>30</v>
      </c>
    </row>
    <row r="4878" spans="8:17" x14ac:dyDescent="0.25">
      <c r="H4878" s="59">
        <v>171492</v>
      </c>
      <c r="I4878" s="59" t="s">
        <v>69</v>
      </c>
      <c r="J4878" s="59">
        <v>11542314</v>
      </c>
      <c r="K4878" s="59" t="s">
        <v>5097</v>
      </c>
      <c r="L4878" s="61" t="s">
        <v>113</v>
      </c>
      <c r="M4878" s="61">
        <f>VLOOKUP(H4878,zdroj!C:F,4,0)</f>
        <v>0</v>
      </c>
      <c r="N4878" s="61" t="str">
        <f t="shared" si="152"/>
        <v>katB</v>
      </c>
      <c r="P4878" s="73" t="str">
        <f t="shared" si="153"/>
        <v/>
      </c>
      <c r="Q4878" s="61" t="s">
        <v>30</v>
      </c>
    </row>
    <row r="4879" spans="8:17" x14ac:dyDescent="0.25">
      <c r="H4879" s="59">
        <v>171492</v>
      </c>
      <c r="I4879" s="59" t="s">
        <v>69</v>
      </c>
      <c r="J4879" s="59">
        <v>11542322</v>
      </c>
      <c r="K4879" s="59" t="s">
        <v>5098</v>
      </c>
      <c r="L4879" s="61" t="s">
        <v>113</v>
      </c>
      <c r="M4879" s="61">
        <f>VLOOKUP(H4879,zdroj!C:F,4,0)</f>
        <v>0</v>
      </c>
      <c r="N4879" s="61" t="str">
        <f t="shared" si="152"/>
        <v>katB</v>
      </c>
      <c r="P4879" s="73" t="str">
        <f t="shared" si="153"/>
        <v/>
      </c>
      <c r="Q4879" s="61" t="s">
        <v>30</v>
      </c>
    </row>
    <row r="4880" spans="8:17" x14ac:dyDescent="0.25">
      <c r="H4880" s="59">
        <v>171492</v>
      </c>
      <c r="I4880" s="59" t="s">
        <v>69</v>
      </c>
      <c r="J4880" s="59">
        <v>11542331</v>
      </c>
      <c r="K4880" s="59" t="s">
        <v>5099</v>
      </c>
      <c r="L4880" s="61" t="s">
        <v>113</v>
      </c>
      <c r="M4880" s="61">
        <f>VLOOKUP(H4880,zdroj!C:F,4,0)</f>
        <v>0</v>
      </c>
      <c r="N4880" s="61" t="str">
        <f t="shared" si="152"/>
        <v>katB</v>
      </c>
      <c r="P4880" s="73" t="str">
        <f t="shared" si="153"/>
        <v/>
      </c>
      <c r="Q4880" s="61" t="s">
        <v>30</v>
      </c>
    </row>
    <row r="4881" spans="8:17" x14ac:dyDescent="0.25">
      <c r="H4881" s="59">
        <v>171492</v>
      </c>
      <c r="I4881" s="59" t="s">
        <v>69</v>
      </c>
      <c r="J4881" s="59">
        <v>11542349</v>
      </c>
      <c r="K4881" s="59" t="s">
        <v>5100</v>
      </c>
      <c r="L4881" s="61" t="s">
        <v>113</v>
      </c>
      <c r="M4881" s="61">
        <f>VLOOKUP(H4881,zdroj!C:F,4,0)</f>
        <v>0</v>
      </c>
      <c r="N4881" s="61" t="str">
        <f t="shared" si="152"/>
        <v>katB</v>
      </c>
      <c r="P4881" s="73" t="str">
        <f t="shared" si="153"/>
        <v/>
      </c>
      <c r="Q4881" s="61" t="s">
        <v>30</v>
      </c>
    </row>
    <row r="4882" spans="8:17" x14ac:dyDescent="0.25">
      <c r="H4882" s="59">
        <v>171492</v>
      </c>
      <c r="I4882" s="59" t="s">
        <v>69</v>
      </c>
      <c r="J4882" s="59">
        <v>11542357</v>
      </c>
      <c r="K4882" s="59" t="s">
        <v>5101</v>
      </c>
      <c r="L4882" s="61" t="s">
        <v>113</v>
      </c>
      <c r="M4882" s="61">
        <f>VLOOKUP(H4882,zdroj!C:F,4,0)</f>
        <v>0</v>
      </c>
      <c r="N4882" s="61" t="str">
        <f t="shared" si="152"/>
        <v>katB</v>
      </c>
      <c r="P4882" s="73" t="str">
        <f t="shared" si="153"/>
        <v/>
      </c>
      <c r="Q4882" s="61" t="s">
        <v>30</v>
      </c>
    </row>
    <row r="4883" spans="8:17" x14ac:dyDescent="0.25">
      <c r="H4883" s="59">
        <v>171492</v>
      </c>
      <c r="I4883" s="59" t="s">
        <v>69</v>
      </c>
      <c r="J4883" s="59">
        <v>11542365</v>
      </c>
      <c r="K4883" s="59" t="s">
        <v>5102</v>
      </c>
      <c r="L4883" s="61" t="s">
        <v>113</v>
      </c>
      <c r="M4883" s="61">
        <f>VLOOKUP(H4883,zdroj!C:F,4,0)</f>
        <v>0</v>
      </c>
      <c r="N4883" s="61" t="str">
        <f t="shared" si="152"/>
        <v>katB</v>
      </c>
      <c r="P4883" s="73" t="str">
        <f t="shared" si="153"/>
        <v/>
      </c>
      <c r="Q4883" s="61" t="s">
        <v>30</v>
      </c>
    </row>
    <row r="4884" spans="8:17" x14ac:dyDescent="0.25">
      <c r="H4884" s="59">
        <v>171492</v>
      </c>
      <c r="I4884" s="59" t="s">
        <v>69</v>
      </c>
      <c r="J4884" s="59">
        <v>11542373</v>
      </c>
      <c r="K4884" s="59" t="s">
        <v>5103</v>
      </c>
      <c r="L4884" s="61" t="s">
        <v>113</v>
      </c>
      <c r="M4884" s="61">
        <f>VLOOKUP(H4884,zdroj!C:F,4,0)</f>
        <v>0</v>
      </c>
      <c r="N4884" s="61" t="str">
        <f t="shared" si="152"/>
        <v>katB</v>
      </c>
      <c r="P4884" s="73" t="str">
        <f t="shared" si="153"/>
        <v/>
      </c>
      <c r="Q4884" s="61" t="s">
        <v>30</v>
      </c>
    </row>
    <row r="4885" spans="8:17" x14ac:dyDescent="0.25">
      <c r="H4885" s="59">
        <v>171492</v>
      </c>
      <c r="I4885" s="59" t="s">
        <v>69</v>
      </c>
      <c r="J4885" s="59">
        <v>11542381</v>
      </c>
      <c r="K4885" s="59" t="s">
        <v>5104</v>
      </c>
      <c r="L4885" s="61" t="s">
        <v>113</v>
      </c>
      <c r="M4885" s="61">
        <f>VLOOKUP(H4885,zdroj!C:F,4,0)</f>
        <v>0</v>
      </c>
      <c r="N4885" s="61" t="str">
        <f t="shared" si="152"/>
        <v>katB</v>
      </c>
      <c r="P4885" s="73" t="str">
        <f t="shared" si="153"/>
        <v/>
      </c>
      <c r="Q4885" s="61" t="s">
        <v>30</v>
      </c>
    </row>
    <row r="4886" spans="8:17" x14ac:dyDescent="0.25">
      <c r="H4886" s="59">
        <v>171492</v>
      </c>
      <c r="I4886" s="59" t="s">
        <v>69</v>
      </c>
      <c r="J4886" s="59">
        <v>11542390</v>
      </c>
      <c r="K4886" s="59" t="s">
        <v>5105</v>
      </c>
      <c r="L4886" s="61" t="s">
        <v>113</v>
      </c>
      <c r="M4886" s="61">
        <f>VLOOKUP(H4886,zdroj!C:F,4,0)</f>
        <v>0</v>
      </c>
      <c r="N4886" s="61" t="str">
        <f t="shared" si="152"/>
        <v>katB</v>
      </c>
      <c r="P4886" s="73" t="str">
        <f t="shared" si="153"/>
        <v/>
      </c>
      <c r="Q4886" s="61" t="s">
        <v>30</v>
      </c>
    </row>
    <row r="4887" spans="8:17" x14ac:dyDescent="0.25">
      <c r="H4887" s="59">
        <v>171492</v>
      </c>
      <c r="I4887" s="59" t="s">
        <v>69</v>
      </c>
      <c r="J4887" s="59">
        <v>11542403</v>
      </c>
      <c r="K4887" s="59" t="s">
        <v>5106</v>
      </c>
      <c r="L4887" s="61" t="s">
        <v>113</v>
      </c>
      <c r="M4887" s="61">
        <f>VLOOKUP(H4887,zdroj!C:F,4,0)</f>
        <v>0</v>
      </c>
      <c r="N4887" s="61" t="str">
        <f t="shared" si="152"/>
        <v>katB</v>
      </c>
      <c r="P4887" s="73" t="str">
        <f t="shared" si="153"/>
        <v/>
      </c>
      <c r="Q4887" s="61" t="s">
        <v>30</v>
      </c>
    </row>
    <row r="4888" spans="8:17" x14ac:dyDescent="0.25">
      <c r="H4888" s="59">
        <v>171492</v>
      </c>
      <c r="I4888" s="59" t="s">
        <v>69</v>
      </c>
      <c r="J4888" s="59">
        <v>11542411</v>
      </c>
      <c r="K4888" s="59" t="s">
        <v>5107</v>
      </c>
      <c r="L4888" s="61" t="s">
        <v>113</v>
      </c>
      <c r="M4888" s="61">
        <f>VLOOKUP(H4888,zdroj!C:F,4,0)</f>
        <v>0</v>
      </c>
      <c r="N4888" s="61" t="str">
        <f t="shared" si="152"/>
        <v>katB</v>
      </c>
      <c r="P4888" s="73" t="str">
        <f t="shared" si="153"/>
        <v/>
      </c>
      <c r="Q4888" s="61" t="s">
        <v>30</v>
      </c>
    </row>
    <row r="4889" spans="8:17" x14ac:dyDescent="0.25">
      <c r="H4889" s="59">
        <v>171492</v>
      </c>
      <c r="I4889" s="59" t="s">
        <v>69</v>
      </c>
      <c r="J4889" s="59">
        <v>11542438</v>
      </c>
      <c r="K4889" s="59" t="s">
        <v>5108</v>
      </c>
      <c r="L4889" s="61" t="s">
        <v>113</v>
      </c>
      <c r="M4889" s="61">
        <f>VLOOKUP(H4889,zdroj!C:F,4,0)</f>
        <v>0</v>
      </c>
      <c r="N4889" s="61" t="str">
        <f t="shared" si="152"/>
        <v>katB</v>
      </c>
      <c r="P4889" s="73" t="str">
        <f t="shared" si="153"/>
        <v/>
      </c>
      <c r="Q4889" s="61" t="s">
        <v>30</v>
      </c>
    </row>
    <row r="4890" spans="8:17" x14ac:dyDescent="0.25">
      <c r="H4890" s="59">
        <v>171492</v>
      </c>
      <c r="I4890" s="59" t="s">
        <v>69</v>
      </c>
      <c r="J4890" s="59">
        <v>11542446</v>
      </c>
      <c r="K4890" s="59" t="s">
        <v>5109</v>
      </c>
      <c r="L4890" s="61" t="s">
        <v>113</v>
      </c>
      <c r="M4890" s="61">
        <f>VLOOKUP(H4890,zdroj!C:F,4,0)</f>
        <v>0</v>
      </c>
      <c r="N4890" s="61" t="str">
        <f t="shared" si="152"/>
        <v>katB</v>
      </c>
      <c r="P4890" s="73" t="str">
        <f t="shared" si="153"/>
        <v/>
      </c>
      <c r="Q4890" s="61" t="s">
        <v>30</v>
      </c>
    </row>
    <row r="4891" spans="8:17" x14ac:dyDescent="0.25">
      <c r="H4891" s="59">
        <v>171492</v>
      </c>
      <c r="I4891" s="59" t="s">
        <v>69</v>
      </c>
      <c r="J4891" s="59">
        <v>11542454</v>
      </c>
      <c r="K4891" s="59" t="s">
        <v>5110</v>
      </c>
      <c r="L4891" s="61" t="s">
        <v>113</v>
      </c>
      <c r="M4891" s="61">
        <f>VLOOKUP(H4891,zdroj!C:F,4,0)</f>
        <v>0</v>
      </c>
      <c r="N4891" s="61" t="str">
        <f t="shared" si="152"/>
        <v>katB</v>
      </c>
      <c r="P4891" s="73" t="str">
        <f t="shared" si="153"/>
        <v/>
      </c>
      <c r="Q4891" s="61" t="s">
        <v>30</v>
      </c>
    </row>
    <row r="4892" spans="8:17" x14ac:dyDescent="0.25">
      <c r="H4892" s="59">
        <v>171492</v>
      </c>
      <c r="I4892" s="59" t="s">
        <v>69</v>
      </c>
      <c r="J4892" s="59">
        <v>11542462</v>
      </c>
      <c r="K4892" s="59" t="s">
        <v>5111</v>
      </c>
      <c r="L4892" s="61" t="s">
        <v>113</v>
      </c>
      <c r="M4892" s="61">
        <f>VLOOKUP(H4892,zdroj!C:F,4,0)</f>
        <v>0</v>
      </c>
      <c r="N4892" s="61" t="str">
        <f t="shared" si="152"/>
        <v>katB</v>
      </c>
      <c r="P4892" s="73" t="str">
        <f t="shared" si="153"/>
        <v/>
      </c>
      <c r="Q4892" s="61" t="s">
        <v>30</v>
      </c>
    </row>
    <row r="4893" spans="8:17" x14ac:dyDescent="0.25">
      <c r="H4893" s="59">
        <v>171492</v>
      </c>
      <c r="I4893" s="59" t="s">
        <v>69</v>
      </c>
      <c r="J4893" s="59">
        <v>11542471</v>
      </c>
      <c r="K4893" s="59" t="s">
        <v>5112</v>
      </c>
      <c r="L4893" s="61" t="s">
        <v>113</v>
      </c>
      <c r="M4893" s="61">
        <f>VLOOKUP(H4893,zdroj!C:F,4,0)</f>
        <v>0</v>
      </c>
      <c r="N4893" s="61" t="str">
        <f t="shared" si="152"/>
        <v>katB</v>
      </c>
      <c r="P4893" s="73" t="str">
        <f t="shared" si="153"/>
        <v/>
      </c>
      <c r="Q4893" s="61" t="s">
        <v>30</v>
      </c>
    </row>
    <row r="4894" spans="8:17" x14ac:dyDescent="0.25">
      <c r="H4894" s="59">
        <v>171492</v>
      </c>
      <c r="I4894" s="59" t="s">
        <v>69</v>
      </c>
      <c r="J4894" s="59">
        <v>11542489</v>
      </c>
      <c r="K4894" s="59" t="s">
        <v>5113</v>
      </c>
      <c r="L4894" s="61" t="s">
        <v>113</v>
      </c>
      <c r="M4894" s="61">
        <f>VLOOKUP(H4894,zdroj!C:F,4,0)</f>
        <v>0</v>
      </c>
      <c r="N4894" s="61" t="str">
        <f t="shared" si="152"/>
        <v>katB</v>
      </c>
      <c r="P4894" s="73" t="str">
        <f t="shared" si="153"/>
        <v/>
      </c>
      <c r="Q4894" s="61" t="s">
        <v>30</v>
      </c>
    </row>
    <row r="4895" spans="8:17" x14ac:dyDescent="0.25">
      <c r="H4895" s="59">
        <v>171492</v>
      </c>
      <c r="I4895" s="59" t="s">
        <v>69</v>
      </c>
      <c r="J4895" s="59">
        <v>11542497</v>
      </c>
      <c r="K4895" s="59" t="s">
        <v>5114</v>
      </c>
      <c r="L4895" s="61" t="s">
        <v>113</v>
      </c>
      <c r="M4895" s="61">
        <f>VLOOKUP(H4895,zdroj!C:F,4,0)</f>
        <v>0</v>
      </c>
      <c r="N4895" s="61" t="str">
        <f t="shared" si="152"/>
        <v>katB</v>
      </c>
      <c r="P4895" s="73" t="str">
        <f t="shared" si="153"/>
        <v/>
      </c>
      <c r="Q4895" s="61" t="s">
        <v>30</v>
      </c>
    </row>
    <row r="4896" spans="8:17" x14ac:dyDescent="0.25">
      <c r="H4896" s="59">
        <v>171492</v>
      </c>
      <c r="I4896" s="59" t="s">
        <v>69</v>
      </c>
      <c r="J4896" s="59">
        <v>11542501</v>
      </c>
      <c r="K4896" s="59" t="s">
        <v>5115</v>
      </c>
      <c r="L4896" s="61" t="s">
        <v>113</v>
      </c>
      <c r="M4896" s="61">
        <f>VLOOKUP(H4896,zdroj!C:F,4,0)</f>
        <v>0</v>
      </c>
      <c r="N4896" s="61" t="str">
        <f t="shared" si="152"/>
        <v>katB</v>
      </c>
      <c r="P4896" s="73" t="str">
        <f t="shared" si="153"/>
        <v/>
      </c>
      <c r="Q4896" s="61" t="s">
        <v>30</v>
      </c>
    </row>
    <row r="4897" spans="8:17" x14ac:dyDescent="0.25">
      <c r="H4897" s="59">
        <v>171492</v>
      </c>
      <c r="I4897" s="59" t="s">
        <v>69</v>
      </c>
      <c r="J4897" s="59">
        <v>11542519</v>
      </c>
      <c r="K4897" s="59" t="s">
        <v>5116</v>
      </c>
      <c r="L4897" s="61" t="s">
        <v>113</v>
      </c>
      <c r="M4897" s="61">
        <f>VLOOKUP(H4897,zdroj!C:F,4,0)</f>
        <v>0</v>
      </c>
      <c r="N4897" s="61" t="str">
        <f t="shared" si="152"/>
        <v>katB</v>
      </c>
      <c r="P4897" s="73" t="str">
        <f t="shared" si="153"/>
        <v/>
      </c>
      <c r="Q4897" s="61" t="s">
        <v>30</v>
      </c>
    </row>
    <row r="4898" spans="8:17" x14ac:dyDescent="0.25">
      <c r="H4898" s="59">
        <v>171492</v>
      </c>
      <c r="I4898" s="59" t="s">
        <v>69</v>
      </c>
      <c r="J4898" s="59">
        <v>11542527</v>
      </c>
      <c r="K4898" s="59" t="s">
        <v>5117</v>
      </c>
      <c r="L4898" s="61" t="s">
        <v>113</v>
      </c>
      <c r="M4898" s="61">
        <f>VLOOKUP(H4898,zdroj!C:F,4,0)</f>
        <v>0</v>
      </c>
      <c r="N4898" s="61" t="str">
        <f t="shared" si="152"/>
        <v>katB</v>
      </c>
      <c r="P4898" s="73" t="str">
        <f t="shared" si="153"/>
        <v/>
      </c>
      <c r="Q4898" s="61" t="s">
        <v>30</v>
      </c>
    </row>
    <row r="4899" spans="8:17" x14ac:dyDescent="0.25">
      <c r="H4899" s="59">
        <v>171492</v>
      </c>
      <c r="I4899" s="59" t="s">
        <v>69</v>
      </c>
      <c r="J4899" s="59">
        <v>11542535</v>
      </c>
      <c r="K4899" s="59" t="s">
        <v>5118</v>
      </c>
      <c r="L4899" s="61" t="s">
        <v>113</v>
      </c>
      <c r="M4899" s="61">
        <f>VLOOKUP(H4899,zdroj!C:F,4,0)</f>
        <v>0</v>
      </c>
      <c r="N4899" s="61" t="str">
        <f t="shared" si="152"/>
        <v>katB</v>
      </c>
      <c r="P4899" s="73" t="str">
        <f t="shared" si="153"/>
        <v/>
      </c>
      <c r="Q4899" s="61" t="s">
        <v>30</v>
      </c>
    </row>
    <row r="4900" spans="8:17" x14ac:dyDescent="0.25">
      <c r="H4900" s="59">
        <v>171492</v>
      </c>
      <c r="I4900" s="59" t="s">
        <v>69</v>
      </c>
      <c r="J4900" s="59">
        <v>11542543</v>
      </c>
      <c r="K4900" s="59" t="s">
        <v>5119</v>
      </c>
      <c r="L4900" s="61" t="s">
        <v>113</v>
      </c>
      <c r="M4900" s="61">
        <f>VLOOKUP(H4900,zdroj!C:F,4,0)</f>
        <v>0</v>
      </c>
      <c r="N4900" s="61" t="str">
        <f t="shared" si="152"/>
        <v>katB</v>
      </c>
      <c r="P4900" s="73" t="str">
        <f t="shared" si="153"/>
        <v/>
      </c>
      <c r="Q4900" s="61" t="s">
        <v>30</v>
      </c>
    </row>
    <row r="4901" spans="8:17" x14ac:dyDescent="0.25">
      <c r="H4901" s="59">
        <v>171492</v>
      </c>
      <c r="I4901" s="59" t="s">
        <v>69</v>
      </c>
      <c r="J4901" s="59">
        <v>25453297</v>
      </c>
      <c r="K4901" s="59" t="s">
        <v>5120</v>
      </c>
      <c r="L4901" s="61" t="s">
        <v>113</v>
      </c>
      <c r="M4901" s="61">
        <f>VLOOKUP(H4901,zdroj!C:F,4,0)</f>
        <v>0</v>
      </c>
      <c r="N4901" s="61" t="str">
        <f t="shared" si="152"/>
        <v>katB</v>
      </c>
      <c r="P4901" s="73" t="str">
        <f t="shared" si="153"/>
        <v/>
      </c>
      <c r="Q4901" s="61" t="s">
        <v>30</v>
      </c>
    </row>
    <row r="4902" spans="8:17" x14ac:dyDescent="0.25">
      <c r="H4902" s="59">
        <v>171492</v>
      </c>
      <c r="I4902" s="59" t="s">
        <v>69</v>
      </c>
      <c r="J4902" s="59">
        <v>25453301</v>
      </c>
      <c r="K4902" s="59" t="s">
        <v>5121</v>
      </c>
      <c r="L4902" s="61" t="s">
        <v>113</v>
      </c>
      <c r="M4902" s="61">
        <f>VLOOKUP(H4902,zdroj!C:F,4,0)</f>
        <v>0</v>
      </c>
      <c r="N4902" s="61" t="str">
        <f t="shared" si="152"/>
        <v>katB</v>
      </c>
      <c r="P4902" s="73" t="str">
        <f t="shared" si="153"/>
        <v/>
      </c>
      <c r="Q4902" s="61" t="s">
        <v>30</v>
      </c>
    </row>
    <row r="4903" spans="8:17" x14ac:dyDescent="0.25">
      <c r="H4903" s="59">
        <v>171492</v>
      </c>
      <c r="I4903" s="59" t="s">
        <v>69</v>
      </c>
      <c r="J4903" s="59">
        <v>25453319</v>
      </c>
      <c r="K4903" s="59" t="s">
        <v>5122</v>
      </c>
      <c r="L4903" s="61" t="s">
        <v>113</v>
      </c>
      <c r="M4903" s="61">
        <f>VLOOKUP(H4903,zdroj!C:F,4,0)</f>
        <v>0</v>
      </c>
      <c r="N4903" s="61" t="str">
        <f t="shared" si="152"/>
        <v>katB</v>
      </c>
      <c r="P4903" s="73" t="str">
        <f t="shared" si="153"/>
        <v/>
      </c>
      <c r="Q4903" s="61" t="s">
        <v>30</v>
      </c>
    </row>
    <row r="4904" spans="8:17" x14ac:dyDescent="0.25">
      <c r="H4904" s="59">
        <v>171492</v>
      </c>
      <c r="I4904" s="59" t="s">
        <v>69</v>
      </c>
      <c r="J4904" s="59">
        <v>25453327</v>
      </c>
      <c r="K4904" s="59" t="s">
        <v>5123</v>
      </c>
      <c r="L4904" s="61" t="s">
        <v>113</v>
      </c>
      <c r="M4904" s="61">
        <f>VLOOKUP(H4904,zdroj!C:F,4,0)</f>
        <v>0</v>
      </c>
      <c r="N4904" s="61" t="str">
        <f t="shared" si="152"/>
        <v>katB</v>
      </c>
      <c r="P4904" s="73" t="str">
        <f t="shared" si="153"/>
        <v/>
      </c>
      <c r="Q4904" s="61" t="s">
        <v>30</v>
      </c>
    </row>
    <row r="4905" spans="8:17" x14ac:dyDescent="0.25">
      <c r="H4905" s="59">
        <v>171492</v>
      </c>
      <c r="I4905" s="59" t="s">
        <v>69</v>
      </c>
      <c r="J4905" s="59">
        <v>25453335</v>
      </c>
      <c r="K4905" s="59" t="s">
        <v>5124</v>
      </c>
      <c r="L4905" s="61" t="s">
        <v>113</v>
      </c>
      <c r="M4905" s="61">
        <f>VLOOKUP(H4905,zdroj!C:F,4,0)</f>
        <v>0</v>
      </c>
      <c r="N4905" s="61" t="str">
        <f t="shared" si="152"/>
        <v>katB</v>
      </c>
      <c r="P4905" s="73" t="str">
        <f t="shared" si="153"/>
        <v/>
      </c>
      <c r="Q4905" s="61" t="s">
        <v>30</v>
      </c>
    </row>
    <row r="4906" spans="8:17" x14ac:dyDescent="0.25">
      <c r="H4906" s="59">
        <v>171492</v>
      </c>
      <c r="I4906" s="59" t="s">
        <v>69</v>
      </c>
      <c r="J4906" s="59">
        <v>25453343</v>
      </c>
      <c r="K4906" s="59" t="s">
        <v>5125</v>
      </c>
      <c r="L4906" s="61" t="s">
        <v>113</v>
      </c>
      <c r="M4906" s="61">
        <f>VLOOKUP(H4906,zdroj!C:F,4,0)</f>
        <v>0</v>
      </c>
      <c r="N4906" s="61" t="str">
        <f t="shared" si="152"/>
        <v>katB</v>
      </c>
      <c r="P4906" s="73" t="str">
        <f t="shared" si="153"/>
        <v/>
      </c>
      <c r="Q4906" s="61" t="s">
        <v>30</v>
      </c>
    </row>
    <row r="4907" spans="8:17" x14ac:dyDescent="0.25">
      <c r="H4907" s="59">
        <v>171492</v>
      </c>
      <c r="I4907" s="59" t="s">
        <v>69</v>
      </c>
      <c r="J4907" s="59">
        <v>25453351</v>
      </c>
      <c r="K4907" s="59" t="s">
        <v>5126</v>
      </c>
      <c r="L4907" s="61" t="s">
        <v>113</v>
      </c>
      <c r="M4907" s="61">
        <f>VLOOKUP(H4907,zdroj!C:F,4,0)</f>
        <v>0</v>
      </c>
      <c r="N4907" s="61" t="str">
        <f t="shared" si="152"/>
        <v>katB</v>
      </c>
      <c r="P4907" s="73" t="str">
        <f t="shared" si="153"/>
        <v/>
      </c>
      <c r="Q4907" s="61" t="s">
        <v>30</v>
      </c>
    </row>
    <row r="4908" spans="8:17" x14ac:dyDescent="0.25">
      <c r="H4908" s="59">
        <v>171492</v>
      </c>
      <c r="I4908" s="59" t="s">
        <v>69</v>
      </c>
      <c r="J4908" s="59">
        <v>25453360</v>
      </c>
      <c r="K4908" s="59" t="s">
        <v>5127</v>
      </c>
      <c r="L4908" s="61" t="s">
        <v>113</v>
      </c>
      <c r="M4908" s="61">
        <f>VLOOKUP(H4908,zdroj!C:F,4,0)</f>
        <v>0</v>
      </c>
      <c r="N4908" s="61" t="str">
        <f t="shared" si="152"/>
        <v>katB</v>
      </c>
      <c r="P4908" s="73" t="str">
        <f t="shared" si="153"/>
        <v/>
      </c>
      <c r="Q4908" s="61" t="s">
        <v>30</v>
      </c>
    </row>
    <row r="4909" spans="8:17" x14ac:dyDescent="0.25">
      <c r="H4909" s="59">
        <v>171492</v>
      </c>
      <c r="I4909" s="59" t="s">
        <v>69</v>
      </c>
      <c r="J4909" s="59">
        <v>25453378</v>
      </c>
      <c r="K4909" s="59" t="s">
        <v>5128</v>
      </c>
      <c r="L4909" s="61" t="s">
        <v>113</v>
      </c>
      <c r="M4909" s="61">
        <f>VLOOKUP(H4909,zdroj!C:F,4,0)</f>
        <v>0</v>
      </c>
      <c r="N4909" s="61" t="str">
        <f t="shared" si="152"/>
        <v>katB</v>
      </c>
      <c r="P4909" s="73" t="str">
        <f t="shared" si="153"/>
        <v/>
      </c>
      <c r="Q4909" s="61" t="s">
        <v>30</v>
      </c>
    </row>
    <row r="4910" spans="8:17" x14ac:dyDescent="0.25">
      <c r="H4910" s="59">
        <v>171492</v>
      </c>
      <c r="I4910" s="59" t="s">
        <v>69</v>
      </c>
      <c r="J4910" s="59">
        <v>25453386</v>
      </c>
      <c r="K4910" s="59" t="s">
        <v>5129</v>
      </c>
      <c r="L4910" s="61" t="s">
        <v>113</v>
      </c>
      <c r="M4910" s="61">
        <f>VLOOKUP(H4910,zdroj!C:F,4,0)</f>
        <v>0</v>
      </c>
      <c r="N4910" s="61" t="str">
        <f t="shared" si="152"/>
        <v>katB</v>
      </c>
      <c r="P4910" s="73" t="str">
        <f t="shared" si="153"/>
        <v/>
      </c>
      <c r="Q4910" s="61" t="s">
        <v>30</v>
      </c>
    </row>
    <row r="4911" spans="8:17" x14ac:dyDescent="0.25">
      <c r="H4911" s="59">
        <v>171492</v>
      </c>
      <c r="I4911" s="59" t="s">
        <v>69</v>
      </c>
      <c r="J4911" s="59">
        <v>25613201</v>
      </c>
      <c r="K4911" s="59" t="s">
        <v>5130</v>
      </c>
      <c r="L4911" s="61" t="s">
        <v>113</v>
      </c>
      <c r="M4911" s="61">
        <f>VLOOKUP(H4911,zdroj!C:F,4,0)</f>
        <v>0</v>
      </c>
      <c r="N4911" s="61" t="str">
        <f t="shared" si="152"/>
        <v>katB</v>
      </c>
      <c r="P4911" s="73" t="str">
        <f t="shared" si="153"/>
        <v/>
      </c>
      <c r="Q4911" s="61" t="s">
        <v>30</v>
      </c>
    </row>
    <row r="4912" spans="8:17" x14ac:dyDescent="0.25">
      <c r="H4912" s="59">
        <v>171492</v>
      </c>
      <c r="I4912" s="59" t="s">
        <v>69</v>
      </c>
      <c r="J4912" s="59">
        <v>25675036</v>
      </c>
      <c r="K4912" s="59" t="s">
        <v>5131</v>
      </c>
      <c r="L4912" s="61" t="s">
        <v>113</v>
      </c>
      <c r="M4912" s="61">
        <f>VLOOKUP(H4912,zdroj!C:F,4,0)</f>
        <v>0</v>
      </c>
      <c r="N4912" s="61" t="str">
        <f t="shared" si="152"/>
        <v>katB</v>
      </c>
      <c r="P4912" s="73" t="str">
        <f t="shared" si="153"/>
        <v/>
      </c>
      <c r="Q4912" s="61" t="s">
        <v>30</v>
      </c>
    </row>
    <row r="4913" spans="8:17" x14ac:dyDescent="0.25">
      <c r="H4913" s="59">
        <v>171492</v>
      </c>
      <c r="I4913" s="59" t="s">
        <v>69</v>
      </c>
      <c r="J4913" s="59">
        <v>26081512</v>
      </c>
      <c r="K4913" s="59" t="s">
        <v>5132</v>
      </c>
      <c r="L4913" s="61" t="s">
        <v>113</v>
      </c>
      <c r="M4913" s="61">
        <f>VLOOKUP(H4913,zdroj!C:F,4,0)</f>
        <v>0</v>
      </c>
      <c r="N4913" s="61" t="str">
        <f t="shared" si="152"/>
        <v>katB</v>
      </c>
      <c r="P4913" s="73" t="str">
        <f t="shared" si="153"/>
        <v/>
      </c>
      <c r="Q4913" s="61" t="s">
        <v>30</v>
      </c>
    </row>
    <row r="4914" spans="8:17" x14ac:dyDescent="0.25">
      <c r="H4914" s="59">
        <v>171492</v>
      </c>
      <c r="I4914" s="59" t="s">
        <v>69</v>
      </c>
      <c r="J4914" s="59">
        <v>26091771</v>
      </c>
      <c r="K4914" s="59" t="s">
        <v>5133</v>
      </c>
      <c r="L4914" s="61" t="s">
        <v>113</v>
      </c>
      <c r="M4914" s="61">
        <f>VLOOKUP(H4914,zdroj!C:F,4,0)</f>
        <v>0</v>
      </c>
      <c r="N4914" s="61" t="str">
        <f t="shared" si="152"/>
        <v>katB</v>
      </c>
      <c r="P4914" s="73" t="str">
        <f t="shared" si="153"/>
        <v/>
      </c>
      <c r="Q4914" s="61" t="s">
        <v>30</v>
      </c>
    </row>
    <row r="4915" spans="8:17" x14ac:dyDescent="0.25">
      <c r="H4915" s="59">
        <v>171492</v>
      </c>
      <c r="I4915" s="59" t="s">
        <v>69</v>
      </c>
      <c r="J4915" s="59">
        <v>26167247</v>
      </c>
      <c r="K4915" s="59" t="s">
        <v>5134</v>
      </c>
      <c r="L4915" s="61" t="s">
        <v>113</v>
      </c>
      <c r="M4915" s="61">
        <f>VLOOKUP(H4915,zdroj!C:F,4,0)</f>
        <v>0</v>
      </c>
      <c r="N4915" s="61" t="str">
        <f t="shared" si="152"/>
        <v>katB</v>
      </c>
      <c r="P4915" s="73" t="str">
        <f t="shared" si="153"/>
        <v/>
      </c>
      <c r="Q4915" s="61" t="s">
        <v>30</v>
      </c>
    </row>
    <row r="4916" spans="8:17" x14ac:dyDescent="0.25">
      <c r="H4916" s="59">
        <v>171492</v>
      </c>
      <c r="I4916" s="59" t="s">
        <v>69</v>
      </c>
      <c r="J4916" s="59">
        <v>26423201</v>
      </c>
      <c r="K4916" s="59" t="s">
        <v>5135</v>
      </c>
      <c r="L4916" s="61" t="s">
        <v>81</v>
      </c>
      <c r="M4916" s="61">
        <f>VLOOKUP(H4916,zdroj!C:F,4,0)</f>
        <v>0</v>
      </c>
      <c r="N4916" s="61" t="str">
        <f t="shared" si="152"/>
        <v>-</v>
      </c>
      <c r="P4916" s="73" t="str">
        <f t="shared" si="153"/>
        <v/>
      </c>
      <c r="Q4916" s="61" t="s">
        <v>86</v>
      </c>
    </row>
    <row r="4917" spans="8:17" x14ac:dyDescent="0.25">
      <c r="H4917" s="59">
        <v>171492</v>
      </c>
      <c r="I4917" s="59" t="s">
        <v>69</v>
      </c>
      <c r="J4917" s="59">
        <v>26488507</v>
      </c>
      <c r="K4917" s="59" t="s">
        <v>5136</v>
      </c>
      <c r="L4917" s="61" t="s">
        <v>113</v>
      </c>
      <c r="M4917" s="61">
        <f>VLOOKUP(H4917,zdroj!C:F,4,0)</f>
        <v>0</v>
      </c>
      <c r="N4917" s="61" t="str">
        <f t="shared" si="152"/>
        <v>katB</v>
      </c>
      <c r="P4917" s="73" t="str">
        <f t="shared" si="153"/>
        <v/>
      </c>
      <c r="Q4917" s="61" t="s">
        <v>30</v>
      </c>
    </row>
    <row r="4918" spans="8:17" x14ac:dyDescent="0.25">
      <c r="H4918" s="59">
        <v>171492</v>
      </c>
      <c r="I4918" s="59" t="s">
        <v>69</v>
      </c>
      <c r="J4918" s="59">
        <v>27260852</v>
      </c>
      <c r="K4918" s="59" t="s">
        <v>5137</v>
      </c>
      <c r="L4918" s="61" t="s">
        <v>113</v>
      </c>
      <c r="M4918" s="61">
        <f>VLOOKUP(H4918,zdroj!C:F,4,0)</f>
        <v>0</v>
      </c>
      <c r="N4918" s="61" t="str">
        <f t="shared" si="152"/>
        <v>katB</v>
      </c>
      <c r="P4918" s="73" t="str">
        <f t="shared" si="153"/>
        <v/>
      </c>
      <c r="Q4918" s="61" t="s">
        <v>31</v>
      </c>
    </row>
    <row r="4919" spans="8:17" x14ac:dyDescent="0.25">
      <c r="H4919" s="59">
        <v>171492</v>
      </c>
      <c r="I4919" s="59" t="s">
        <v>69</v>
      </c>
      <c r="J4919" s="59">
        <v>27320111</v>
      </c>
      <c r="K4919" s="59" t="s">
        <v>5138</v>
      </c>
      <c r="L4919" s="61" t="s">
        <v>113</v>
      </c>
      <c r="M4919" s="61">
        <f>VLOOKUP(H4919,zdroj!C:F,4,0)</f>
        <v>0</v>
      </c>
      <c r="N4919" s="61" t="str">
        <f t="shared" si="152"/>
        <v>katB</v>
      </c>
      <c r="P4919" s="73" t="str">
        <f t="shared" si="153"/>
        <v/>
      </c>
      <c r="Q4919" s="61" t="s">
        <v>30</v>
      </c>
    </row>
    <row r="4920" spans="8:17" x14ac:dyDescent="0.25">
      <c r="H4920" s="59">
        <v>171492</v>
      </c>
      <c r="I4920" s="59" t="s">
        <v>69</v>
      </c>
      <c r="J4920" s="59">
        <v>27350266</v>
      </c>
      <c r="K4920" s="59" t="s">
        <v>5139</v>
      </c>
      <c r="L4920" s="61" t="s">
        <v>113</v>
      </c>
      <c r="M4920" s="61">
        <f>VLOOKUP(H4920,zdroj!C:F,4,0)</f>
        <v>0</v>
      </c>
      <c r="N4920" s="61" t="str">
        <f t="shared" si="152"/>
        <v>katB</v>
      </c>
      <c r="P4920" s="73" t="str">
        <f t="shared" si="153"/>
        <v/>
      </c>
      <c r="Q4920" s="61" t="s">
        <v>30</v>
      </c>
    </row>
    <row r="4921" spans="8:17" x14ac:dyDescent="0.25">
      <c r="H4921" s="59">
        <v>171492</v>
      </c>
      <c r="I4921" s="59" t="s">
        <v>69</v>
      </c>
      <c r="J4921" s="59">
        <v>27537111</v>
      </c>
      <c r="K4921" s="59" t="s">
        <v>5140</v>
      </c>
      <c r="L4921" s="61" t="s">
        <v>113</v>
      </c>
      <c r="M4921" s="61">
        <f>VLOOKUP(H4921,zdroj!C:F,4,0)</f>
        <v>0</v>
      </c>
      <c r="N4921" s="61" t="str">
        <f t="shared" si="152"/>
        <v>katB</v>
      </c>
      <c r="P4921" s="73" t="str">
        <f t="shared" si="153"/>
        <v/>
      </c>
      <c r="Q4921" s="61" t="s">
        <v>30</v>
      </c>
    </row>
    <row r="4922" spans="8:17" x14ac:dyDescent="0.25">
      <c r="H4922" s="59">
        <v>171492</v>
      </c>
      <c r="I4922" s="59" t="s">
        <v>69</v>
      </c>
      <c r="J4922" s="59">
        <v>27537129</v>
      </c>
      <c r="K4922" s="59" t="s">
        <v>5141</v>
      </c>
      <c r="L4922" s="61" t="s">
        <v>113</v>
      </c>
      <c r="M4922" s="61">
        <f>VLOOKUP(H4922,zdroj!C:F,4,0)</f>
        <v>0</v>
      </c>
      <c r="N4922" s="61" t="str">
        <f t="shared" si="152"/>
        <v>katB</v>
      </c>
      <c r="P4922" s="73" t="str">
        <f t="shared" si="153"/>
        <v/>
      </c>
      <c r="Q4922" s="61" t="s">
        <v>30</v>
      </c>
    </row>
    <row r="4923" spans="8:17" x14ac:dyDescent="0.25">
      <c r="H4923" s="59">
        <v>171492</v>
      </c>
      <c r="I4923" s="59" t="s">
        <v>69</v>
      </c>
      <c r="J4923" s="59">
        <v>27687481</v>
      </c>
      <c r="K4923" s="59" t="s">
        <v>5142</v>
      </c>
      <c r="L4923" s="61" t="s">
        <v>113</v>
      </c>
      <c r="M4923" s="61">
        <f>VLOOKUP(H4923,zdroj!C:F,4,0)</f>
        <v>0</v>
      </c>
      <c r="N4923" s="61" t="str">
        <f t="shared" si="152"/>
        <v>katB</v>
      </c>
      <c r="P4923" s="73" t="str">
        <f t="shared" si="153"/>
        <v/>
      </c>
      <c r="Q4923" s="61" t="s">
        <v>30</v>
      </c>
    </row>
    <row r="4924" spans="8:17" x14ac:dyDescent="0.25">
      <c r="H4924" s="59">
        <v>171492</v>
      </c>
      <c r="I4924" s="59" t="s">
        <v>69</v>
      </c>
      <c r="J4924" s="59">
        <v>27687490</v>
      </c>
      <c r="K4924" s="59" t="s">
        <v>5143</v>
      </c>
      <c r="L4924" s="61" t="s">
        <v>113</v>
      </c>
      <c r="M4924" s="61">
        <f>VLOOKUP(H4924,zdroj!C:F,4,0)</f>
        <v>0</v>
      </c>
      <c r="N4924" s="61" t="str">
        <f t="shared" si="152"/>
        <v>katB</v>
      </c>
      <c r="P4924" s="73" t="str">
        <f t="shared" si="153"/>
        <v/>
      </c>
      <c r="Q4924" s="61" t="s">
        <v>30</v>
      </c>
    </row>
    <row r="4925" spans="8:17" x14ac:dyDescent="0.25">
      <c r="H4925" s="59">
        <v>171492</v>
      </c>
      <c r="I4925" s="59" t="s">
        <v>69</v>
      </c>
      <c r="J4925" s="59">
        <v>27687503</v>
      </c>
      <c r="K4925" s="59" t="s">
        <v>5144</v>
      </c>
      <c r="L4925" s="61" t="s">
        <v>113</v>
      </c>
      <c r="M4925" s="61">
        <f>VLOOKUP(H4925,zdroj!C:F,4,0)</f>
        <v>0</v>
      </c>
      <c r="N4925" s="61" t="str">
        <f t="shared" si="152"/>
        <v>katB</v>
      </c>
      <c r="P4925" s="73" t="str">
        <f t="shared" si="153"/>
        <v/>
      </c>
      <c r="Q4925" s="61" t="s">
        <v>30</v>
      </c>
    </row>
    <row r="4926" spans="8:17" x14ac:dyDescent="0.25">
      <c r="H4926" s="59">
        <v>171492</v>
      </c>
      <c r="I4926" s="59" t="s">
        <v>69</v>
      </c>
      <c r="J4926" s="59">
        <v>28205693</v>
      </c>
      <c r="K4926" s="59" t="s">
        <v>5145</v>
      </c>
      <c r="L4926" s="61" t="s">
        <v>113</v>
      </c>
      <c r="M4926" s="61">
        <f>VLOOKUP(H4926,zdroj!C:F,4,0)</f>
        <v>0</v>
      </c>
      <c r="N4926" s="61" t="str">
        <f t="shared" si="152"/>
        <v>katB</v>
      </c>
      <c r="P4926" s="73" t="str">
        <f t="shared" si="153"/>
        <v/>
      </c>
      <c r="Q4926" s="61" t="s">
        <v>30</v>
      </c>
    </row>
    <row r="4927" spans="8:17" x14ac:dyDescent="0.25">
      <c r="H4927" s="59">
        <v>171492</v>
      </c>
      <c r="I4927" s="59" t="s">
        <v>69</v>
      </c>
      <c r="J4927" s="59">
        <v>28340248</v>
      </c>
      <c r="K4927" s="59" t="s">
        <v>5146</v>
      </c>
      <c r="L4927" s="61" t="s">
        <v>113</v>
      </c>
      <c r="M4927" s="61">
        <f>VLOOKUP(H4927,zdroj!C:F,4,0)</f>
        <v>0</v>
      </c>
      <c r="N4927" s="61" t="str">
        <f t="shared" si="152"/>
        <v>katB</v>
      </c>
      <c r="P4927" s="73" t="str">
        <f t="shared" si="153"/>
        <v/>
      </c>
      <c r="Q4927" s="61" t="s">
        <v>30</v>
      </c>
    </row>
    <row r="4928" spans="8:17" x14ac:dyDescent="0.25">
      <c r="H4928" s="59">
        <v>171492</v>
      </c>
      <c r="I4928" s="59" t="s">
        <v>69</v>
      </c>
      <c r="J4928" s="59">
        <v>40488861</v>
      </c>
      <c r="K4928" s="59" t="s">
        <v>5147</v>
      </c>
      <c r="L4928" s="61" t="s">
        <v>113</v>
      </c>
      <c r="M4928" s="61">
        <f>VLOOKUP(H4928,zdroj!C:F,4,0)</f>
        <v>0</v>
      </c>
      <c r="N4928" s="61" t="str">
        <f t="shared" si="152"/>
        <v>katB</v>
      </c>
      <c r="P4928" s="73" t="str">
        <f t="shared" si="153"/>
        <v/>
      </c>
      <c r="Q4928" s="61" t="s">
        <v>30</v>
      </c>
    </row>
    <row r="4929" spans="8:17" x14ac:dyDescent="0.25">
      <c r="H4929" s="59">
        <v>171492</v>
      </c>
      <c r="I4929" s="59" t="s">
        <v>69</v>
      </c>
      <c r="J4929" s="59">
        <v>40569641</v>
      </c>
      <c r="K4929" s="59" t="s">
        <v>5148</v>
      </c>
      <c r="L4929" s="61" t="s">
        <v>113</v>
      </c>
      <c r="M4929" s="61">
        <f>VLOOKUP(H4929,zdroj!C:F,4,0)</f>
        <v>0</v>
      </c>
      <c r="N4929" s="61" t="str">
        <f t="shared" si="152"/>
        <v>katB</v>
      </c>
      <c r="P4929" s="73" t="str">
        <f t="shared" si="153"/>
        <v/>
      </c>
      <c r="Q4929" s="61" t="s">
        <v>30</v>
      </c>
    </row>
    <row r="4930" spans="8:17" x14ac:dyDescent="0.25">
      <c r="H4930" s="59">
        <v>171492</v>
      </c>
      <c r="I4930" s="59" t="s">
        <v>69</v>
      </c>
      <c r="J4930" s="59">
        <v>40726509</v>
      </c>
      <c r="K4930" s="59" t="s">
        <v>5149</v>
      </c>
      <c r="L4930" s="61" t="s">
        <v>113</v>
      </c>
      <c r="M4930" s="61">
        <f>VLOOKUP(H4930,zdroj!C:F,4,0)</f>
        <v>0</v>
      </c>
      <c r="N4930" s="61" t="str">
        <f t="shared" si="152"/>
        <v>katB</v>
      </c>
      <c r="P4930" s="73" t="str">
        <f t="shared" si="153"/>
        <v/>
      </c>
      <c r="Q4930" s="61" t="s">
        <v>30</v>
      </c>
    </row>
    <row r="4931" spans="8:17" x14ac:dyDescent="0.25">
      <c r="H4931" s="59">
        <v>171492</v>
      </c>
      <c r="I4931" s="59" t="s">
        <v>69</v>
      </c>
      <c r="J4931" s="59">
        <v>40931609</v>
      </c>
      <c r="K4931" s="59" t="s">
        <v>5150</v>
      </c>
      <c r="L4931" s="61" t="s">
        <v>113</v>
      </c>
      <c r="M4931" s="61">
        <f>VLOOKUP(H4931,zdroj!C:F,4,0)</f>
        <v>0</v>
      </c>
      <c r="N4931" s="61" t="str">
        <f t="shared" si="152"/>
        <v>katB</v>
      </c>
      <c r="P4931" s="73" t="str">
        <f t="shared" si="153"/>
        <v/>
      </c>
      <c r="Q4931" s="61" t="s">
        <v>30</v>
      </c>
    </row>
    <row r="4932" spans="8:17" x14ac:dyDescent="0.25">
      <c r="H4932" s="59">
        <v>171492</v>
      </c>
      <c r="I4932" s="59" t="s">
        <v>69</v>
      </c>
      <c r="J4932" s="59">
        <v>41150716</v>
      </c>
      <c r="K4932" s="59" t="s">
        <v>5151</v>
      </c>
      <c r="L4932" s="61" t="s">
        <v>113</v>
      </c>
      <c r="M4932" s="61">
        <f>VLOOKUP(H4932,zdroj!C:F,4,0)</f>
        <v>0</v>
      </c>
      <c r="N4932" s="61" t="str">
        <f t="shared" si="152"/>
        <v>katB</v>
      </c>
      <c r="P4932" s="73" t="str">
        <f t="shared" si="153"/>
        <v/>
      </c>
      <c r="Q4932" s="61" t="s">
        <v>30</v>
      </c>
    </row>
    <row r="4933" spans="8:17" x14ac:dyDescent="0.25">
      <c r="H4933" s="59">
        <v>171492</v>
      </c>
      <c r="I4933" s="59" t="s">
        <v>69</v>
      </c>
      <c r="J4933" s="59">
        <v>41151011</v>
      </c>
      <c r="K4933" s="59" t="s">
        <v>5152</v>
      </c>
      <c r="L4933" s="61" t="s">
        <v>113</v>
      </c>
      <c r="M4933" s="61">
        <f>VLOOKUP(H4933,zdroj!C:F,4,0)</f>
        <v>0</v>
      </c>
      <c r="N4933" s="61" t="str">
        <f t="shared" si="152"/>
        <v>katB</v>
      </c>
      <c r="P4933" s="73" t="str">
        <f t="shared" si="153"/>
        <v/>
      </c>
      <c r="Q4933" s="61" t="s">
        <v>30</v>
      </c>
    </row>
    <row r="4934" spans="8:17" x14ac:dyDescent="0.25">
      <c r="H4934" s="59">
        <v>171492</v>
      </c>
      <c r="I4934" s="59" t="s">
        <v>69</v>
      </c>
      <c r="J4934" s="59">
        <v>41356110</v>
      </c>
      <c r="K4934" s="59" t="s">
        <v>5153</v>
      </c>
      <c r="L4934" s="61" t="s">
        <v>81</v>
      </c>
      <c r="M4934" s="61">
        <f>VLOOKUP(H4934,zdroj!C:F,4,0)</f>
        <v>0</v>
      </c>
      <c r="N4934" s="61" t="str">
        <f t="shared" si="152"/>
        <v>-</v>
      </c>
      <c r="P4934" s="73" t="str">
        <f t="shared" si="153"/>
        <v/>
      </c>
      <c r="Q4934" s="61" t="s">
        <v>84</v>
      </c>
    </row>
    <row r="4935" spans="8:17" x14ac:dyDescent="0.25">
      <c r="H4935" s="59">
        <v>171492</v>
      </c>
      <c r="I4935" s="59" t="s">
        <v>69</v>
      </c>
      <c r="J4935" s="59">
        <v>41449347</v>
      </c>
      <c r="K4935" s="59" t="s">
        <v>5154</v>
      </c>
      <c r="L4935" s="61" t="s">
        <v>113</v>
      </c>
      <c r="M4935" s="61">
        <f>VLOOKUP(H4935,zdroj!C:F,4,0)</f>
        <v>0</v>
      </c>
      <c r="N4935" s="61" t="str">
        <f t="shared" ref="N4935:N4998" si="154">IF(M4935="A",IF(L4935="katA","katB",L4935),L4935)</f>
        <v>katB</v>
      </c>
      <c r="P4935" s="73" t="str">
        <f t="shared" ref="P4935:P4998" si="155">IF(O4935="A",1,"")</f>
        <v/>
      </c>
      <c r="Q4935" s="61" t="s">
        <v>30</v>
      </c>
    </row>
    <row r="4936" spans="8:17" x14ac:dyDescent="0.25">
      <c r="H4936" s="59">
        <v>171492</v>
      </c>
      <c r="I4936" s="59" t="s">
        <v>69</v>
      </c>
      <c r="J4936" s="59">
        <v>41598512</v>
      </c>
      <c r="K4936" s="59" t="s">
        <v>5155</v>
      </c>
      <c r="L4936" s="61" t="s">
        <v>113</v>
      </c>
      <c r="M4936" s="61">
        <f>VLOOKUP(H4936,zdroj!C:F,4,0)</f>
        <v>0</v>
      </c>
      <c r="N4936" s="61" t="str">
        <f t="shared" si="154"/>
        <v>katB</v>
      </c>
      <c r="P4936" s="73" t="str">
        <f t="shared" si="155"/>
        <v/>
      </c>
      <c r="Q4936" s="61" t="s">
        <v>30</v>
      </c>
    </row>
    <row r="4937" spans="8:17" x14ac:dyDescent="0.25">
      <c r="H4937" s="59">
        <v>171492</v>
      </c>
      <c r="I4937" s="59" t="s">
        <v>69</v>
      </c>
      <c r="J4937" s="59">
        <v>41744101</v>
      </c>
      <c r="K4937" s="59" t="s">
        <v>5156</v>
      </c>
      <c r="L4937" s="61" t="s">
        <v>113</v>
      </c>
      <c r="M4937" s="61">
        <f>VLOOKUP(H4937,zdroj!C:F,4,0)</f>
        <v>0</v>
      </c>
      <c r="N4937" s="61" t="str">
        <f t="shared" si="154"/>
        <v>katB</v>
      </c>
      <c r="P4937" s="73" t="str">
        <f t="shared" si="155"/>
        <v/>
      </c>
      <c r="Q4937" s="61" t="s">
        <v>30</v>
      </c>
    </row>
    <row r="4938" spans="8:17" x14ac:dyDescent="0.25">
      <c r="H4938" s="59">
        <v>171492</v>
      </c>
      <c r="I4938" s="59" t="s">
        <v>69</v>
      </c>
      <c r="J4938" s="59">
        <v>75176980</v>
      </c>
      <c r="K4938" s="59" t="s">
        <v>5157</v>
      </c>
      <c r="L4938" s="61" t="s">
        <v>113</v>
      </c>
      <c r="M4938" s="61">
        <f>VLOOKUP(H4938,zdroj!C:F,4,0)</f>
        <v>0</v>
      </c>
      <c r="N4938" s="61" t="str">
        <f t="shared" si="154"/>
        <v>katB</v>
      </c>
      <c r="P4938" s="73" t="str">
        <f t="shared" si="155"/>
        <v/>
      </c>
      <c r="Q4938" s="61" t="s">
        <v>30</v>
      </c>
    </row>
    <row r="4939" spans="8:17" x14ac:dyDescent="0.25">
      <c r="H4939" s="59">
        <v>171492</v>
      </c>
      <c r="I4939" s="59" t="s">
        <v>69</v>
      </c>
      <c r="J4939" s="59">
        <v>75764474</v>
      </c>
      <c r="K4939" s="59" t="s">
        <v>5158</v>
      </c>
      <c r="L4939" s="61" t="s">
        <v>113</v>
      </c>
      <c r="M4939" s="61">
        <f>VLOOKUP(H4939,zdroj!C:F,4,0)</f>
        <v>0</v>
      </c>
      <c r="N4939" s="61" t="str">
        <f t="shared" si="154"/>
        <v>katB</v>
      </c>
      <c r="P4939" s="73" t="str">
        <f t="shared" si="155"/>
        <v/>
      </c>
      <c r="Q4939" s="61" t="s">
        <v>30</v>
      </c>
    </row>
    <row r="4940" spans="8:17" x14ac:dyDescent="0.25">
      <c r="H4940" s="59">
        <v>171492</v>
      </c>
      <c r="I4940" s="59" t="s">
        <v>69</v>
      </c>
      <c r="J4940" s="59">
        <v>75863448</v>
      </c>
      <c r="K4940" s="59" t="s">
        <v>5159</v>
      </c>
      <c r="L4940" s="61" t="s">
        <v>81</v>
      </c>
      <c r="M4940" s="61">
        <f>VLOOKUP(H4940,zdroj!C:F,4,0)</f>
        <v>0</v>
      </c>
      <c r="N4940" s="61" t="str">
        <f t="shared" si="154"/>
        <v>-</v>
      </c>
      <c r="P4940" s="73" t="str">
        <f t="shared" si="155"/>
        <v/>
      </c>
      <c r="Q4940" s="61" t="s">
        <v>86</v>
      </c>
    </row>
    <row r="4941" spans="8:17" x14ac:dyDescent="0.25">
      <c r="H4941" s="59">
        <v>171492</v>
      </c>
      <c r="I4941" s="59" t="s">
        <v>69</v>
      </c>
      <c r="J4941" s="59">
        <v>75922282</v>
      </c>
      <c r="K4941" s="59" t="s">
        <v>5160</v>
      </c>
      <c r="L4941" s="61" t="s">
        <v>113</v>
      </c>
      <c r="M4941" s="61">
        <f>VLOOKUP(H4941,zdroj!C:F,4,0)</f>
        <v>0</v>
      </c>
      <c r="N4941" s="61" t="str">
        <f t="shared" si="154"/>
        <v>katB</v>
      </c>
      <c r="P4941" s="73" t="str">
        <f t="shared" si="155"/>
        <v/>
      </c>
      <c r="Q4941" s="61" t="s">
        <v>30</v>
      </c>
    </row>
    <row r="4942" spans="8:17" x14ac:dyDescent="0.25">
      <c r="H4942" s="59">
        <v>171492</v>
      </c>
      <c r="I4942" s="59" t="s">
        <v>69</v>
      </c>
      <c r="J4942" s="59">
        <v>76186342</v>
      </c>
      <c r="K4942" s="59" t="s">
        <v>5161</v>
      </c>
      <c r="L4942" s="61" t="s">
        <v>113</v>
      </c>
      <c r="M4942" s="61">
        <f>VLOOKUP(H4942,zdroj!C:F,4,0)</f>
        <v>0</v>
      </c>
      <c r="N4942" s="61" t="str">
        <f t="shared" si="154"/>
        <v>katB</v>
      </c>
      <c r="P4942" s="73" t="str">
        <f t="shared" si="155"/>
        <v/>
      </c>
      <c r="Q4942" s="61" t="s">
        <v>30</v>
      </c>
    </row>
    <row r="4943" spans="8:17" x14ac:dyDescent="0.25">
      <c r="H4943" s="59">
        <v>171492</v>
      </c>
      <c r="I4943" s="59" t="s">
        <v>69</v>
      </c>
      <c r="J4943" s="59">
        <v>76218066</v>
      </c>
      <c r="K4943" s="59" t="s">
        <v>5162</v>
      </c>
      <c r="L4943" s="61" t="s">
        <v>113</v>
      </c>
      <c r="M4943" s="61">
        <f>VLOOKUP(H4943,zdroj!C:F,4,0)</f>
        <v>0</v>
      </c>
      <c r="N4943" s="61" t="str">
        <f t="shared" si="154"/>
        <v>katB</v>
      </c>
      <c r="P4943" s="73" t="str">
        <f t="shared" si="155"/>
        <v/>
      </c>
      <c r="Q4943" s="61" t="s">
        <v>30</v>
      </c>
    </row>
    <row r="4944" spans="8:17" x14ac:dyDescent="0.25">
      <c r="H4944" s="59">
        <v>171492</v>
      </c>
      <c r="I4944" s="59" t="s">
        <v>69</v>
      </c>
      <c r="J4944" s="59">
        <v>77586395</v>
      </c>
      <c r="K4944" s="59" t="s">
        <v>5163</v>
      </c>
      <c r="L4944" s="61" t="s">
        <v>113</v>
      </c>
      <c r="M4944" s="61">
        <f>VLOOKUP(H4944,zdroj!C:F,4,0)</f>
        <v>0</v>
      </c>
      <c r="N4944" s="61" t="str">
        <f t="shared" si="154"/>
        <v>katB</v>
      </c>
      <c r="P4944" s="73" t="str">
        <f t="shared" si="155"/>
        <v/>
      </c>
      <c r="Q4944" s="61" t="s">
        <v>30</v>
      </c>
    </row>
    <row r="4945" spans="8:17" x14ac:dyDescent="0.25">
      <c r="H4945" s="59">
        <v>171492</v>
      </c>
      <c r="I4945" s="59" t="s">
        <v>69</v>
      </c>
      <c r="J4945" s="59">
        <v>77608461</v>
      </c>
      <c r="K4945" s="59" t="s">
        <v>5164</v>
      </c>
      <c r="L4945" s="61" t="s">
        <v>113</v>
      </c>
      <c r="M4945" s="61">
        <f>VLOOKUP(H4945,zdroj!C:F,4,0)</f>
        <v>0</v>
      </c>
      <c r="N4945" s="61" t="str">
        <f t="shared" si="154"/>
        <v>katB</v>
      </c>
      <c r="P4945" s="73" t="str">
        <f t="shared" si="155"/>
        <v/>
      </c>
      <c r="Q4945" s="61" t="s">
        <v>30</v>
      </c>
    </row>
    <row r="4946" spans="8:17" x14ac:dyDescent="0.25">
      <c r="H4946" s="59">
        <v>171492</v>
      </c>
      <c r="I4946" s="59" t="s">
        <v>69</v>
      </c>
      <c r="J4946" s="59">
        <v>77947762</v>
      </c>
      <c r="K4946" s="59" t="s">
        <v>5165</v>
      </c>
      <c r="L4946" s="61" t="s">
        <v>113</v>
      </c>
      <c r="M4946" s="61">
        <f>VLOOKUP(H4946,zdroj!C:F,4,0)</f>
        <v>0</v>
      </c>
      <c r="N4946" s="61" t="str">
        <f t="shared" si="154"/>
        <v>katB</v>
      </c>
      <c r="P4946" s="73" t="str">
        <f t="shared" si="155"/>
        <v/>
      </c>
      <c r="Q4946" s="61" t="s">
        <v>30</v>
      </c>
    </row>
    <row r="4947" spans="8:17" x14ac:dyDescent="0.25">
      <c r="H4947" s="59">
        <v>171492</v>
      </c>
      <c r="I4947" s="59" t="s">
        <v>69</v>
      </c>
      <c r="J4947" s="59">
        <v>77966881</v>
      </c>
      <c r="K4947" s="59" t="s">
        <v>5166</v>
      </c>
      <c r="L4947" s="61" t="s">
        <v>113</v>
      </c>
      <c r="M4947" s="61">
        <f>VLOOKUP(H4947,zdroj!C:F,4,0)</f>
        <v>0</v>
      </c>
      <c r="N4947" s="61" t="str">
        <f t="shared" si="154"/>
        <v>katB</v>
      </c>
      <c r="P4947" s="73" t="str">
        <f t="shared" si="155"/>
        <v/>
      </c>
      <c r="Q4947" s="61" t="s">
        <v>30</v>
      </c>
    </row>
    <row r="4948" spans="8:17" x14ac:dyDescent="0.25">
      <c r="H4948" s="59">
        <v>171492</v>
      </c>
      <c r="I4948" s="59" t="s">
        <v>69</v>
      </c>
      <c r="J4948" s="59">
        <v>78282713</v>
      </c>
      <c r="K4948" s="59" t="s">
        <v>5167</v>
      </c>
      <c r="L4948" s="61" t="s">
        <v>113</v>
      </c>
      <c r="M4948" s="61">
        <f>VLOOKUP(H4948,zdroj!C:F,4,0)</f>
        <v>0</v>
      </c>
      <c r="N4948" s="61" t="str">
        <f t="shared" si="154"/>
        <v>katB</v>
      </c>
      <c r="P4948" s="73" t="str">
        <f t="shared" si="155"/>
        <v/>
      </c>
      <c r="Q4948" s="61" t="s">
        <v>30</v>
      </c>
    </row>
    <row r="4949" spans="8:17" x14ac:dyDescent="0.25">
      <c r="H4949" s="59">
        <v>171492</v>
      </c>
      <c r="I4949" s="59" t="s">
        <v>69</v>
      </c>
      <c r="J4949" s="59">
        <v>78282764</v>
      </c>
      <c r="K4949" s="59" t="s">
        <v>5168</v>
      </c>
      <c r="L4949" s="61" t="s">
        <v>113</v>
      </c>
      <c r="M4949" s="61">
        <f>VLOOKUP(H4949,zdroj!C:F,4,0)</f>
        <v>0</v>
      </c>
      <c r="N4949" s="61" t="str">
        <f t="shared" si="154"/>
        <v>katB</v>
      </c>
      <c r="P4949" s="73" t="str">
        <f t="shared" si="155"/>
        <v/>
      </c>
      <c r="Q4949" s="61" t="s">
        <v>30</v>
      </c>
    </row>
    <row r="4950" spans="8:17" x14ac:dyDescent="0.25">
      <c r="H4950" s="59">
        <v>171492</v>
      </c>
      <c r="I4950" s="59" t="s">
        <v>69</v>
      </c>
      <c r="J4950" s="59">
        <v>78355222</v>
      </c>
      <c r="K4950" s="59" t="s">
        <v>5169</v>
      </c>
      <c r="L4950" s="61" t="s">
        <v>113</v>
      </c>
      <c r="M4950" s="61">
        <f>VLOOKUP(H4950,zdroj!C:F,4,0)</f>
        <v>0</v>
      </c>
      <c r="N4950" s="61" t="str">
        <f t="shared" si="154"/>
        <v>katB</v>
      </c>
      <c r="P4950" s="73" t="str">
        <f t="shared" si="155"/>
        <v/>
      </c>
      <c r="Q4950" s="61" t="s">
        <v>30</v>
      </c>
    </row>
    <row r="4951" spans="8:17" x14ac:dyDescent="0.25">
      <c r="H4951" s="59">
        <v>171492</v>
      </c>
      <c r="I4951" s="59" t="s">
        <v>69</v>
      </c>
      <c r="J4951" s="59">
        <v>78356776</v>
      </c>
      <c r="K4951" s="59" t="s">
        <v>5170</v>
      </c>
      <c r="L4951" s="61" t="s">
        <v>113</v>
      </c>
      <c r="M4951" s="61">
        <f>VLOOKUP(H4951,zdroj!C:F,4,0)</f>
        <v>0</v>
      </c>
      <c r="N4951" s="61" t="str">
        <f t="shared" si="154"/>
        <v>katB</v>
      </c>
      <c r="P4951" s="73" t="str">
        <f t="shared" si="155"/>
        <v/>
      </c>
      <c r="Q4951" s="61" t="s">
        <v>30</v>
      </c>
    </row>
    <row r="4952" spans="8:17" x14ac:dyDescent="0.25">
      <c r="H4952" s="59">
        <v>171492</v>
      </c>
      <c r="I4952" s="59" t="s">
        <v>69</v>
      </c>
      <c r="J4952" s="59">
        <v>78488401</v>
      </c>
      <c r="K4952" s="59" t="s">
        <v>5171</v>
      </c>
      <c r="L4952" s="61" t="s">
        <v>113</v>
      </c>
      <c r="M4952" s="61">
        <f>VLOOKUP(H4952,zdroj!C:F,4,0)</f>
        <v>0</v>
      </c>
      <c r="N4952" s="61" t="str">
        <f t="shared" si="154"/>
        <v>katB</v>
      </c>
      <c r="P4952" s="73" t="str">
        <f t="shared" si="155"/>
        <v/>
      </c>
      <c r="Q4952" s="61" t="s">
        <v>30</v>
      </c>
    </row>
    <row r="4953" spans="8:17" x14ac:dyDescent="0.25">
      <c r="H4953" s="59">
        <v>171492</v>
      </c>
      <c r="I4953" s="59" t="s">
        <v>69</v>
      </c>
      <c r="J4953" s="59">
        <v>78488907</v>
      </c>
      <c r="K4953" s="59" t="s">
        <v>5172</v>
      </c>
      <c r="L4953" s="61" t="s">
        <v>113</v>
      </c>
      <c r="M4953" s="61">
        <f>VLOOKUP(H4953,zdroj!C:F,4,0)</f>
        <v>0</v>
      </c>
      <c r="N4953" s="61" t="str">
        <f t="shared" si="154"/>
        <v>katB</v>
      </c>
      <c r="P4953" s="73" t="str">
        <f t="shared" si="155"/>
        <v/>
      </c>
      <c r="Q4953" s="61" t="s">
        <v>30</v>
      </c>
    </row>
    <row r="4954" spans="8:17" x14ac:dyDescent="0.25">
      <c r="H4954" s="59">
        <v>171492</v>
      </c>
      <c r="I4954" s="59" t="s">
        <v>69</v>
      </c>
      <c r="J4954" s="59">
        <v>78662397</v>
      </c>
      <c r="K4954" s="59" t="s">
        <v>5173</v>
      </c>
      <c r="L4954" s="61" t="s">
        <v>113</v>
      </c>
      <c r="M4954" s="61">
        <f>VLOOKUP(H4954,zdroj!C:F,4,0)</f>
        <v>0</v>
      </c>
      <c r="N4954" s="61" t="str">
        <f t="shared" si="154"/>
        <v>katB</v>
      </c>
      <c r="P4954" s="73" t="str">
        <f t="shared" si="155"/>
        <v/>
      </c>
      <c r="Q4954" s="61" t="s">
        <v>30</v>
      </c>
    </row>
    <row r="4955" spans="8:17" x14ac:dyDescent="0.25">
      <c r="H4955" s="59">
        <v>171492</v>
      </c>
      <c r="I4955" s="59" t="s">
        <v>69</v>
      </c>
      <c r="J4955" s="59">
        <v>79027369</v>
      </c>
      <c r="K4955" s="59" t="s">
        <v>5174</v>
      </c>
      <c r="L4955" s="61" t="s">
        <v>81</v>
      </c>
      <c r="M4955" s="61">
        <f>VLOOKUP(H4955,zdroj!C:F,4,0)</f>
        <v>0</v>
      </c>
      <c r="N4955" s="61" t="str">
        <f t="shared" si="154"/>
        <v>-</v>
      </c>
      <c r="P4955" s="73" t="str">
        <f t="shared" si="155"/>
        <v/>
      </c>
      <c r="Q4955" s="61" t="s">
        <v>84</v>
      </c>
    </row>
    <row r="4956" spans="8:17" x14ac:dyDescent="0.25">
      <c r="H4956" s="59">
        <v>171492</v>
      </c>
      <c r="I4956" s="59" t="s">
        <v>69</v>
      </c>
      <c r="J4956" s="59">
        <v>79027938</v>
      </c>
      <c r="K4956" s="59" t="s">
        <v>5175</v>
      </c>
      <c r="L4956" s="61" t="s">
        <v>81</v>
      </c>
      <c r="M4956" s="61">
        <f>VLOOKUP(H4956,zdroj!C:F,4,0)</f>
        <v>0</v>
      </c>
      <c r="N4956" s="61" t="str">
        <f t="shared" si="154"/>
        <v>-</v>
      </c>
      <c r="P4956" s="73" t="str">
        <f t="shared" si="155"/>
        <v/>
      </c>
      <c r="Q4956" s="61" t="s">
        <v>84</v>
      </c>
    </row>
    <row r="4957" spans="8:17" x14ac:dyDescent="0.25">
      <c r="H4957" s="59">
        <v>171492</v>
      </c>
      <c r="I4957" s="59" t="s">
        <v>69</v>
      </c>
      <c r="J4957" s="59">
        <v>79028357</v>
      </c>
      <c r="K4957" s="59" t="s">
        <v>5176</v>
      </c>
      <c r="L4957" s="61" t="s">
        <v>113</v>
      </c>
      <c r="M4957" s="61">
        <f>VLOOKUP(H4957,zdroj!C:F,4,0)</f>
        <v>0</v>
      </c>
      <c r="N4957" s="61" t="str">
        <f t="shared" si="154"/>
        <v>katB</v>
      </c>
      <c r="P4957" s="73" t="str">
        <f t="shared" si="155"/>
        <v/>
      </c>
      <c r="Q4957" s="61" t="s">
        <v>30</v>
      </c>
    </row>
    <row r="4958" spans="8:17" x14ac:dyDescent="0.25">
      <c r="H4958" s="59">
        <v>171492</v>
      </c>
      <c r="I4958" s="59" t="s">
        <v>69</v>
      </c>
      <c r="J4958" s="59">
        <v>79186173</v>
      </c>
      <c r="K4958" s="59" t="s">
        <v>5177</v>
      </c>
      <c r="L4958" s="61" t="s">
        <v>113</v>
      </c>
      <c r="M4958" s="61">
        <f>VLOOKUP(H4958,zdroj!C:F,4,0)</f>
        <v>0</v>
      </c>
      <c r="N4958" s="61" t="str">
        <f t="shared" si="154"/>
        <v>katB</v>
      </c>
      <c r="P4958" s="73" t="str">
        <f t="shared" si="155"/>
        <v/>
      </c>
      <c r="Q4958" s="61" t="s">
        <v>30</v>
      </c>
    </row>
    <row r="4959" spans="8:17" x14ac:dyDescent="0.25">
      <c r="H4959" s="59">
        <v>171492</v>
      </c>
      <c r="I4959" s="59" t="s">
        <v>69</v>
      </c>
      <c r="J4959" s="59">
        <v>79869092</v>
      </c>
      <c r="K4959" s="59" t="s">
        <v>5178</v>
      </c>
      <c r="L4959" s="61" t="s">
        <v>113</v>
      </c>
      <c r="M4959" s="61">
        <f>VLOOKUP(H4959,zdroj!C:F,4,0)</f>
        <v>0</v>
      </c>
      <c r="N4959" s="61" t="str">
        <f t="shared" si="154"/>
        <v>katB</v>
      </c>
      <c r="P4959" s="73" t="str">
        <f t="shared" si="155"/>
        <v/>
      </c>
      <c r="Q4959" s="61" t="s">
        <v>30</v>
      </c>
    </row>
    <row r="4960" spans="8:17" x14ac:dyDescent="0.25">
      <c r="H4960" s="59">
        <v>171492</v>
      </c>
      <c r="I4960" s="59" t="s">
        <v>69</v>
      </c>
      <c r="J4960" s="59">
        <v>80233724</v>
      </c>
      <c r="K4960" s="59" t="s">
        <v>5179</v>
      </c>
      <c r="L4960" s="61" t="s">
        <v>113</v>
      </c>
      <c r="M4960" s="61">
        <f>VLOOKUP(H4960,zdroj!C:F,4,0)</f>
        <v>0</v>
      </c>
      <c r="N4960" s="61" t="str">
        <f t="shared" si="154"/>
        <v>katB</v>
      </c>
      <c r="P4960" s="73" t="str">
        <f t="shared" si="155"/>
        <v/>
      </c>
      <c r="Q4960" s="61" t="s">
        <v>30</v>
      </c>
    </row>
    <row r="4961" spans="8:18" x14ac:dyDescent="0.25">
      <c r="H4961" s="59">
        <v>171492</v>
      </c>
      <c r="I4961" s="59" t="s">
        <v>69</v>
      </c>
      <c r="J4961" s="59">
        <v>80418821</v>
      </c>
      <c r="K4961" s="59" t="s">
        <v>5180</v>
      </c>
      <c r="L4961" s="61" t="s">
        <v>113</v>
      </c>
      <c r="M4961" s="61">
        <f>VLOOKUP(H4961,zdroj!C:F,4,0)</f>
        <v>0</v>
      </c>
      <c r="N4961" s="61" t="str">
        <f t="shared" si="154"/>
        <v>katB</v>
      </c>
      <c r="P4961" s="73" t="str">
        <f t="shared" si="155"/>
        <v/>
      </c>
      <c r="Q4961" s="61" t="s">
        <v>30</v>
      </c>
    </row>
    <row r="4962" spans="8:18" x14ac:dyDescent="0.25">
      <c r="H4962" s="59">
        <v>171492</v>
      </c>
      <c r="I4962" s="59" t="s">
        <v>69</v>
      </c>
      <c r="J4962" s="59">
        <v>80892094</v>
      </c>
      <c r="K4962" s="59" t="s">
        <v>5181</v>
      </c>
      <c r="L4962" s="61" t="s">
        <v>113</v>
      </c>
      <c r="M4962" s="61">
        <f>VLOOKUP(H4962,zdroj!C:F,4,0)</f>
        <v>0</v>
      </c>
      <c r="N4962" s="61" t="str">
        <f t="shared" si="154"/>
        <v>katB</v>
      </c>
      <c r="P4962" s="73" t="str">
        <f t="shared" si="155"/>
        <v/>
      </c>
      <c r="Q4962" s="61" t="s">
        <v>30</v>
      </c>
    </row>
    <row r="4963" spans="8:18" x14ac:dyDescent="0.25">
      <c r="H4963" s="59">
        <v>174220</v>
      </c>
      <c r="I4963" s="59" t="s">
        <v>71</v>
      </c>
      <c r="J4963" s="59">
        <v>11551186</v>
      </c>
      <c r="K4963" s="59" t="s">
        <v>5182</v>
      </c>
      <c r="L4963" s="61" t="s">
        <v>81</v>
      </c>
      <c r="M4963" s="61">
        <f>VLOOKUP(H4963,zdroj!C:F,4,0)</f>
        <v>0</v>
      </c>
      <c r="N4963" s="61" t="str">
        <f t="shared" si="154"/>
        <v>-</v>
      </c>
      <c r="P4963" s="73" t="str">
        <f t="shared" si="155"/>
        <v/>
      </c>
      <c r="Q4963" s="61" t="s">
        <v>88</v>
      </c>
    </row>
    <row r="4964" spans="8:18" x14ac:dyDescent="0.25">
      <c r="H4964" s="59">
        <v>174220</v>
      </c>
      <c r="I4964" s="59" t="s">
        <v>71</v>
      </c>
      <c r="J4964" s="59">
        <v>11551194</v>
      </c>
      <c r="K4964" s="59" t="s">
        <v>5183</v>
      </c>
      <c r="L4964" s="61" t="s">
        <v>112</v>
      </c>
      <c r="M4964" s="61">
        <f>VLOOKUP(H4964,zdroj!C:F,4,0)</f>
        <v>0</v>
      </c>
      <c r="N4964" s="61" t="str">
        <f t="shared" si="154"/>
        <v>katA</v>
      </c>
      <c r="P4964" s="73" t="str">
        <f t="shared" si="155"/>
        <v/>
      </c>
      <c r="Q4964" s="61" t="s">
        <v>30</v>
      </c>
    </row>
    <row r="4965" spans="8:18" x14ac:dyDescent="0.25">
      <c r="H4965" s="59">
        <v>174220</v>
      </c>
      <c r="I4965" s="59" t="s">
        <v>71</v>
      </c>
      <c r="J4965" s="59">
        <v>11551208</v>
      </c>
      <c r="K4965" s="59" t="s">
        <v>5184</v>
      </c>
      <c r="L4965" s="61" t="s">
        <v>112</v>
      </c>
      <c r="M4965" s="61">
        <f>VLOOKUP(H4965,zdroj!C:F,4,0)</f>
        <v>0</v>
      </c>
      <c r="N4965" s="61" t="str">
        <f t="shared" si="154"/>
        <v>katA</v>
      </c>
      <c r="P4965" s="73" t="str">
        <f t="shared" si="155"/>
        <v/>
      </c>
      <c r="Q4965" s="61" t="s">
        <v>30</v>
      </c>
    </row>
    <row r="4966" spans="8:18" x14ac:dyDescent="0.25">
      <c r="H4966" s="59">
        <v>174220</v>
      </c>
      <c r="I4966" s="59" t="s">
        <v>71</v>
      </c>
      <c r="J4966" s="59">
        <v>11551216</v>
      </c>
      <c r="K4966" s="59" t="s">
        <v>5185</v>
      </c>
      <c r="L4966" s="61" t="s">
        <v>81</v>
      </c>
      <c r="M4966" s="61">
        <f>VLOOKUP(H4966,zdroj!C:F,4,0)</f>
        <v>0</v>
      </c>
      <c r="N4966" s="61" t="str">
        <f t="shared" si="154"/>
        <v>-</v>
      </c>
      <c r="P4966" s="73" t="str">
        <f t="shared" si="155"/>
        <v/>
      </c>
      <c r="Q4966" s="61" t="s">
        <v>88</v>
      </c>
    </row>
    <row r="4967" spans="8:18" x14ac:dyDescent="0.25">
      <c r="H4967" s="59">
        <v>174220</v>
      </c>
      <c r="I4967" s="59" t="s">
        <v>71</v>
      </c>
      <c r="J4967" s="59">
        <v>11551224</v>
      </c>
      <c r="K4967" s="59" t="s">
        <v>5186</v>
      </c>
      <c r="L4967" s="61" t="s">
        <v>112</v>
      </c>
      <c r="M4967" s="61">
        <f>VLOOKUP(H4967,zdroj!C:F,4,0)</f>
        <v>0</v>
      </c>
      <c r="N4967" s="61" t="str">
        <f t="shared" si="154"/>
        <v>katA</v>
      </c>
      <c r="P4967" s="73" t="str">
        <f t="shared" si="155"/>
        <v/>
      </c>
      <c r="Q4967" s="61" t="s">
        <v>30</v>
      </c>
    </row>
    <row r="4968" spans="8:18" x14ac:dyDescent="0.25">
      <c r="H4968" s="59">
        <v>174220</v>
      </c>
      <c r="I4968" s="59" t="s">
        <v>71</v>
      </c>
      <c r="J4968" s="59">
        <v>11551232</v>
      </c>
      <c r="K4968" s="59" t="s">
        <v>5187</v>
      </c>
      <c r="L4968" s="61" t="s">
        <v>113</v>
      </c>
      <c r="M4968" s="61">
        <f>VLOOKUP(H4968,zdroj!C:F,4,0)</f>
        <v>0</v>
      </c>
      <c r="N4968" s="61" t="str">
        <f t="shared" si="154"/>
        <v>katB</v>
      </c>
      <c r="P4968" s="73" t="str">
        <f t="shared" si="155"/>
        <v/>
      </c>
      <c r="Q4968" s="61" t="s">
        <v>30</v>
      </c>
      <c r="R4968" s="61" t="s">
        <v>91</v>
      </c>
    </row>
    <row r="4969" spans="8:18" x14ac:dyDescent="0.25">
      <c r="H4969" s="59">
        <v>174220</v>
      </c>
      <c r="I4969" s="59" t="s">
        <v>71</v>
      </c>
      <c r="J4969" s="59">
        <v>11551241</v>
      </c>
      <c r="K4969" s="59" t="s">
        <v>5188</v>
      </c>
      <c r="L4969" s="61" t="s">
        <v>113</v>
      </c>
      <c r="M4969" s="61">
        <f>VLOOKUP(H4969,zdroj!C:F,4,0)</f>
        <v>0</v>
      </c>
      <c r="N4969" s="61" t="str">
        <f t="shared" si="154"/>
        <v>katB</v>
      </c>
      <c r="P4969" s="73" t="str">
        <f t="shared" si="155"/>
        <v/>
      </c>
      <c r="Q4969" s="61" t="s">
        <v>30</v>
      </c>
      <c r="R4969" s="61" t="s">
        <v>91</v>
      </c>
    </row>
    <row r="4970" spans="8:18" x14ac:dyDescent="0.25">
      <c r="H4970" s="59">
        <v>174220</v>
      </c>
      <c r="I4970" s="59" t="s">
        <v>71</v>
      </c>
      <c r="J4970" s="59">
        <v>11551259</v>
      </c>
      <c r="K4970" s="59" t="s">
        <v>5189</v>
      </c>
      <c r="L4970" s="61" t="s">
        <v>112</v>
      </c>
      <c r="M4970" s="61">
        <f>VLOOKUP(H4970,zdroj!C:F,4,0)</f>
        <v>0</v>
      </c>
      <c r="N4970" s="61" t="str">
        <f t="shared" si="154"/>
        <v>katA</v>
      </c>
      <c r="P4970" s="73" t="str">
        <f t="shared" si="155"/>
        <v/>
      </c>
      <c r="Q4970" s="61" t="s">
        <v>30</v>
      </c>
    </row>
    <row r="4971" spans="8:18" x14ac:dyDescent="0.25">
      <c r="H4971" s="59">
        <v>174220</v>
      </c>
      <c r="I4971" s="59" t="s">
        <v>71</v>
      </c>
      <c r="J4971" s="59">
        <v>11551267</v>
      </c>
      <c r="K4971" s="59" t="s">
        <v>5190</v>
      </c>
      <c r="L4971" s="61" t="s">
        <v>112</v>
      </c>
      <c r="M4971" s="61">
        <f>VLOOKUP(H4971,zdroj!C:F,4,0)</f>
        <v>0</v>
      </c>
      <c r="N4971" s="61" t="str">
        <f t="shared" si="154"/>
        <v>katA</v>
      </c>
      <c r="P4971" s="73" t="str">
        <f t="shared" si="155"/>
        <v/>
      </c>
      <c r="Q4971" s="61" t="s">
        <v>30</v>
      </c>
    </row>
    <row r="4972" spans="8:18" x14ac:dyDescent="0.25">
      <c r="H4972" s="59">
        <v>174220</v>
      </c>
      <c r="I4972" s="59" t="s">
        <v>71</v>
      </c>
      <c r="J4972" s="59">
        <v>11551275</v>
      </c>
      <c r="K4972" s="59" t="s">
        <v>5191</v>
      </c>
      <c r="L4972" s="61" t="s">
        <v>81</v>
      </c>
      <c r="M4972" s="61">
        <f>VLOOKUP(H4972,zdroj!C:F,4,0)</f>
        <v>0</v>
      </c>
      <c r="N4972" s="61" t="str">
        <f t="shared" si="154"/>
        <v>-</v>
      </c>
      <c r="P4972" s="73" t="str">
        <f t="shared" si="155"/>
        <v/>
      </c>
      <c r="Q4972" s="61" t="s">
        <v>88</v>
      </c>
    </row>
    <row r="4973" spans="8:18" x14ac:dyDescent="0.25">
      <c r="H4973" s="59">
        <v>174220</v>
      </c>
      <c r="I4973" s="59" t="s">
        <v>71</v>
      </c>
      <c r="J4973" s="59">
        <v>11551283</v>
      </c>
      <c r="K4973" s="59" t="s">
        <v>5192</v>
      </c>
      <c r="L4973" s="61" t="s">
        <v>112</v>
      </c>
      <c r="M4973" s="61">
        <f>VLOOKUP(H4973,zdroj!C:F,4,0)</f>
        <v>0</v>
      </c>
      <c r="N4973" s="61" t="str">
        <f t="shared" si="154"/>
        <v>katA</v>
      </c>
      <c r="P4973" s="73" t="str">
        <f t="shared" si="155"/>
        <v/>
      </c>
      <c r="Q4973" s="61" t="s">
        <v>30</v>
      </c>
    </row>
    <row r="4974" spans="8:18" x14ac:dyDescent="0.25">
      <c r="H4974" s="59">
        <v>174220</v>
      </c>
      <c r="I4974" s="59" t="s">
        <v>71</v>
      </c>
      <c r="J4974" s="59">
        <v>11551291</v>
      </c>
      <c r="K4974" s="59" t="s">
        <v>5193</v>
      </c>
      <c r="L4974" s="61" t="s">
        <v>113</v>
      </c>
      <c r="M4974" s="61">
        <f>VLOOKUP(H4974,zdroj!C:F,4,0)</f>
        <v>0</v>
      </c>
      <c r="N4974" s="61" t="str">
        <f t="shared" si="154"/>
        <v>katB</v>
      </c>
      <c r="P4974" s="73" t="str">
        <f t="shared" si="155"/>
        <v/>
      </c>
      <c r="Q4974" s="61" t="s">
        <v>30</v>
      </c>
      <c r="R4974" s="61" t="s">
        <v>91</v>
      </c>
    </row>
    <row r="4975" spans="8:18" x14ac:dyDescent="0.25">
      <c r="H4975" s="59">
        <v>174220</v>
      </c>
      <c r="I4975" s="59" t="s">
        <v>71</v>
      </c>
      <c r="J4975" s="59">
        <v>11551305</v>
      </c>
      <c r="K4975" s="59" t="s">
        <v>5194</v>
      </c>
      <c r="L4975" s="61" t="s">
        <v>112</v>
      </c>
      <c r="M4975" s="61">
        <f>VLOOKUP(H4975,zdroj!C:F,4,0)</f>
        <v>0</v>
      </c>
      <c r="N4975" s="61" t="str">
        <f t="shared" si="154"/>
        <v>katA</v>
      </c>
      <c r="P4975" s="73" t="str">
        <f t="shared" si="155"/>
        <v/>
      </c>
      <c r="Q4975" s="61" t="s">
        <v>30</v>
      </c>
    </row>
    <row r="4976" spans="8:18" x14ac:dyDescent="0.25">
      <c r="H4976" s="59">
        <v>174220</v>
      </c>
      <c r="I4976" s="59" t="s">
        <v>71</v>
      </c>
      <c r="J4976" s="59">
        <v>11551313</v>
      </c>
      <c r="K4976" s="59" t="s">
        <v>5195</v>
      </c>
      <c r="L4976" s="61" t="s">
        <v>112</v>
      </c>
      <c r="M4976" s="61">
        <f>VLOOKUP(H4976,zdroj!C:F,4,0)</f>
        <v>0</v>
      </c>
      <c r="N4976" s="61" t="str">
        <f t="shared" si="154"/>
        <v>katA</v>
      </c>
      <c r="P4976" s="73" t="str">
        <f t="shared" si="155"/>
        <v/>
      </c>
      <c r="Q4976" s="61" t="s">
        <v>30</v>
      </c>
    </row>
    <row r="4977" spans="8:18" x14ac:dyDescent="0.25">
      <c r="H4977" s="59">
        <v>174220</v>
      </c>
      <c r="I4977" s="59" t="s">
        <v>71</v>
      </c>
      <c r="J4977" s="59">
        <v>11551321</v>
      </c>
      <c r="K4977" s="59" t="s">
        <v>5196</v>
      </c>
      <c r="L4977" s="61" t="s">
        <v>81</v>
      </c>
      <c r="M4977" s="61">
        <f>VLOOKUP(H4977,zdroj!C:F,4,0)</f>
        <v>0</v>
      </c>
      <c r="N4977" s="61" t="str">
        <f t="shared" si="154"/>
        <v>-</v>
      </c>
      <c r="P4977" s="73" t="str">
        <f t="shared" si="155"/>
        <v/>
      </c>
      <c r="Q4977" s="61" t="s">
        <v>88</v>
      </c>
    </row>
    <row r="4978" spans="8:18" x14ac:dyDescent="0.25">
      <c r="H4978" s="59">
        <v>174220</v>
      </c>
      <c r="I4978" s="59" t="s">
        <v>71</v>
      </c>
      <c r="J4978" s="59">
        <v>11551330</v>
      </c>
      <c r="K4978" s="59" t="s">
        <v>5197</v>
      </c>
      <c r="L4978" s="61" t="s">
        <v>112</v>
      </c>
      <c r="M4978" s="61">
        <f>VLOOKUP(H4978,zdroj!C:F,4,0)</f>
        <v>0</v>
      </c>
      <c r="N4978" s="61" t="str">
        <f t="shared" si="154"/>
        <v>katA</v>
      </c>
      <c r="P4978" s="73" t="str">
        <f t="shared" si="155"/>
        <v/>
      </c>
      <c r="Q4978" s="61" t="s">
        <v>30</v>
      </c>
    </row>
    <row r="4979" spans="8:18" x14ac:dyDescent="0.25">
      <c r="H4979" s="59">
        <v>174220</v>
      </c>
      <c r="I4979" s="59" t="s">
        <v>71</v>
      </c>
      <c r="J4979" s="59">
        <v>11551348</v>
      </c>
      <c r="K4979" s="59" t="s">
        <v>5198</v>
      </c>
      <c r="L4979" s="61" t="s">
        <v>112</v>
      </c>
      <c r="M4979" s="61">
        <f>VLOOKUP(H4979,zdroj!C:F,4,0)</f>
        <v>0</v>
      </c>
      <c r="N4979" s="61" t="str">
        <f t="shared" si="154"/>
        <v>katA</v>
      </c>
      <c r="P4979" s="73" t="str">
        <f t="shared" si="155"/>
        <v/>
      </c>
      <c r="Q4979" s="61" t="s">
        <v>30</v>
      </c>
    </row>
    <row r="4980" spans="8:18" x14ac:dyDescent="0.25">
      <c r="H4980" s="59">
        <v>174220</v>
      </c>
      <c r="I4980" s="59" t="s">
        <v>71</v>
      </c>
      <c r="J4980" s="59">
        <v>11551356</v>
      </c>
      <c r="K4980" s="59" t="s">
        <v>5199</v>
      </c>
      <c r="L4980" s="61" t="s">
        <v>112</v>
      </c>
      <c r="M4980" s="61">
        <f>VLOOKUP(H4980,zdroj!C:F,4,0)</f>
        <v>0</v>
      </c>
      <c r="N4980" s="61" t="str">
        <f t="shared" si="154"/>
        <v>katA</v>
      </c>
      <c r="P4980" s="73" t="str">
        <f t="shared" si="155"/>
        <v/>
      </c>
      <c r="Q4980" s="61" t="s">
        <v>30</v>
      </c>
    </row>
    <row r="4981" spans="8:18" x14ac:dyDescent="0.25">
      <c r="H4981" s="59">
        <v>174220</v>
      </c>
      <c r="I4981" s="59" t="s">
        <v>71</v>
      </c>
      <c r="J4981" s="59">
        <v>11551364</v>
      </c>
      <c r="K4981" s="59" t="s">
        <v>5200</v>
      </c>
      <c r="L4981" s="61" t="s">
        <v>113</v>
      </c>
      <c r="M4981" s="61">
        <f>VLOOKUP(H4981,zdroj!C:F,4,0)</f>
        <v>0</v>
      </c>
      <c r="N4981" s="61" t="str">
        <f t="shared" si="154"/>
        <v>katB</v>
      </c>
      <c r="P4981" s="73" t="str">
        <f t="shared" si="155"/>
        <v/>
      </c>
      <c r="Q4981" s="61" t="s">
        <v>30</v>
      </c>
      <c r="R4981" s="61" t="s">
        <v>91</v>
      </c>
    </row>
    <row r="4982" spans="8:18" x14ac:dyDescent="0.25">
      <c r="H4982" s="59">
        <v>174220</v>
      </c>
      <c r="I4982" s="59" t="s">
        <v>71</v>
      </c>
      <c r="J4982" s="59">
        <v>11551372</v>
      </c>
      <c r="K4982" s="59" t="s">
        <v>5201</v>
      </c>
      <c r="L4982" s="61" t="s">
        <v>112</v>
      </c>
      <c r="M4982" s="61">
        <f>VLOOKUP(H4982,zdroj!C:F,4,0)</f>
        <v>0</v>
      </c>
      <c r="N4982" s="61" t="str">
        <f t="shared" si="154"/>
        <v>katA</v>
      </c>
      <c r="P4982" s="73" t="str">
        <f t="shared" si="155"/>
        <v/>
      </c>
      <c r="Q4982" s="61" t="s">
        <v>30</v>
      </c>
    </row>
    <row r="4983" spans="8:18" x14ac:dyDescent="0.25">
      <c r="H4983" s="59">
        <v>174220</v>
      </c>
      <c r="I4983" s="59" t="s">
        <v>71</v>
      </c>
      <c r="J4983" s="59">
        <v>11551381</v>
      </c>
      <c r="K4983" s="59" t="s">
        <v>5202</v>
      </c>
      <c r="L4983" s="61" t="s">
        <v>112</v>
      </c>
      <c r="M4983" s="61">
        <f>VLOOKUP(H4983,zdroj!C:F,4,0)</f>
        <v>0</v>
      </c>
      <c r="N4983" s="61" t="str">
        <f t="shared" si="154"/>
        <v>katA</v>
      </c>
      <c r="P4983" s="73" t="str">
        <f t="shared" si="155"/>
        <v/>
      </c>
      <c r="Q4983" s="61" t="s">
        <v>30</v>
      </c>
    </row>
    <row r="4984" spans="8:18" x14ac:dyDescent="0.25">
      <c r="H4984" s="59">
        <v>174220</v>
      </c>
      <c r="I4984" s="59" t="s">
        <v>71</v>
      </c>
      <c r="J4984" s="59">
        <v>11551399</v>
      </c>
      <c r="K4984" s="59" t="s">
        <v>5203</v>
      </c>
      <c r="L4984" s="61" t="s">
        <v>112</v>
      </c>
      <c r="M4984" s="61">
        <f>VLOOKUP(H4984,zdroj!C:F,4,0)</f>
        <v>0</v>
      </c>
      <c r="N4984" s="61" t="str">
        <f t="shared" si="154"/>
        <v>katA</v>
      </c>
      <c r="P4984" s="73" t="str">
        <f t="shared" si="155"/>
        <v/>
      </c>
      <c r="Q4984" s="61" t="s">
        <v>30</v>
      </c>
    </row>
    <row r="4985" spans="8:18" x14ac:dyDescent="0.25">
      <c r="H4985" s="59">
        <v>174220</v>
      </c>
      <c r="I4985" s="59" t="s">
        <v>71</v>
      </c>
      <c r="J4985" s="59">
        <v>11551402</v>
      </c>
      <c r="K4985" s="59" t="s">
        <v>5204</v>
      </c>
      <c r="L4985" s="61" t="s">
        <v>112</v>
      </c>
      <c r="M4985" s="61">
        <f>VLOOKUP(H4985,zdroj!C:F,4,0)</f>
        <v>0</v>
      </c>
      <c r="N4985" s="61" t="str">
        <f t="shared" si="154"/>
        <v>katA</v>
      </c>
      <c r="P4985" s="73" t="str">
        <f t="shared" si="155"/>
        <v/>
      </c>
      <c r="Q4985" s="61" t="s">
        <v>30</v>
      </c>
    </row>
    <row r="4986" spans="8:18" x14ac:dyDescent="0.25">
      <c r="H4986" s="59">
        <v>174220</v>
      </c>
      <c r="I4986" s="59" t="s">
        <v>71</v>
      </c>
      <c r="J4986" s="59">
        <v>11551411</v>
      </c>
      <c r="K4986" s="59" t="s">
        <v>5205</v>
      </c>
      <c r="L4986" s="61" t="s">
        <v>112</v>
      </c>
      <c r="M4986" s="61">
        <f>VLOOKUP(H4986,zdroj!C:F,4,0)</f>
        <v>0</v>
      </c>
      <c r="N4986" s="61" t="str">
        <f t="shared" si="154"/>
        <v>katA</v>
      </c>
      <c r="P4986" s="73" t="str">
        <f t="shared" si="155"/>
        <v/>
      </c>
      <c r="Q4986" s="61" t="s">
        <v>30</v>
      </c>
    </row>
    <row r="4987" spans="8:18" x14ac:dyDescent="0.25">
      <c r="H4987" s="59">
        <v>174220</v>
      </c>
      <c r="I4987" s="59" t="s">
        <v>71</v>
      </c>
      <c r="J4987" s="59">
        <v>11551429</v>
      </c>
      <c r="K4987" s="59" t="s">
        <v>5206</v>
      </c>
      <c r="L4987" s="61" t="s">
        <v>112</v>
      </c>
      <c r="M4987" s="61">
        <f>VLOOKUP(H4987,zdroj!C:F,4,0)</f>
        <v>0</v>
      </c>
      <c r="N4987" s="61" t="str">
        <f t="shared" si="154"/>
        <v>katA</v>
      </c>
      <c r="P4987" s="73" t="str">
        <f t="shared" si="155"/>
        <v/>
      </c>
      <c r="Q4987" s="61" t="s">
        <v>30</v>
      </c>
    </row>
    <row r="4988" spans="8:18" x14ac:dyDescent="0.25">
      <c r="H4988" s="59">
        <v>174220</v>
      </c>
      <c r="I4988" s="59" t="s">
        <v>71</v>
      </c>
      <c r="J4988" s="59">
        <v>11551437</v>
      </c>
      <c r="K4988" s="59" t="s">
        <v>5207</v>
      </c>
      <c r="L4988" s="61" t="s">
        <v>113</v>
      </c>
      <c r="M4988" s="61">
        <f>VLOOKUP(H4988,zdroj!C:F,4,0)</f>
        <v>0</v>
      </c>
      <c r="N4988" s="61" t="str">
        <f t="shared" si="154"/>
        <v>katB</v>
      </c>
      <c r="P4988" s="73" t="str">
        <f t="shared" si="155"/>
        <v/>
      </c>
      <c r="Q4988" s="61" t="s">
        <v>30</v>
      </c>
      <c r="R4988" s="61" t="s">
        <v>91</v>
      </c>
    </row>
    <row r="4989" spans="8:18" x14ac:dyDescent="0.25">
      <c r="H4989" s="59">
        <v>174220</v>
      </c>
      <c r="I4989" s="59" t="s">
        <v>71</v>
      </c>
      <c r="J4989" s="59">
        <v>11551445</v>
      </c>
      <c r="K4989" s="59" t="s">
        <v>5208</v>
      </c>
      <c r="L4989" s="61" t="s">
        <v>112</v>
      </c>
      <c r="M4989" s="61">
        <f>VLOOKUP(H4989,zdroj!C:F,4,0)</f>
        <v>0</v>
      </c>
      <c r="N4989" s="61" t="str">
        <f t="shared" si="154"/>
        <v>katA</v>
      </c>
      <c r="P4989" s="73" t="str">
        <f t="shared" si="155"/>
        <v/>
      </c>
      <c r="Q4989" s="61" t="s">
        <v>30</v>
      </c>
    </row>
    <row r="4990" spans="8:18" x14ac:dyDescent="0.25">
      <c r="H4990" s="59">
        <v>174220</v>
      </c>
      <c r="I4990" s="59" t="s">
        <v>71</v>
      </c>
      <c r="J4990" s="59">
        <v>11551453</v>
      </c>
      <c r="K4990" s="59" t="s">
        <v>5209</v>
      </c>
      <c r="L4990" s="61" t="s">
        <v>112</v>
      </c>
      <c r="M4990" s="61">
        <f>VLOOKUP(H4990,zdroj!C:F,4,0)</f>
        <v>0</v>
      </c>
      <c r="N4990" s="61" t="str">
        <f t="shared" si="154"/>
        <v>katA</v>
      </c>
      <c r="P4990" s="73" t="str">
        <f t="shared" si="155"/>
        <v/>
      </c>
      <c r="Q4990" s="61" t="s">
        <v>30</v>
      </c>
    </row>
    <row r="4991" spans="8:18" x14ac:dyDescent="0.25">
      <c r="H4991" s="59">
        <v>174220</v>
      </c>
      <c r="I4991" s="59" t="s">
        <v>71</v>
      </c>
      <c r="J4991" s="59">
        <v>11551461</v>
      </c>
      <c r="K4991" s="59" t="s">
        <v>5210</v>
      </c>
      <c r="L4991" s="61" t="s">
        <v>112</v>
      </c>
      <c r="M4991" s="61">
        <f>VLOOKUP(H4991,zdroj!C:F,4,0)</f>
        <v>0</v>
      </c>
      <c r="N4991" s="61" t="str">
        <f t="shared" si="154"/>
        <v>katA</v>
      </c>
      <c r="P4991" s="73" t="str">
        <f t="shared" si="155"/>
        <v/>
      </c>
      <c r="Q4991" s="61" t="s">
        <v>30</v>
      </c>
    </row>
    <row r="4992" spans="8:18" x14ac:dyDescent="0.25">
      <c r="H4992" s="59">
        <v>174220</v>
      </c>
      <c r="I4992" s="59" t="s">
        <v>71</v>
      </c>
      <c r="J4992" s="59">
        <v>11551470</v>
      </c>
      <c r="K4992" s="59" t="s">
        <v>5211</v>
      </c>
      <c r="L4992" s="61" t="s">
        <v>81</v>
      </c>
      <c r="M4992" s="61">
        <f>VLOOKUP(H4992,zdroj!C:F,4,0)</f>
        <v>0</v>
      </c>
      <c r="N4992" s="61" t="str">
        <f t="shared" si="154"/>
        <v>-</v>
      </c>
      <c r="P4992" s="73" t="str">
        <f t="shared" si="155"/>
        <v/>
      </c>
      <c r="Q4992" s="61" t="s">
        <v>88</v>
      </c>
    </row>
    <row r="4993" spans="8:18" x14ac:dyDescent="0.25">
      <c r="H4993" s="59">
        <v>174220</v>
      </c>
      <c r="I4993" s="59" t="s">
        <v>71</v>
      </c>
      <c r="J4993" s="59">
        <v>27737373</v>
      </c>
      <c r="K4993" s="59" t="s">
        <v>5212</v>
      </c>
      <c r="L4993" s="61" t="s">
        <v>112</v>
      </c>
      <c r="M4993" s="61">
        <f>VLOOKUP(H4993,zdroj!C:F,4,0)</f>
        <v>0</v>
      </c>
      <c r="N4993" s="61" t="str">
        <f t="shared" si="154"/>
        <v>katA</v>
      </c>
      <c r="P4993" s="73" t="str">
        <f t="shared" si="155"/>
        <v/>
      </c>
      <c r="Q4993" s="61" t="s">
        <v>30</v>
      </c>
    </row>
    <row r="4994" spans="8:18" x14ac:dyDescent="0.25">
      <c r="H4994" s="59">
        <v>174220</v>
      </c>
      <c r="I4994" s="59" t="s">
        <v>71</v>
      </c>
      <c r="J4994" s="59">
        <v>27742652</v>
      </c>
      <c r="K4994" s="59" t="s">
        <v>5213</v>
      </c>
      <c r="L4994" s="61" t="s">
        <v>113</v>
      </c>
      <c r="M4994" s="61">
        <f>VLOOKUP(H4994,zdroj!C:F,4,0)</f>
        <v>0</v>
      </c>
      <c r="N4994" s="61" t="str">
        <f t="shared" si="154"/>
        <v>katB</v>
      </c>
      <c r="P4994" s="73" t="str">
        <f t="shared" si="155"/>
        <v/>
      </c>
      <c r="Q4994" s="61" t="s">
        <v>30</v>
      </c>
      <c r="R4994" s="61" t="s">
        <v>91</v>
      </c>
    </row>
    <row r="4995" spans="8:18" x14ac:dyDescent="0.25">
      <c r="H4995" s="59">
        <v>174220</v>
      </c>
      <c r="I4995" s="59" t="s">
        <v>71</v>
      </c>
      <c r="J4995" s="59">
        <v>30930693</v>
      </c>
      <c r="K4995" s="59" t="s">
        <v>5214</v>
      </c>
      <c r="L4995" s="61" t="s">
        <v>112</v>
      </c>
      <c r="M4995" s="61">
        <f>VLOOKUP(H4995,zdroj!C:F,4,0)</f>
        <v>0</v>
      </c>
      <c r="N4995" s="61" t="str">
        <f t="shared" si="154"/>
        <v>katA</v>
      </c>
      <c r="P4995" s="73" t="str">
        <f t="shared" si="155"/>
        <v/>
      </c>
      <c r="Q4995" s="61" t="s">
        <v>30</v>
      </c>
    </row>
    <row r="4996" spans="8:18" x14ac:dyDescent="0.25">
      <c r="H4996" s="59">
        <v>174220</v>
      </c>
      <c r="I4996" s="59" t="s">
        <v>71</v>
      </c>
      <c r="J4996" s="59">
        <v>40850706</v>
      </c>
      <c r="K4996" s="59" t="s">
        <v>5215</v>
      </c>
      <c r="L4996" s="61" t="s">
        <v>112</v>
      </c>
      <c r="M4996" s="61">
        <f>VLOOKUP(H4996,zdroj!C:F,4,0)</f>
        <v>0</v>
      </c>
      <c r="N4996" s="61" t="str">
        <f t="shared" si="154"/>
        <v>katA</v>
      </c>
      <c r="P4996" s="73" t="str">
        <f t="shared" si="155"/>
        <v/>
      </c>
      <c r="Q4996" s="61" t="s">
        <v>30</v>
      </c>
    </row>
    <row r="4997" spans="8:18" x14ac:dyDescent="0.25">
      <c r="H4997" s="59">
        <v>174220</v>
      </c>
      <c r="I4997" s="59" t="s">
        <v>71</v>
      </c>
      <c r="J4997" s="59">
        <v>42831792</v>
      </c>
      <c r="K4997" s="59" t="s">
        <v>5216</v>
      </c>
      <c r="L4997" s="61" t="s">
        <v>112</v>
      </c>
      <c r="M4997" s="61">
        <f>VLOOKUP(H4997,zdroj!C:F,4,0)</f>
        <v>0</v>
      </c>
      <c r="N4997" s="61" t="str">
        <f t="shared" si="154"/>
        <v>katA</v>
      </c>
      <c r="P4997" s="73" t="str">
        <f t="shared" si="155"/>
        <v/>
      </c>
      <c r="Q4997" s="61" t="s">
        <v>30</v>
      </c>
    </row>
    <row r="4998" spans="8:18" x14ac:dyDescent="0.25">
      <c r="H4998" s="59">
        <v>174220</v>
      </c>
      <c r="I4998" s="59" t="s">
        <v>71</v>
      </c>
      <c r="J4998" s="59">
        <v>78681294</v>
      </c>
      <c r="K4998" s="59" t="s">
        <v>5217</v>
      </c>
      <c r="L4998" s="61" t="s">
        <v>112</v>
      </c>
      <c r="M4998" s="61">
        <f>VLOOKUP(H4998,zdroj!C:F,4,0)</f>
        <v>0</v>
      </c>
      <c r="N4998" s="61" t="str">
        <f t="shared" si="154"/>
        <v>katA</v>
      </c>
      <c r="P4998" s="73" t="str">
        <f t="shared" si="155"/>
        <v/>
      </c>
      <c r="Q4998" s="61" t="s">
        <v>30</v>
      </c>
    </row>
    <row r="4999" spans="8:18" x14ac:dyDescent="0.25">
      <c r="H4999" s="59">
        <v>174238</v>
      </c>
      <c r="I4999" s="59" t="s">
        <v>71</v>
      </c>
      <c r="J4999" s="59">
        <v>11551488</v>
      </c>
      <c r="K4999" s="59" t="s">
        <v>5218</v>
      </c>
      <c r="L4999" s="61" t="s">
        <v>112</v>
      </c>
      <c r="M4999" s="61">
        <f>VLOOKUP(H4999,zdroj!C:F,4,0)</f>
        <v>0</v>
      </c>
      <c r="N4999" s="61" t="str">
        <f t="shared" ref="N4999:N5062" si="156">IF(M4999="A",IF(L4999="katA","katB",L4999),L4999)</f>
        <v>katA</v>
      </c>
      <c r="P4999" s="73" t="str">
        <f t="shared" ref="P4999:P5062" si="157">IF(O4999="A",1,"")</f>
        <v/>
      </c>
      <c r="Q4999" s="61" t="s">
        <v>30</v>
      </c>
    </row>
    <row r="5000" spans="8:18" x14ac:dyDescent="0.25">
      <c r="H5000" s="59">
        <v>174238</v>
      </c>
      <c r="I5000" s="59" t="s">
        <v>71</v>
      </c>
      <c r="J5000" s="59">
        <v>11551496</v>
      </c>
      <c r="K5000" s="59" t="s">
        <v>5219</v>
      </c>
      <c r="L5000" s="61" t="s">
        <v>112</v>
      </c>
      <c r="M5000" s="61">
        <f>VLOOKUP(H5000,zdroj!C:F,4,0)</f>
        <v>0</v>
      </c>
      <c r="N5000" s="61" t="str">
        <f t="shared" si="156"/>
        <v>katA</v>
      </c>
      <c r="P5000" s="73" t="str">
        <f t="shared" si="157"/>
        <v/>
      </c>
      <c r="Q5000" s="61" t="s">
        <v>30</v>
      </c>
    </row>
    <row r="5001" spans="8:18" x14ac:dyDescent="0.25">
      <c r="H5001" s="59">
        <v>174238</v>
      </c>
      <c r="I5001" s="59" t="s">
        <v>71</v>
      </c>
      <c r="J5001" s="59">
        <v>11551500</v>
      </c>
      <c r="K5001" s="59" t="s">
        <v>5220</v>
      </c>
      <c r="L5001" s="61" t="s">
        <v>112</v>
      </c>
      <c r="M5001" s="61">
        <f>VLOOKUP(H5001,zdroj!C:F,4,0)</f>
        <v>0</v>
      </c>
      <c r="N5001" s="61" t="str">
        <f t="shared" si="156"/>
        <v>katA</v>
      </c>
      <c r="P5001" s="73" t="str">
        <f t="shared" si="157"/>
        <v/>
      </c>
      <c r="Q5001" s="61" t="s">
        <v>30</v>
      </c>
    </row>
    <row r="5002" spans="8:18" x14ac:dyDescent="0.25">
      <c r="H5002" s="59">
        <v>174238</v>
      </c>
      <c r="I5002" s="59" t="s">
        <v>71</v>
      </c>
      <c r="J5002" s="59">
        <v>11551518</v>
      </c>
      <c r="K5002" s="59" t="s">
        <v>5221</v>
      </c>
      <c r="L5002" s="61" t="s">
        <v>113</v>
      </c>
      <c r="M5002" s="61">
        <f>VLOOKUP(H5002,zdroj!C:F,4,0)</f>
        <v>0</v>
      </c>
      <c r="N5002" s="61" t="str">
        <f t="shared" si="156"/>
        <v>katB</v>
      </c>
      <c r="P5002" s="73" t="str">
        <f t="shared" si="157"/>
        <v/>
      </c>
      <c r="Q5002" s="61" t="s">
        <v>30</v>
      </c>
      <c r="R5002" s="61" t="s">
        <v>91</v>
      </c>
    </row>
    <row r="5003" spans="8:18" x14ac:dyDescent="0.25">
      <c r="H5003" s="59">
        <v>174238</v>
      </c>
      <c r="I5003" s="59" t="s">
        <v>71</v>
      </c>
      <c r="J5003" s="59">
        <v>11551526</v>
      </c>
      <c r="K5003" s="59" t="s">
        <v>5222</v>
      </c>
      <c r="L5003" s="61" t="s">
        <v>113</v>
      </c>
      <c r="M5003" s="61">
        <f>VLOOKUP(H5003,zdroj!C:F,4,0)</f>
        <v>0</v>
      </c>
      <c r="N5003" s="61" t="str">
        <f t="shared" si="156"/>
        <v>katB</v>
      </c>
      <c r="P5003" s="73" t="str">
        <f t="shared" si="157"/>
        <v/>
      </c>
      <c r="Q5003" s="61" t="s">
        <v>30</v>
      </c>
      <c r="R5003" s="61" t="s">
        <v>91</v>
      </c>
    </row>
    <row r="5004" spans="8:18" x14ac:dyDescent="0.25">
      <c r="H5004" s="59">
        <v>174238</v>
      </c>
      <c r="I5004" s="59" t="s">
        <v>71</v>
      </c>
      <c r="J5004" s="59">
        <v>11551534</v>
      </c>
      <c r="K5004" s="59" t="s">
        <v>5223</v>
      </c>
      <c r="L5004" s="61" t="s">
        <v>112</v>
      </c>
      <c r="M5004" s="61">
        <f>VLOOKUP(H5004,zdroj!C:F,4,0)</f>
        <v>0</v>
      </c>
      <c r="N5004" s="61" t="str">
        <f t="shared" si="156"/>
        <v>katA</v>
      </c>
      <c r="P5004" s="73" t="str">
        <f t="shared" si="157"/>
        <v/>
      </c>
      <c r="Q5004" s="61" t="s">
        <v>30</v>
      </c>
    </row>
    <row r="5005" spans="8:18" x14ac:dyDescent="0.25">
      <c r="H5005" s="59">
        <v>174238</v>
      </c>
      <c r="I5005" s="59" t="s">
        <v>71</v>
      </c>
      <c r="J5005" s="59">
        <v>11551542</v>
      </c>
      <c r="K5005" s="59" t="s">
        <v>5224</v>
      </c>
      <c r="L5005" s="61" t="s">
        <v>112</v>
      </c>
      <c r="M5005" s="61">
        <f>VLOOKUP(H5005,zdroj!C:F,4,0)</f>
        <v>0</v>
      </c>
      <c r="N5005" s="61" t="str">
        <f t="shared" si="156"/>
        <v>katA</v>
      </c>
      <c r="P5005" s="73" t="str">
        <f t="shared" si="157"/>
        <v/>
      </c>
      <c r="Q5005" s="61" t="s">
        <v>30</v>
      </c>
    </row>
    <row r="5006" spans="8:18" x14ac:dyDescent="0.25">
      <c r="H5006" s="59">
        <v>174238</v>
      </c>
      <c r="I5006" s="59" t="s">
        <v>71</v>
      </c>
      <c r="J5006" s="59">
        <v>11551551</v>
      </c>
      <c r="K5006" s="59" t="s">
        <v>5225</v>
      </c>
      <c r="L5006" s="61" t="s">
        <v>112</v>
      </c>
      <c r="M5006" s="61">
        <f>VLOOKUP(H5006,zdroj!C:F,4,0)</f>
        <v>0</v>
      </c>
      <c r="N5006" s="61" t="str">
        <f t="shared" si="156"/>
        <v>katA</v>
      </c>
      <c r="P5006" s="73" t="str">
        <f t="shared" si="157"/>
        <v/>
      </c>
      <c r="Q5006" s="61" t="s">
        <v>30</v>
      </c>
    </row>
    <row r="5007" spans="8:18" x14ac:dyDescent="0.25">
      <c r="H5007" s="59">
        <v>174238</v>
      </c>
      <c r="I5007" s="59" t="s">
        <v>71</v>
      </c>
      <c r="J5007" s="59">
        <v>11551569</v>
      </c>
      <c r="K5007" s="59" t="s">
        <v>5226</v>
      </c>
      <c r="L5007" s="61" t="s">
        <v>113</v>
      </c>
      <c r="M5007" s="61">
        <f>VLOOKUP(H5007,zdroj!C:F,4,0)</f>
        <v>0</v>
      </c>
      <c r="N5007" s="61" t="str">
        <f t="shared" si="156"/>
        <v>katB</v>
      </c>
      <c r="P5007" s="73" t="str">
        <f t="shared" si="157"/>
        <v/>
      </c>
      <c r="Q5007" s="61" t="s">
        <v>30</v>
      </c>
      <c r="R5007" s="61" t="s">
        <v>91</v>
      </c>
    </row>
    <row r="5008" spans="8:18" x14ac:dyDescent="0.25">
      <c r="H5008" s="59">
        <v>174238</v>
      </c>
      <c r="I5008" s="59" t="s">
        <v>71</v>
      </c>
      <c r="J5008" s="59">
        <v>11551577</v>
      </c>
      <c r="K5008" s="59" t="s">
        <v>5227</v>
      </c>
      <c r="L5008" s="61" t="s">
        <v>113</v>
      </c>
      <c r="M5008" s="61">
        <f>VLOOKUP(H5008,zdroj!C:F,4,0)</f>
        <v>0</v>
      </c>
      <c r="N5008" s="61" t="str">
        <f t="shared" si="156"/>
        <v>katB</v>
      </c>
      <c r="P5008" s="73" t="str">
        <f t="shared" si="157"/>
        <v/>
      </c>
      <c r="Q5008" s="61" t="s">
        <v>30</v>
      </c>
      <c r="R5008" s="61" t="s">
        <v>91</v>
      </c>
    </row>
    <row r="5009" spans="8:17" x14ac:dyDescent="0.25">
      <c r="H5009" s="59">
        <v>174246</v>
      </c>
      <c r="I5009" s="59" t="s">
        <v>69</v>
      </c>
      <c r="J5009" s="59">
        <v>11551585</v>
      </c>
      <c r="K5009" s="59" t="s">
        <v>5228</v>
      </c>
      <c r="L5009" s="61" t="s">
        <v>113</v>
      </c>
      <c r="M5009" s="61">
        <f>VLOOKUP(H5009,zdroj!C:F,4,0)</f>
        <v>0</v>
      </c>
      <c r="N5009" s="61" t="str">
        <f t="shared" si="156"/>
        <v>katB</v>
      </c>
      <c r="P5009" s="73" t="str">
        <f t="shared" si="157"/>
        <v/>
      </c>
      <c r="Q5009" s="61" t="s">
        <v>30</v>
      </c>
    </row>
    <row r="5010" spans="8:17" x14ac:dyDescent="0.25">
      <c r="H5010" s="59">
        <v>174246</v>
      </c>
      <c r="I5010" s="59" t="s">
        <v>69</v>
      </c>
      <c r="J5010" s="59">
        <v>11551593</v>
      </c>
      <c r="K5010" s="59" t="s">
        <v>5229</v>
      </c>
      <c r="L5010" s="61" t="s">
        <v>113</v>
      </c>
      <c r="M5010" s="61">
        <f>VLOOKUP(H5010,zdroj!C:F,4,0)</f>
        <v>0</v>
      </c>
      <c r="N5010" s="61" t="str">
        <f t="shared" si="156"/>
        <v>katB</v>
      </c>
      <c r="P5010" s="73" t="str">
        <f t="shared" si="157"/>
        <v/>
      </c>
      <c r="Q5010" s="61" t="s">
        <v>30</v>
      </c>
    </row>
    <row r="5011" spans="8:17" x14ac:dyDescent="0.25">
      <c r="H5011" s="59">
        <v>174246</v>
      </c>
      <c r="I5011" s="59" t="s">
        <v>69</v>
      </c>
      <c r="J5011" s="59">
        <v>11551607</v>
      </c>
      <c r="K5011" s="59" t="s">
        <v>5230</v>
      </c>
      <c r="L5011" s="61" t="s">
        <v>113</v>
      </c>
      <c r="M5011" s="61">
        <f>VLOOKUP(H5011,zdroj!C:F,4,0)</f>
        <v>0</v>
      </c>
      <c r="N5011" s="61" t="str">
        <f t="shared" si="156"/>
        <v>katB</v>
      </c>
      <c r="P5011" s="73" t="str">
        <f t="shared" si="157"/>
        <v/>
      </c>
      <c r="Q5011" s="61" t="s">
        <v>30</v>
      </c>
    </row>
    <row r="5012" spans="8:17" x14ac:dyDescent="0.25">
      <c r="H5012" s="59">
        <v>174246</v>
      </c>
      <c r="I5012" s="59" t="s">
        <v>69</v>
      </c>
      <c r="J5012" s="59">
        <v>11551615</v>
      </c>
      <c r="K5012" s="59" t="s">
        <v>5231</v>
      </c>
      <c r="L5012" s="61" t="s">
        <v>113</v>
      </c>
      <c r="M5012" s="61">
        <f>VLOOKUP(H5012,zdroj!C:F,4,0)</f>
        <v>0</v>
      </c>
      <c r="N5012" s="61" t="str">
        <f t="shared" si="156"/>
        <v>katB</v>
      </c>
      <c r="P5012" s="73" t="str">
        <f t="shared" si="157"/>
        <v/>
      </c>
      <c r="Q5012" s="61" t="s">
        <v>30</v>
      </c>
    </row>
    <row r="5013" spans="8:17" x14ac:dyDescent="0.25">
      <c r="H5013" s="59">
        <v>174246</v>
      </c>
      <c r="I5013" s="59" t="s">
        <v>69</v>
      </c>
      <c r="J5013" s="59">
        <v>11551623</v>
      </c>
      <c r="K5013" s="59" t="s">
        <v>5232</v>
      </c>
      <c r="L5013" s="61" t="s">
        <v>113</v>
      </c>
      <c r="M5013" s="61">
        <f>VLOOKUP(H5013,zdroj!C:F,4,0)</f>
        <v>0</v>
      </c>
      <c r="N5013" s="61" t="str">
        <f t="shared" si="156"/>
        <v>katB</v>
      </c>
      <c r="P5013" s="73" t="str">
        <f t="shared" si="157"/>
        <v/>
      </c>
      <c r="Q5013" s="61" t="s">
        <v>30</v>
      </c>
    </row>
    <row r="5014" spans="8:17" x14ac:dyDescent="0.25">
      <c r="H5014" s="59">
        <v>174246</v>
      </c>
      <c r="I5014" s="59" t="s">
        <v>69</v>
      </c>
      <c r="J5014" s="59">
        <v>11551631</v>
      </c>
      <c r="K5014" s="59" t="s">
        <v>5233</v>
      </c>
      <c r="L5014" s="61" t="s">
        <v>113</v>
      </c>
      <c r="M5014" s="61">
        <f>VLOOKUP(H5014,zdroj!C:F,4,0)</f>
        <v>0</v>
      </c>
      <c r="N5014" s="61" t="str">
        <f t="shared" si="156"/>
        <v>katB</v>
      </c>
      <c r="P5014" s="73" t="str">
        <f t="shared" si="157"/>
        <v/>
      </c>
      <c r="Q5014" s="61" t="s">
        <v>30</v>
      </c>
    </row>
    <row r="5015" spans="8:17" x14ac:dyDescent="0.25">
      <c r="H5015" s="59">
        <v>174246</v>
      </c>
      <c r="I5015" s="59" t="s">
        <v>69</v>
      </c>
      <c r="J5015" s="59">
        <v>11551640</v>
      </c>
      <c r="K5015" s="59" t="s">
        <v>5234</v>
      </c>
      <c r="L5015" s="61" t="s">
        <v>113</v>
      </c>
      <c r="M5015" s="61">
        <f>VLOOKUP(H5015,zdroj!C:F,4,0)</f>
        <v>0</v>
      </c>
      <c r="N5015" s="61" t="str">
        <f t="shared" si="156"/>
        <v>katB</v>
      </c>
      <c r="P5015" s="73" t="str">
        <f t="shared" si="157"/>
        <v/>
      </c>
      <c r="Q5015" s="61" t="s">
        <v>30</v>
      </c>
    </row>
    <row r="5016" spans="8:17" x14ac:dyDescent="0.25">
      <c r="H5016" s="59">
        <v>174246</v>
      </c>
      <c r="I5016" s="59" t="s">
        <v>69</v>
      </c>
      <c r="J5016" s="59">
        <v>11551658</v>
      </c>
      <c r="K5016" s="59" t="s">
        <v>5235</v>
      </c>
      <c r="L5016" s="61" t="s">
        <v>113</v>
      </c>
      <c r="M5016" s="61">
        <f>VLOOKUP(H5016,zdroj!C:F,4,0)</f>
        <v>0</v>
      </c>
      <c r="N5016" s="61" t="str">
        <f t="shared" si="156"/>
        <v>katB</v>
      </c>
      <c r="P5016" s="73" t="str">
        <f t="shared" si="157"/>
        <v/>
      </c>
      <c r="Q5016" s="61" t="s">
        <v>30</v>
      </c>
    </row>
    <row r="5017" spans="8:17" x14ac:dyDescent="0.25">
      <c r="H5017" s="59">
        <v>174246</v>
      </c>
      <c r="I5017" s="59" t="s">
        <v>69</v>
      </c>
      <c r="J5017" s="59">
        <v>11551666</v>
      </c>
      <c r="K5017" s="59" t="s">
        <v>5236</v>
      </c>
      <c r="L5017" s="61" t="s">
        <v>113</v>
      </c>
      <c r="M5017" s="61">
        <f>VLOOKUP(H5017,zdroj!C:F,4,0)</f>
        <v>0</v>
      </c>
      <c r="N5017" s="61" t="str">
        <f t="shared" si="156"/>
        <v>katB</v>
      </c>
      <c r="P5017" s="73" t="str">
        <f t="shared" si="157"/>
        <v/>
      </c>
      <c r="Q5017" s="61" t="s">
        <v>30</v>
      </c>
    </row>
    <row r="5018" spans="8:17" x14ac:dyDescent="0.25">
      <c r="H5018" s="59">
        <v>174246</v>
      </c>
      <c r="I5018" s="59" t="s">
        <v>69</v>
      </c>
      <c r="J5018" s="59">
        <v>11551674</v>
      </c>
      <c r="K5018" s="59" t="s">
        <v>5237</v>
      </c>
      <c r="L5018" s="61" t="s">
        <v>113</v>
      </c>
      <c r="M5018" s="61">
        <f>VLOOKUP(H5018,zdroj!C:F,4,0)</f>
        <v>0</v>
      </c>
      <c r="N5018" s="61" t="str">
        <f t="shared" si="156"/>
        <v>katB</v>
      </c>
      <c r="P5018" s="73" t="str">
        <f t="shared" si="157"/>
        <v/>
      </c>
      <c r="Q5018" s="61" t="s">
        <v>30</v>
      </c>
    </row>
    <row r="5019" spans="8:17" x14ac:dyDescent="0.25">
      <c r="H5019" s="59">
        <v>174246</v>
      </c>
      <c r="I5019" s="59" t="s">
        <v>69</v>
      </c>
      <c r="J5019" s="59">
        <v>11551682</v>
      </c>
      <c r="K5019" s="59" t="s">
        <v>5238</v>
      </c>
      <c r="L5019" s="61" t="s">
        <v>113</v>
      </c>
      <c r="M5019" s="61">
        <f>VLOOKUP(H5019,zdroj!C:F,4,0)</f>
        <v>0</v>
      </c>
      <c r="N5019" s="61" t="str">
        <f t="shared" si="156"/>
        <v>katB</v>
      </c>
      <c r="P5019" s="73" t="str">
        <f t="shared" si="157"/>
        <v/>
      </c>
      <c r="Q5019" s="61" t="s">
        <v>30</v>
      </c>
    </row>
    <row r="5020" spans="8:17" x14ac:dyDescent="0.25">
      <c r="H5020" s="59">
        <v>174246</v>
      </c>
      <c r="I5020" s="59" t="s">
        <v>69</v>
      </c>
      <c r="J5020" s="59">
        <v>11551691</v>
      </c>
      <c r="K5020" s="59" t="s">
        <v>5239</v>
      </c>
      <c r="L5020" s="61" t="s">
        <v>113</v>
      </c>
      <c r="M5020" s="61">
        <f>VLOOKUP(H5020,zdroj!C:F,4,0)</f>
        <v>0</v>
      </c>
      <c r="N5020" s="61" t="str">
        <f t="shared" si="156"/>
        <v>katB</v>
      </c>
      <c r="P5020" s="73" t="str">
        <f t="shared" si="157"/>
        <v/>
      </c>
      <c r="Q5020" s="61" t="s">
        <v>30</v>
      </c>
    </row>
    <row r="5021" spans="8:17" x14ac:dyDescent="0.25">
      <c r="H5021" s="59">
        <v>174246</v>
      </c>
      <c r="I5021" s="59" t="s">
        <v>69</v>
      </c>
      <c r="J5021" s="59">
        <v>11551704</v>
      </c>
      <c r="K5021" s="59" t="s">
        <v>5240</v>
      </c>
      <c r="L5021" s="61" t="s">
        <v>81</v>
      </c>
      <c r="M5021" s="61">
        <f>VLOOKUP(H5021,zdroj!C:F,4,0)</f>
        <v>0</v>
      </c>
      <c r="N5021" s="61" t="str">
        <f t="shared" si="156"/>
        <v>-</v>
      </c>
      <c r="P5021" s="73" t="str">
        <f t="shared" si="157"/>
        <v/>
      </c>
      <c r="Q5021" s="61" t="s">
        <v>86</v>
      </c>
    </row>
    <row r="5022" spans="8:17" x14ac:dyDescent="0.25">
      <c r="H5022" s="59">
        <v>174246</v>
      </c>
      <c r="I5022" s="59" t="s">
        <v>69</v>
      </c>
      <c r="J5022" s="59">
        <v>11551712</v>
      </c>
      <c r="K5022" s="59" t="s">
        <v>5241</v>
      </c>
      <c r="L5022" s="61" t="s">
        <v>113</v>
      </c>
      <c r="M5022" s="61">
        <f>VLOOKUP(H5022,zdroj!C:F,4,0)</f>
        <v>0</v>
      </c>
      <c r="N5022" s="61" t="str">
        <f t="shared" si="156"/>
        <v>katB</v>
      </c>
      <c r="P5022" s="73" t="str">
        <f t="shared" si="157"/>
        <v/>
      </c>
      <c r="Q5022" s="61" t="s">
        <v>30</v>
      </c>
    </row>
    <row r="5023" spans="8:17" x14ac:dyDescent="0.25">
      <c r="H5023" s="59">
        <v>174246</v>
      </c>
      <c r="I5023" s="59" t="s">
        <v>69</v>
      </c>
      <c r="J5023" s="59">
        <v>11551721</v>
      </c>
      <c r="K5023" s="59" t="s">
        <v>5242</v>
      </c>
      <c r="L5023" s="61" t="s">
        <v>113</v>
      </c>
      <c r="M5023" s="61">
        <f>VLOOKUP(H5023,zdroj!C:F,4,0)</f>
        <v>0</v>
      </c>
      <c r="N5023" s="61" t="str">
        <f t="shared" si="156"/>
        <v>katB</v>
      </c>
      <c r="P5023" s="73" t="str">
        <f t="shared" si="157"/>
        <v/>
      </c>
      <c r="Q5023" s="61" t="s">
        <v>30</v>
      </c>
    </row>
    <row r="5024" spans="8:17" x14ac:dyDescent="0.25">
      <c r="H5024" s="59">
        <v>174246</v>
      </c>
      <c r="I5024" s="59" t="s">
        <v>69</v>
      </c>
      <c r="J5024" s="59">
        <v>11551739</v>
      </c>
      <c r="K5024" s="59" t="s">
        <v>5243</v>
      </c>
      <c r="L5024" s="61" t="s">
        <v>113</v>
      </c>
      <c r="M5024" s="61">
        <f>VLOOKUP(H5024,zdroj!C:F,4,0)</f>
        <v>0</v>
      </c>
      <c r="N5024" s="61" t="str">
        <f t="shared" si="156"/>
        <v>katB</v>
      </c>
      <c r="P5024" s="73" t="str">
        <f t="shared" si="157"/>
        <v/>
      </c>
      <c r="Q5024" s="61" t="s">
        <v>30</v>
      </c>
    </row>
    <row r="5025" spans="8:17" x14ac:dyDescent="0.25">
      <c r="H5025" s="59">
        <v>174246</v>
      </c>
      <c r="I5025" s="59" t="s">
        <v>69</v>
      </c>
      <c r="J5025" s="59">
        <v>11551747</v>
      </c>
      <c r="K5025" s="59" t="s">
        <v>5244</v>
      </c>
      <c r="L5025" s="61" t="s">
        <v>113</v>
      </c>
      <c r="M5025" s="61">
        <f>VLOOKUP(H5025,zdroj!C:F,4,0)</f>
        <v>0</v>
      </c>
      <c r="N5025" s="61" t="str">
        <f t="shared" si="156"/>
        <v>katB</v>
      </c>
      <c r="P5025" s="73" t="str">
        <f t="shared" si="157"/>
        <v/>
      </c>
      <c r="Q5025" s="61" t="s">
        <v>30</v>
      </c>
    </row>
    <row r="5026" spans="8:17" x14ac:dyDescent="0.25">
      <c r="H5026" s="59">
        <v>174246</v>
      </c>
      <c r="I5026" s="59" t="s">
        <v>69</v>
      </c>
      <c r="J5026" s="59">
        <v>11551755</v>
      </c>
      <c r="K5026" s="59" t="s">
        <v>5245</v>
      </c>
      <c r="L5026" s="61" t="s">
        <v>113</v>
      </c>
      <c r="M5026" s="61">
        <f>VLOOKUP(H5026,zdroj!C:F,4,0)</f>
        <v>0</v>
      </c>
      <c r="N5026" s="61" t="str">
        <f t="shared" si="156"/>
        <v>katB</v>
      </c>
      <c r="P5026" s="73" t="str">
        <f t="shared" si="157"/>
        <v/>
      </c>
      <c r="Q5026" s="61" t="s">
        <v>30</v>
      </c>
    </row>
    <row r="5027" spans="8:17" x14ac:dyDescent="0.25">
      <c r="H5027" s="59">
        <v>174246</v>
      </c>
      <c r="I5027" s="59" t="s">
        <v>69</v>
      </c>
      <c r="J5027" s="59">
        <v>11551763</v>
      </c>
      <c r="K5027" s="59" t="s">
        <v>5246</v>
      </c>
      <c r="L5027" s="61" t="s">
        <v>113</v>
      </c>
      <c r="M5027" s="61">
        <f>VLOOKUP(H5027,zdroj!C:F,4,0)</f>
        <v>0</v>
      </c>
      <c r="N5027" s="61" t="str">
        <f t="shared" si="156"/>
        <v>katB</v>
      </c>
      <c r="P5027" s="73" t="str">
        <f t="shared" si="157"/>
        <v/>
      </c>
      <c r="Q5027" s="61" t="s">
        <v>30</v>
      </c>
    </row>
    <row r="5028" spans="8:17" x14ac:dyDescent="0.25">
      <c r="H5028" s="59">
        <v>174246</v>
      </c>
      <c r="I5028" s="59" t="s">
        <v>69</v>
      </c>
      <c r="J5028" s="59">
        <v>11551771</v>
      </c>
      <c r="K5028" s="59" t="s">
        <v>5247</v>
      </c>
      <c r="L5028" s="61" t="s">
        <v>113</v>
      </c>
      <c r="M5028" s="61">
        <f>VLOOKUP(H5028,zdroj!C:F,4,0)</f>
        <v>0</v>
      </c>
      <c r="N5028" s="61" t="str">
        <f t="shared" si="156"/>
        <v>katB</v>
      </c>
      <c r="P5028" s="73" t="str">
        <f t="shared" si="157"/>
        <v/>
      </c>
      <c r="Q5028" s="61" t="s">
        <v>30</v>
      </c>
    </row>
    <row r="5029" spans="8:17" x14ac:dyDescent="0.25">
      <c r="H5029" s="59">
        <v>174246</v>
      </c>
      <c r="I5029" s="59" t="s">
        <v>69</v>
      </c>
      <c r="J5029" s="59">
        <v>11551780</v>
      </c>
      <c r="K5029" s="59" t="s">
        <v>5248</v>
      </c>
      <c r="L5029" s="61" t="s">
        <v>81</v>
      </c>
      <c r="M5029" s="61">
        <f>VLOOKUP(H5029,zdroj!C:F,4,0)</f>
        <v>0</v>
      </c>
      <c r="N5029" s="61" t="str">
        <f t="shared" si="156"/>
        <v>-</v>
      </c>
      <c r="P5029" s="73" t="str">
        <f t="shared" si="157"/>
        <v/>
      </c>
      <c r="Q5029" s="61" t="s">
        <v>86</v>
      </c>
    </row>
    <row r="5030" spans="8:17" x14ac:dyDescent="0.25">
      <c r="H5030" s="59">
        <v>174246</v>
      </c>
      <c r="I5030" s="59" t="s">
        <v>69</v>
      </c>
      <c r="J5030" s="59">
        <v>11551798</v>
      </c>
      <c r="K5030" s="59" t="s">
        <v>5249</v>
      </c>
      <c r="L5030" s="61" t="s">
        <v>113</v>
      </c>
      <c r="M5030" s="61">
        <f>VLOOKUP(H5030,zdroj!C:F,4,0)</f>
        <v>0</v>
      </c>
      <c r="N5030" s="61" t="str">
        <f t="shared" si="156"/>
        <v>katB</v>
      </c>
      <c r="P5030" s="73" t="str">
        <f t="shared" si="157"/>
        <v/>
      </c>
      <c r="Q5030" s="61" t="s">
        <v>30</v>
      </c>
    </row>
    <row r="5031" spans="8:17" x14ac:dyDescent="0.25">
      <c r="H5031" s="59">
        <v>174246</v>
      </c>
      <c r="I5031" s="59" t="s">
        <v>69</v>
      </c>
      <c r="J5031" s="59">
        <v>11551801</v>
      </c>
      <c r="K5031" s="59" t="s">
        <v>5250</v>
      </c>
      <c r="L5031" s="61" t="s">
        <v>113</v>
      </c>
      <c r="M5031" s="61">
        <f>VLOOKUP(H5031,zdroj!C:F,4,0)</f>
        <v>0</v>
      </c>
      <c r="N5031" s="61" t="str">
        <f t="shared" si="156"/>
        <v>katB</v>
      </c>
      <c r="P5031" s="73" t="str">
        <f t="shared" si="157"/>
        <v/>
      </c>
      <c r="Q5031" s="61" t="s">
        <v>30</v>
      </c>
    </row>
    <row r="5032" spans="8:17" x14ac:dyDescent="0.25">
      <c r="H5032" s="59">
        <v>174246</v>
      </c>
      <c r="I5032" s="59" t="s">
        <v>69</v>
      </c>
      <c r="J5032" s="59">
        <v>11551810</v>
      </c>
      <c r="K5032" s="59" t="s">
        <v>5251</v>
      </c>
      <c r="L5032" s="61" t="s">
        <v>113</v>
      </c>
      <c r="M5032" s="61">
        <f>VLOOKUP(H5032,zdroj!C:F,4,0)</f>
        <v>0</v>
      </c>
      <c r="N5032" s="61" t="str">
        <f t="shared" si="156"/>
        <v>katB</v>
      </c>
      <c r="P5032" s="73" t="str">
        <f t="shared" si="157"/>
        <v/>
      </c>
      <c r="Q5032" s="61" t="s">
        <v>30</v>
      </c>
    </row>
    <row r="5033" spans="8:17" x14ac:dyDescent="0.25">
      <c r="H5033" s="59">
        <v>174246</v>
      </c>
      <c r="I5033" s="59" t="s">
        <v>69</v>
      </c>
      <c r="J5033" s="59">
        <v>11551828</v>
      </c>
      <c r="K5033" s="59" t="s">
        <v>5252</v>
      </c>
      <c r="L5033" s="61" t="s">
        <v>113</v>
      </c>
      <c r="M5033" s="61">
        <f>VLOOKUP(H5033,zdroj!C:F,4,0)</f>
        <v>0</v>
      </c>
      <c r="N5033" s="61" t="str">
        <f t="shared" si="156"/>
        <v>katB</v>
      </c>
      <c r="P5033" s="73" t="str">
        <f t="shared" si="157"/>
        <v/>
      </c>
      <c r="Q5033" s="61" t="s">
        <v>30</v>
      </c>
    </row>
    <row r="5034" spans="8:17" x14ac:dyDescent="0.25">
      <c r="H5034" s="59">
        <v>174246</v>
      </c>
      <c r="I5034" s="59" t="s">
        <v>69</v>
      </c>
      <c r="J5034" s="59">
        <v>11551836</v>
      </c>
      <c r="K5034" s="59" t="s">
        <v>5253</v>
      </c>
      <c r="L5034" s="61" t="s">
        <v>113</v>
      </c>
      <c r="M5034" s="61">
        <f>VLOOKUP(H5034,zdroj!C:F,4,0)</f>
        <v>0</v>
      </c>
      <c r="N5034" s="61" t="str">
        <f t="shared" si="156"/>
        <v>katB</v>
      </c>
      <c r="P5034" s="73" t="str">
        <f t="shared" si="157"/>
        <v/>
      </c>
      <c r="Q5034" s="61" t="s">
        <v>30</v>
      </c>
    </row>
    <row r="5035" spans="8:17" x14ac:dyDescent="0.25">
      <c r="H5035" s="59">
        <v>174246</v>
      </c>
      <c r="I5035" s="59" t="s">
        <v>69</v>
      </c>
      <c r="J5035" s="59">
        <v>11551844</v>
      </c>
      <c r="K5035" s="59" t="s">
        <v>5254</v>
      </c>
      <c r="L5035" s="61" t="s">
        <v>113</v>
      </c>
      <c r="M5035" s="61">
        <f>VLOOKUP(H5035,zdroj!C:F,4,0)</f>
        <v>0</v>
      </c>
      <c r="N5035" s="61" t="str">
        <f t="shared" si="156"/>
        <v>katB</v>
      </c>
      <c r="P5035" s="73" t="str">
        <f t="shared" si="157"/>
        <v/>
      </c>
      <c r="Q5035" s="61" t="s">
        <v>30</v>
      </c>
    </row>
    <row r="5036" spans="8:17" x14ac:dyDescent="0.25">
      <c r="H5036" s="59">
        <v>174246</v>
      </c>
      <c r="I5036" s="59" t="s">
        <v>69</v>
      </c>
      <c r="J5036" s="59">
        <v>11551852</v>
      </c>
      <c r="K5036" s="59" t="s">
        <v>5255</v>
      </c>
      <c r="L5036" s="61" t="s">
        <v>113</v>
      </c>
      <c r="M5036" s="61">
        <f>VLOOKUP(H5036,zdroj!C:F,4,0)</f>
        <v>0</v>
      </c>
      <c r="N5036" s="61" t="str">
        <f t="shared" si="156"/>
        <v>katB</v>
      </c>
      <c r="P5036" s="73" t="str">
        <f t="shared" si="157"/>
        <v/>
      </c>
      <c r="Q5036" s="61" t="s">
        <v>30</v>
      </c>
    </row>
    <row r="5037" spans="8:17" x14ac:dyDescent="0.25">
      <c r="H5037" s="59">
        <v>174246</v>
      </c>
      <c r="I5037" s="59" t="s">
        <v>69</v>
      </c>
      <c r="J5037" s="59">
        <v>11551861</v>
      </c>
      <c r="K5037" s="59" t="s">
        <v>5256</v>
      </c>
      <c r="L5037" s="61" t="s">
        <v>113</v>
      </c>
      <c r="M5037" s="61">
        <f>VLOOKUP(H5037,zdroj!C:F,4,0)</f>
        <v>0</v>
      </c>
      <c r="N5037" s="61" t="str">
        <f t="shared" si="156"/>
        <v>katB</v>
      </c>
      <c r="P5037" s="73" t="str">
        <f t="shared" si="157"/>
        <v/>
      </c>
      <c r="Q5037" s="61" t="s">
        <v>30</v>
      </c>
    </row>
    <row r="5038" spans="8:17" x14ac:dyDescent="0.25">
      <c r="H5038" s="59">
        <v>174246</v>
      </c>
      <c r="I5038" s="59" t="s">
        <v>69</v>
      </c>
      <c r="J5038" s="59">
        <v>11551879</v>
      </c>
      <c r="K5038" s="59" t="s">
        <v>5257</v>
      </c>
      <c r="L5038" s="61" t="s">
        <v>113</v>
      </c>
      <c r="M5038" s="61">
        <f>VLOOKUP(H5038,zdroj!C:F,4,0)</f>
        <v>0</v>
      </c>
      <c r="N5038" s="61" t="str">
        <f t="shared" si="156"/>
        <v>katB</v>
      </c>
      <c r="P5038" s="73" t="str">
        <f t="shared" si="157"/>
        <v/>
      </c>
      <c r="Q5038" s="61" t="s">
        <v>30</v>
      </c>
    </row>
    <row r="5039" spans="8:17" x14ac:dyDescent="0.25">
      <c r="H5039" s="59">
        <v>174246</v>
      </c>
      <c r="I5039" s="59" t="s">
        <v>69</v>
      </c>
      <c r="J5039" s="59">
        <v>11551887</v>
      </c>
      <c r="K5039" s="59" t="s">
        <v>5258</v>
      </c>
      <c r="L5039" s="61" t="s">
        <v>113</v>
      </c>
      <c r="M5039" s="61">
        <f>VLOOKUP(H5039,zdroj!C:F,4,0)</f>
        <v>0</v>
      </c>
      <c r="N5039" s="61" t="str">
        <f t="shared" si="156"/>
        <v>katB</v>
      </c>
      <c r="P5039" s="73" t="str">
        <f t="shared" si="157"/>
        <v/>
      </c>
      <c r="Q5039" s="61" t="s">
        <v>30</v>
      </c>
    </row>
    <row r="5040" spans="8:17" x14ac:dyDescent="0.25">
      <c r="H5040" s="59">
        <v>174246</v>
      </c>
      <c r="I5040" s="59" t="s">
        <v>69</v>
      </c>
      <c r="J5040" s="59">
        <v>11551895</v>
      </c>
      <c r="K5040" s="59" t="s">
        <v>5259</v>
      </c>
      <c r="L5040" s="61" t="s">
        <v>113</v>
      </c>
      <c r="M5040" s="61">
        <f>VLOOKUP(H5040,zdroj!C:F,4,0)</f>
        <v>0</v>
      </c>
      <c r="N5040" s="61" t="str">
        <f t="shared" si="156"/>
        <v>katB</v>
      </c>
      <c r="P5040" s="73" t="str">
        <f t="shared" si="157"/>
        <v/>
      </c>
      <c r="Q5040" s="61" t="s">
        <v>30</v>
      </c>
    </row>
    <row r="5041" spans="8:17" x14ac:dyDescent="0.25">
      <c r="H5041" s="59">
        <v>174246</v>
      </c>
      <c r="I5041" s="59" t="s">
        <v>69</v>
      </c>
      <c r="J5041" s="59">
        <v>11551909</v>
      </c>
      <c r="K5041" s="59" t="s">
        <v>5260</v>
      </c>
      <c r="L5041" s="61" t="s">
        <v>113</v>
      </c>
      <c r="M5041" s="61">
        <f>VLOOKUP(H5041,zdroj!C:F,4,0)</f>
        <v>0</v>
      </c>
      <c r="N5041" s="61" t="str">
        <f t="shared" si="156"/>
        <v>katB</v>
      </c>
      <c r="P5041" s="73" t="str">
        <f t="shared" si="157"/>
        <v/>
      </c>
      <c r="Q5041" s="61" t="s">
        <v>30</v>
      </c>
    </row>
    <row r="5042" spans="8:17" x14ac:dyDescent="0.25">
      <c r="H5042" s="59">
        <v>174246</v>
      </c>
      <c r="I5042" s="59" t="s">
        <v>69</v>
      </c>
      <c r="J5042" s="59">
        <v>11551917</v>
      </c>
      <c r="K5042" s="59" t="s">
        <v>5261</v>
      </c>
      <c r="L5042" s="61" t="s">
        <v>113</v>
      </c>
      <c r="M5042" s="61">
        <f>VLOOKUP(H5042,zdroj!C:F,4,0)</f>
        <v>0</v>
      </c>
      <c r="N5042" s="61" t="str">
        <f t="shared" si="156"/>
        <v>katB</v>
      </c>
      <c r="P5042" s="73" t="str">
        <f t="shared" si="157"/>
        <v/>
      </c>
      <c r="Q5042" s="61" t="s">
        <v>30</v>
      </c>
    </row>
    <row r="5043" spans="8:17" x14ac:dyDescent="0.25">
      <c r="H5043" s="59">
        <v>174246</v>
      </c>
      <c r="I5043" s="59" t="s">
        <v>69</v>
      </c>
      <c r="J5043" s="59">
        <v>11551925</v>
      </c>
      <c r="K5043" s="59" t="s">
        <v>5262</v>
      </c>
      <c r="L5043" s="61" t="s">
        <v>113</v>
      </c>
      <c r="M5043" s="61">
        <f>VLOOKUP(H5043,zdroj!C:F,4,0)</f>
        <v>0</v>
      </c>
      <c r="N5043" s="61" t="str">
        <f t="shared" si="156"/>
        <v>katB</v>
      </c>
      <c r="P5043" s="73" t="str">
        <f t="shared" si="157"/>
        <v/>
      </c>
      <c r="Q5043" s="61" t="s">
        <v>30</v>
      </c>
    </row>
    <row r="5044" spans="8:17" x14ac:dyDescent="0.25">
      <c r="H5044" s="59">
        <v>174246</v>
      </c>
      <c r="I5044" s="59" t="s">
        <v>69</v>
      </c>
      <c r="J5044" s="59">
        <v>11551933</v>
      </c>
      <c r="K5044" s="59" t="s">
        <v>5263</v>
      </c>
      <c r="L5044" s="61" t="s">
        <v>113</v>
      </c>
      <c r="M5044" s="61">
        <f>VLOOKUP(H5044,zdroj!C:F,4,0)</f>
        <v>0</v>
      </c>
      <c r="N5044" s="61" t="str">
        <f t="shared" si="156"/>
        <v>katB</v>
      </c>
      <c r="P5044" s="73" t="str">
        <f t="shared" si="157"/>
        <v/>
      </c>
      <c r="Q5044" s="61" t="s">
        <v>30</v>
      </c>
    </row>
    <row r="5045" spans="8:17" x14ac:dyDescent="0.25">
      <c r="H5045" s="59">
        <v>174246</v>
      </c>
      <c r="I5045" s="59" t="s">
        <v>69</v>
      </c>
      <c r="J5045" s="59">
        <v>11551941</v>
      </c>
      <c r="K5045" s="59" t="s">
        <v>5264</v>
      </c>
      <c r="L5045" s="61" t="s">
        <v>113</v>
      </c>
      <c r="M5045" s="61">
        <f>VLOOKUP(H5045,zdroj!C:F,4,0)</f>
        <v>0</v>
      </c>
      <c r="N5045" s="61" t="str">
        <f t="shared" si="156"/>
        <v>katB</v>
      </c>
      <c r="P5045" s="73" t="str">
        <f t="shared" si="157"/>
        <v/>
      </c>
      <c r="Q5045" s="61" t="s">
        <v>30</v>
      </c>
    </row>
    <row r="5046" spans="8:17" x14ac:dyDescent="0.25">
      <c r="H5046" s="59">
        <v>174246</v>
      </c>
      <c r="I5046" s="59" t="s">
        <v>69</v>
      </c>
      <c r="J5046" s="59">
        <v>11551950</v>
      </c>
      <c r="K5046" s="59" t="s">
        <v>5265</v>
      </c>
      <c r="L5046" s="61" t="s">
        <v>113</v>
      </c>
      <c r="M5046" s="61">
        <f>VLOOKUP(H5046,zdroj!C:F,4,0)</f>
        <v>0</v>
      </c>
      <c r="N5046" s="61" t="str">
        <f t="shared" si="156"/>
        <v>katB</v>
      </c>
      <c r="P5046" s="73" t="str">
        <f t="shared" si="157"/>
        <v/>
      </c>
      <c r="Q5046" s="61" t="s">
        <v>30</v>
      </c>
    </row>
    <row r="5047" spans="8:17" x14ac:dyDescent="0.25">
      <c r="H5047" s="59">
        <v>174246</v>
      </c>
      <c r="I5047" s="59" t="s">
        <v>69</v>
      </c>
      <c r="J5047" s="59">
        <v>11551968</v>
      </c>
      <c r="K5047" s="59" t="s">
        <v>5266</v>
      </c>
      <c r="L5047" s="61" t="s">
        <v>81</v>
      </c>
      <c r="M5047" s="61">
        <f>VLOOKUP(H5047,zdroj!C:F,4,0)</f>
        <v>0</v>
      </c>
      <c r="N5047" s="61" t="str">
        <f t="shared" si="156"/>
        <v>-</v>
      </c>
      <c r="P5047" s="73" t="str">
        <f t="shared" si="157"/>
        <v/>
      </c>
      <c r="Q5047" s="61" t="s">
        <v>86</v>
      </c>
    </row>
    <row r="5048" spans="8:17" x14ac:dyDescent="0.25">
      <c r="H5048" s="59">
        <v>174246</v>
      </c>
      <c r="I5048" s="59" t="s">
        <v>69</v>
      </c>
      <c r="J5048" s="59">
        <v>11551976</v>
      </c>
      <c r="K5048" s="59" t="s">
        <v>5267</v>
      </c>
      <c r="L5048" s="61" t="s">
        <v>113</v>
      </c>
      <c r="M5048" s="61">
        <f>VLOOKUP(H5048,zdroj!C:F,4,0)</f>
        <v>0</v>
      </c>
      <c r="N5048" s="61" t="str">
        <f t="shared" si="156"/>
        <v>katB</v>
      </c>
      <c r="P5048" s="73" t="str">
        <f t="shared" si="157"/>
        <v/>
      </c>
      <c r="Q5048" s="61" t="s">
        <v>30</v>
      </c>
    </row>
    <row r="5049" spans="8:17" x14ac:dyDescent="0.25">
      <c r="H5049" s="59">
        <v>174246</v>
      </c>
      <c r="I5049" s="59" t="s">
        <v>69</v>
      </c>
      <c r="J5049" s="59">
        <v>11551984</v>
      </c>
      <c r="K5049" s="59" t="s">
        <v>5268</v>
      </c>
      <c r="L5049" s="61" t="s">
        <v>81</v>
      </c>
      <c r="M5049" s="61">
        <f>VLOOKUP(H5049,zdroj!C:F,4,0)</f>
        <v>0</v>
      </c>
      <c r="N5049" s="61" t="str">
        <f t="shared" si="156"/>
        <v>-</v>
      </c>
      <c r="P5049" s="73" t="str">
        <f t="shared" si="157"/>
        <v/>
      </c>
      <c r="Q5049" s="61" t="s">
        <v>86</v>
      </c>
    </row>
    <row r="5050" spans="8:17" x14ac:dyDescent="0.25">
      <c r="H5050" s="59">
        <v>174246</v>
      </c>
      <c r="I5050" s="59" t="s">
        <v>69</v>
      </c>
      <c r="J5050" s="59">
        <v>11551992</v>
      </c>
      <c r="K5050" s="59" t="s">
        <v>5269</v>
      </c>
      <c r="L5050" s="61" t="s">
        <v>113</v>
      </c>
      <c r="M5050" s="61">
        <f>VLOOKUP(H5050,zdroj!C:F,4,0)</f>
        <v>0</v>
      </c>
      <c r="N5050" s="61" t="str">
        <f t="shared" si="156"/>
        <v>katB</v>
      </c>
      <c r="P5050" s="73" t="str">
        <f t="shared" si="157"/>
        <v/>
      </c>
      <c r="Q5050" s="61" t="s">
        <v>30</v>
      </c>
    </row>
    <row r="5051" spans="8:17" x14ac:dyDescent="0.25">
      <c r="H5051" s="59">
        <v>174246</v>
      </c>
      <c r="I5051" s="59" t="s">
        <v>69</v>
      </c>
      <c r="J5051" s="59">
        <v>11552000</v>
      </c>
      <c r="K5051" s="59" t="s">
        <v>5270</v>
      </c>
      <c r="L5051" s="61" t="s">
        <v>113</v>
      </c>
      <c r="M5051" s="61">
        <f>VLOOKUP(H5051,zdroj!C:F,4,0)</f>
        <v>0</v>
      </c>
      <c r="N5051" s="61" t="str">
        <f t="shared" si="156"/>
        <v>katB</v>
      </c>
      <c r="P5051" s="73" t="str">
        <f t="shared" si="157"/>
        <v/>
      </c>
      <c r="Q5051" s="61" t="s">
        <v>30</v>
      </c>
    </row>
    <row r="5052" spans="8:17" x14ac:dyDescent="0.25">
      <c r="H5052" s="59">
        <v>174246</v>
      </c>
      <c r="I5052" s="59" t="s">
        <v>69</v>
      </c>
      <c r="J5052" s="59">
        <v>11552018</v>
      </c>
      <c r="K5052" s="59" t="s">
        <v>5271</v>
      </c>
      <c r="L5052" s="61" t="s">
        <v>113</v>
      </c>
      <c r="M5052" s="61">
        <f>VLOOKUP(H5052,zdroj!C:F,4,0)</f>
        <v>0</v>
      </c>
      <c r="N5052" s="61" t="str">
        <f t="shared" si="156"/>
        <v>katB</v>
      </c>
      <c r="P5052" s="73" t="str">
        <f t="shared" si="157"/>
        <v/>
      </c>
      <c r="Q5052" s="61" t="s">
        <v>30</v>
      </c>
    </row>
    <row r="5053" spans="8:17" x14ac:dyDescent="0.25">
      <c r="H5053" s="59">
        <v>174246</v>
      </c>
      <c r="I5053" s="59" t="s">
        <v>69</v>
      </c>
      <c r="J5053" s="59">
        <v>28080602</v>
      </c>
      <c r="K5053" s="59" t="s">
        <v>5272</v>
      </c>
      <c r="L5053" s="61" t="s">
        <v>113</v>
      </c>
      <c r="M5053" s="61">
        <f>VLOOKUP(H5053,zdroj!C:F,4,0)</f>
        <v>0</v>
      </c>
      <c r="N5053" s="61" t="str">
        <f t="shared" si="156"/>
        <v>katB</v>
      </c>
      <c r="P5053" s="73" t="str">
        <f t="shared" si="157"/>
        <v/>
      </c>
      <c r="Q5053" s="61" t="s">
        <v>30</v>
      </c>
    </row>
    <row r="5054" spans="8:17" x14ac:dyDescent="0.25">
      <c r="H5054" s="59">
        <v>174246</v>
      </c>
      <c r="I5054" s="59" t="s">
        <v>69</v>
      </c>
      <c r="J5054" s="59">
        <v>28080611</v>
      </c>
      <c r="K5054" s="59" t="s">
        <v>5273</v>
      </c>
      <c r="L5054" s="61" t="s">
        <v>81</v>
      </c>
      <c r="M5054" s="61">
        <f>VLOOKUP(H5054,zdroj!C:F,4,0)</f>
        <v>0</v>
      </c>
      <c r="N5054" s="61" t="str">
        <f t="shared" si="156"/>
        <v>-</v>
      </c>
      <c r="P5054" s="73" t="str">
        <f t="shared" si="157"/>
        <v/>
      </c>
      <c r="Q5054" s="61" t="s">
        <v>86</v>
      </c>
    </row>
    <row r="5055" spans="8:17" x14ac:dyDescent="0.25">
      <c r="H5055" s="59">
        <v>174246</v>
      </c>
      <c r="I5055" s="59" t="s">
        <v>69</v>
      </c>
      <c r="J5055" s="59">
        <v>72694041</v>
      </c>
      <c r="K5055" s="59" t="s">
        <v>5274</v>
      </c>
      <c r="L5055" s="61" t="s">
        <v>113</v>
      </c>
      <c r="M5055" s="61">
        <f>VLOOKUP(H5055,zdroj!C:F,4,0)</f>
        <v>0</v>
      </c>
      <c r="N5055" s="61" t="str">
        <f t="shared" si="156"/>
        <v>katB</v>
      </c>
      <c r="P5055" s="73" t="str">
        <f t="shared" si="157"/>
        <v/>
      </c>
      <c r="Q5055" s="61" t="s">
        <v>30</v>
      </c>
    </row>
    <row r="5056" spans="8:17" x14ac:dyDescent="0.25">
      <c r="H5056" s="59">
        <v>174246</v>
      </c>
      <c r="I5056" s="59" t="s">
        <v>69</v>
      </c>
      <c r="J5056" s="59">
        <v>74124609</v>
      </c>
      <c r="K5056" s="59" t="s">
        <v>5275</v>
      </c>
      <c r="L5056" s="61" t="s">
        <v>81</v>
      </c>
      <c r="M5056" s="61">
        <f>VLOOKUP(H5056,zdroj!C:F,4,0)</f>
        <v>0</v>
      </c>
      <c r="N5056" s="61" t="str">
        <f t="shared" si="156"/>
        <v>-</v>
      </c>
      <c r="P5056" s="73" t="str">
        <f t="shared" si="157"/>
        <v/>
      </c>
      <c r="Q5056" s="61" t="s">
        <v>88</v>
      </c>
    </row>
    <row r="5057" spans="8:17" x14ac:dyDescent="0.25">
      <c r="H5057" s="59">
        <v>174246</v>
      </c>
      <c r="I5057" s="59" t="s">
        <v>69</v>
      </c>
      <c r="J5057" s="59">
        <v>77577698</v>
      </c>
      <c r="K5057" s="59" t="s">
        <v>5276</v>
      </c>
      <c r="L5057" s="61" t="s">
        <v>113</v>
      </c>
      <c r="M5057" s="61">
        <f>VLOOKUP(H5057,zdroj!C:F,4,0)</f>
        <v>0</v>
      </c>
      <c r="N5057" s="61" t="str">
        <f t="shared" si="156"/>
        <v>katB</v>
      </c>
      <c r="P5057" s="73" t="str">
        <f t="shared" si="157"/>
        <v/>
      </c>
      <c r="Q5057" s="61" t="s">
        <v>30</v>
      </c>
    </row>
    <row r="5058" spans="8:17" x14ac:dyDescent="0.25">
      <c r="H5058" s="59">
        <v>174246</v>
      </c>
      <c r="I5058" s="59" t="s">
        <v>69</v>
      </c>
      <c r="J5058" s="59">
        <v>78575087</v>
      </c>
      <c r="K5058" s="59" t="s">
        <v>5277</v>
      </c>
      <c r="L5058" s="61" t="s">
        <v>113</v>
      </c>
      <c r="M5058" s="61">
        <f>VLOOKUP(H5058,zdroj!C:F,4,0)</f>
        <v>0</v>
      </c>
      <c r="N5058" s="61" t="str">
        <f t="shared" si="156"/>
        <v>katB</v>
      </c>
      <c r="P5058" s="73" t="str">
        <f t="shared" si="157"/>
        <v/>
      </c>
      <c r="Q5058" s="61" t="s">
        <v>30</v>
      </c>
    </row>
    <row r="5059" spans="8:17" x14ac:dyDescent="0.25">
      <c r="H5059" s="59">
        <v>174254</v>
      </c>
      <c r="I5059" s="59" t="s">
        <v>69</v>
      </c>
      <c r="J5059" s="59">
        <v>11552026</v>
      </c>
      <c r="K5059" s="59" t="s">
        <v>5278</v>
      </c>
      <c r="L5059" s="61" t="s">
        <v>113</v>
      </c>
      <c r="M5059" s="61">
        <f>VLOOKUP(H5059,zdroj!C:F,4,0)</f>
        <v>0</v>
      </c>
      <c r="N5059" s="61" t="str">
        <f t="shared" si="156"/>
        <v>katB</v>
      </c>
      <c r="P5059" s="73" t="str">
        <f t="shared" si="157"/>
        <v/>
      </c>
      <c r="Q5059" s="61" t="s">
        <v>30</v>
      </c>
    </row>
    <row r="5060" spans="8:17" x14ac:dyDescent="0.25">
      <c r="H5060" s="59">
        <v>174254</v>
      </c>
      <c r="I5060" s="59" t="s">
        <v>69</v>
      </c>
      <c r="J5060" s="59">
        <v>11552034</v>
      </c>
      <c r="K5060" s="59" t="s">
        <v>5279</v>
      </c>
      <c r="L5060" s="61" t="s">
        <v>113</v>
      </c>
      <c r="M5060" s="61">
        <f>VLOOKUP(H5060,zdroj!C:F,4,0)</f>
        <v>0</v>
      </c>
      <c r="N5060" s="61" t="str">
        <f t="shared" si="156"/>
        <v>katB</v>
      </c>
      <c r="P5060" s="73" t="str">
        <f t="shared" si="157"/>
        <v/>
      </c>
      <c r="Q5060" s="61" t="s">
        <v>30</v>
      </c>
    </row>
    <row r="5061" spans="8:17" x14ac:dyDescent="0.25">
      <c r="H5061" s="59">
        <v>174254</v>
      </c>
      <c r="I5061" s="59" t="s">
        <v>69</v>
      </c>
      <c r="J5061" s="59">
        <v>11552042</v>
      </c>
      <c r="K5061" s="59" t="s">
        <v>5280</v>
      </c>
      <c r="L5061" s="61" t="s">
        <v>113</v>
      </c>
      <c r="M5061" s="61">
        <f>VLOOKUP(H5061,zdroj!C:F,4,0)</f>
        <v>0</v>
      </c>
      <c r="N5061" s="61" t="str">
        <f t="shared" si="156"/>
        <v>katB</v>
      </c>
      <c r="P5061" s="73" t="str">
        <f t="shared" si="157"/>
        <v/>
      </c>
      <c r="Q5061" s="61" t="s">
        <v>30</v>
      </c>
    </row>
    <row r="5062" spans="8:17" x14ac:dyDescent="0.25">
      <c r="H5062" s="59">
        <v>174254</v>
      </c>
      <c r="I5062" s="59" t="s">
        <v>69</v>
      </c>
      <c r="J5062" s="59">
        <v>11552051</v>
      </c>
      <c r="K5062" s="59" t="s">
        <v>5281</v>
      </c>
      <c r="L5062" s="61" t="s">
        <v>113</v>
      </c>
      <c r="M5062" s="61">
        <f>VLOOKUP(H5062,zdroj!C:F,4,0)</f>
        <v>0</v>
      </c>
      <c r="N5062" s="61" t="str">
        <f t="shared" si="156"/>
        <v>katB</v>
      </c>
      <c r="P5062" s="73" t="str">
        <f t="shared" si="157"/>
        <v/>
      </c>
      <c r="Q5062" s="61" t="s">
        <v>30</v>
      </c>
    </row>
    <row r="5063" spans="8:17" x14ac:dyDescent="0.25">
      <c r="H5063" s="59">
        <v>174254</v>
      </c>
      <c r="I5063" s="59" t="s">
        <v>69</v>
      </c>
      <c r="J5063" s="59">
        <v>11552069</v>
      </c>
      <c r="K5063" s="59" t="s">
        <v>5282</v>
      </c>
      <c r="L5063" s="61" t="s">
        <v>113</v>
      </c>
      <c r="M5063" s="61">
        <f>VLOOKUP(H5063,zdroj!C:F,4,0)</f>
        <v>0</v>
      </c>
      <c r="N5063" s="61" t="str">
        <f t="shared" ref="N5063:N5126" si="158">IF(M5063="A",IF(L5063="katA","katB",L5063),L5063)</f>
        <v>katB</v>
      </c>
      <c r="P5063" s="73" t="str">
        <f t="shared" ref="P5063:P5126" si="159">IF(O5063="A",1,"")</f>
        <v/>
      </c>
      <c r="Q5063" s="61" t="s">
        <v>30</v>
      </c>
    </row>
    <row r="5064" spans="8:17" x14ac:dyDescent="0.25">
      <c r="H5064" s="59">
        <v>174254</v>
      </c>
      <c r="I5064" s="59" t="s">
        <v>69</v>
      </c>
      <c r="J5064" s="59">
        <v>11552077</v>
      </c>
      <c r="K5064" s="59" t="s">
        <v>5283</v>
      </c>
      <c r="L5064" s="61" t="s">
        <v>113</v>
      </c>
      <c r="M5064" s="61">
        <f>VLOOKUP(H5064,zdroj!C:F,4,0)</f>
        <v>0</v>
      </c>
      <c r="N5064" s="61" t="str">
        <f t="shared" si="158"/>
        <v>katB</v>
      </c>
      <c r="P5064" s="73" t="str">
        <f t="shared" si="159"/>
        <v/>
      </c>
      <c r="Q5064" s="61" t="s">
        <v>30</v>
      </c>
    </row>
    <row r="5065" spans="8:17" x14ac:dyDescent="0.25">
      <c r="H5065" s="59">
        <v>174254</v>
      </c>
      <c r="I5065" s="59" t="s">
        <v>69</v>
      </c>
      <c r="J5065" s="59">
        <v>11552085</v>
      </c>
      <c r="K5065" s="59" t="s">
        <v>5284</v>
      </c>
      <c r="L5065" s="61" t="s">
        <v>113</v>
      </c>
      <c r="M5065" s="61">
        <f>VLOOKUP(H5065,zdroj!C:F,4,0)</f>
        <v>0</v>
      </c>
      <c r="N5065" s="61" t="str">
        <f t="shared" si="158"/>
        <v>katB</v>
      </c>
      <c r="P5065" s="73" t="str">
        <f t="shared" si="159"/>
        <v/>
      </c>
      <c r="Q5065" s="61" t="s">
        <v>30</v>
      </c>
    </row>
    <row r="5066" spans="8:17" x14ac:dyDescent="0.25">
      <c r="H5066" s="59">
        <v>174254</v>
      </c>
      <c r="I5066" s="59" t="s">
        <v>69</v>
      </c>
      <c r="J5066" s="59">
        <v>11552093</v>
      </c>
      <c r="K5066" s="59" t="s">
        <v>5285</v>
      </c>
      <c r="L5066" s="61" t="s">
        <v>113</v>
      </c>
      <c r="M5066" s="61">
        <f>VLOOKUP(H5066,zdroj!C:F,4,0)</f>
        <v>0</v>
      </c>
      <c r="N5066" s="61" t="str">
        <f t="shared" si="158"/>
        <v>katB</v>
      </c>
      <c r="P5066" s="73" t="str">
        <f t="shared" si="159"/>
        <v/>
      </c>
      <c r="Q5066" s="61" t="s">
        <v>30</v>
      </c>
    </row>
    <row r="5067" spans="8:17" x14ac:dyDescent="0.25">
      <c r="H5067" s="59">
        <v>174254</v>
      </c>
      <c r="I5067" s="59" t="s">
        <v>69</v>
      </c>
      <c r="J5067" s="59">
        <v>11552107</v>
      </c>
      <c r="K5067" s="59" t="s">
        <v>5286</v>
      </c>
      <c r="L5067" s="61" t="s">
        <v>113</v>
      </c>
      <c r="M5067" s="61">
        <f>VLOOKUP(H5067,zdroj!C:F,4,0)</f>
        <v>0</v>
      </c>
      <c r="N5067" s="61" t="str">
        <f t="shared" si="158"/>
        <v>katB</v>
      </c>
      <c r="P5067" s="73" t="str">
        <f t="shared" si="159"/>
        <v/>
      </c>
      <c r="Q5067" s="61" t="s">
        <v>30</v>
      </c>
    </row>
    <row r="5068" spans="8:17" x14ac:dyDescent="0.25">
      <c r="H5068" s="59">
        <v>174254</v>
      </c>
      <c r="I5068" s="59" t="s">
        <v>69</v>
      </c>
      <c r="J5068" s="59">
        <v>11552115</v>
      </c>
      <c r="K5068" s="59" t="s">
        <v>5287</v>
      </c>
      <c r="L5068" s="61" t="s">
        <v>113</v>
      </c>
      <c r="M5068" s="61">
        <f>VLOOKUP(H5068,zdroj!C:F,4,0)</f>
        <v>0</v>
      </c>
      <c r="N5068" s="61" t="str">
        <f t="shared" si="158"/>
        <v>katB</v>
      </c>
      <c r="P5068" s="73" t="str">
        <f t="shared" si="159"/>
        <v/>
      </c>
      <c r="Q5068" s="61" t="s">
        <v>30</v>
      </c>
    </row>
    <row r="5069" spans="8:17" x14ac:dyDescent="0.25">
      <c r="H5069" s="59">
        <v>174254</v>
      </c>
      <c r="I5069" s="59" t="s">
        <v>69</v>
      </c>
      <c r="J5069" s="59">
        <v>11552123</v>
      </c>
      <c r="K5069" s="59" t="s">
        <v>5288</v>
      </c>
      <c r="L5069" s="61" t="s">
        <v>113</v>
      </c>
      <c r="M5069" s="61">
        <f>VLOOKUP(H5069,zdroj!C:F,4,0)</f>
        <v>0</v>
      </c>
      <c r="N5069" s="61" t="str">
        <f t="shared" si="158"/>
        <v>katB</v>
      </c>
      <c r="P5069" s="73" t="str">
        <f t="shared" si="159"/>
        <v/>
      </c>
      <c r="Q5069" s="61" t="s">
        <v>30</v>
      </c>
    </row>
    <row r="5070" spans="8:17" x14ac:dyDescent="0.25">
      <c r="H5070" s="59">
        <v>174254</v>
      </c>
      <c r="I5070" s="59" t="s">
        <v>69</v>
      </c>
      <c r="J5070" s="59">
        <v>11552131</v>
      </c>
      <c r="K5070" s="59" t="s">
        <v>5289</v>
      </c>
      <c r="L5070" s="61" t="s">
        <v>113</v>
      </c>
      <c r="M5070" s="61">
        <f>VLOOKUP(H5070,zdroj!C:F,4,0)</f>
        <v>0</v>
      </c>
      <c r="N5070" s="61" t="str">
        <f t="shared" si="158"/>
        <v>katB</v>
      </c>
      <c r="P5070" s="73" t="str">
        <f t="shared" si="159"/>
        <v/>
      </c>
      <c r="Q5070" s="61" t="s">
        <v>30</v>
      </c>
    </row>
    <row r="5071" spans="8:17" x14ac:dyDescent="0.25">
      <c r="H5071" s="59">
        <v>174254</v>
      </c>
      <c r="I5071" s="59" t="s">
        <v>69</v>
      </c>
      <c r="J5071" s="59">
        <v>11552140</v>
      </c>
      <c r="K5071" s="59" t="s">
        <v>5290</v>
      </c>
      <c r="L5071" s="61" t="s">
        <v>113</v>
      </c>
      <c r="M5071" s="61">
        <f>VLOOKUP(H5071,zdroj!C:F,4,0)</f>
        <v>0</v>
      </c>
      <c r="N5071" s="61" t="str">
        <f t="shared" si="158"/>
        <v>katB</v>
      </c>
      <c r="P5071" s="73" t="str">
        <f t="shared" si="159"/>
        <v/>
      </c>
      <c r="Q5071" s="61" t="s">
        <v>30</v>
      </c>
    </row>
    <row r="5072" spans="8:17" x14ac:dyDescent="0.25">
      <c r="H5072" s="59">
        <v>174254</v>
      </c>
      <c r="I5072" s="59" t="s">
        <v>69</v>
      </c>
      <c r="J5072" s="59">
        <v>11552158</v>
      </c>
      <c r="K5072" s="59" t="s">
        <v>5291</v>
      </c>
      <c r="L5072" s="61" t="s">
        <v>113</v>
      </c>
      <c r="M5072" s="61">
        <f>VLOOKUP(H5072,zdroj!C:F,4,0)</f>
        <v>0</v>
      </c>
      <c r="N5072" s="61" t="str">
        <f t="shared" si="158"/>
        <v>katB</v>
      </c>
      <c r="P5072" s="73" t="str">
        <f t="shared" si="159"/>
        <v/>
      </c>
      <c r="Q5072" s="61" t="s">
        <v>30</v>
      </c>
    </row>
    <row r="5073" spans="8:17" x14ac:dyDescent="0.25">
      <c r="H5073" s="59">
        <v>174254</v>
      </c>
      <c r="I5073" s="59" t="s">
        <v>69</v>
      </c>
      <c r="J5073" s="59">
        <v>11552166</v>
      </c>
      <c r="K5073" s="59" t="s">
        <v>5292</v>
      </c>
      <c r="L5073" s="61" t="s">
        <v>113</v>
      </c>
      <c r="M5073" s="61">
        <f>VLOOKUP(H5073,zdroj!C:F,4,0)</f>
        <v>0</v>
      </c>
      <c r="N5073" s="61" t="str">
        <f t="shared" si="158"/>
        <v>katB</v>
      </c>
      <c r="P5073" s="73" t="str">
        <f t="shared" si="159"/>
        <v/>
      </c>
      <c r="Q5073" s="61" t="s">
        <v>30</v>
      </c>
    </row>
    <row r="5074" spans="8:17" x14ac:dyDescent="0.25">
      <c r="H5074" s="59">
        <v>174254</v>
      </c>
      <c r="I5074" s="59" t="s">
        <v>69</v>
      </c>
      <c r="J5074" s="59">
        <v>11552174</v>
      </c>
      <c r="K5074" s="59" t="s">
        <v>5293</v>
      </c>
      <c r="L5074" s="61" t="s">
        <v>113</v>
      </c>
      <c r="M5074" s="61">
        <f>VLOOKUP(H5074,zdroj!C:F,4,0)</f>
        <v>0</v>
      </c>
      <c r="N5074" s="61" t="str">
        <f t="shared" si="158"/>
        <v>katB</v>
      </c>
      <c r="P5074" s="73" t="str">
        <f t="shared" si="159"/>
        <v/>
      </c>
      <c r="Q5074" s="61" t="s">
        <v>30</v>
      </c>
    </row>
    <row r="5075" spans="8:17" x14ac:dyDescent="0.25">
      <c r="H5075" s="59">
        <v>174254</v>
      </c>
      <c r="I5075" s="59" t="s">
        <v>69</v>
      </c>
      <c r="J5075" s="59">
        <v>11552182</v>
      </c>
      <c r="K5075" s="59" t="s">
        <v>5294</v>
      </c>
      <c r="L5075" s="61" t="s">
        <v>113</v>
      </c>
      <c r="M5075" s="61">
        <f>VLOOKUP(H5075,zdroj!C:F,4,0)</f>
        <v>0</v>
      </c>
      <c r="N5075" s="61" t="str">
        <f t="shared" si="158"/>
        <v>katB</v>
      </c>
      <c r="P5075" s="73" t="str">
        <f t="shared" si="159"/>
        <v/>
      </c>
      <c r="Q5075" s="61" t="s">
        <v>30</v>
      </c>
    </row>
    <row r="5076" spans="8:17" x14ac:dyDescent="0.25">
      <c r="H5076" s="59">
        <v>174254</v>
      </c>
      <c r="I5076" s="59" t="s">
        <v>69</v>
      </c>
      <c r="J5076" s="59">
        <v>11552191</v>
      </c>
      <c r="K5076" s="59" t="s">
        <v>5295</v>
      </c>
      <c r="L5076" s="61" t="s">
        <v>81</v>
      </c>
      <c r="M5076" s="61">
        <f>VLOOKUP(H5076,zdroj!C:F,4,0)</f>
        <v>0</v>
      </c>
      <c r="N5076" s="61" t="str">
        <f t="shared" si="158"/>
        <v>-</v>
      </c>
      <c r="P5076" s="73" t="str">
        <f t="shared" si="159"/>
        <v/>
      </c>
      <c r="Q5076" s="61" t="s">
        <v>86</v>
      </c>
    </row>
    <row r="5077" spans="8:17" x14ac:dyDescent="0.25">
      <c r="H5077" s="59">
        <v>174254</v>
      </c>
      <c r="I5077" s="59" t="s">
        <v>69</v>
      </c>
      <c r="J5077" s="59">
        <v>11552204</v>
      </c>
      <c r="K5077" s="59" t="s">
        <v>5296</v>
      </c>
      <c r="L5077" s="61" t="s">
        <v>81</v>
      </c>
      <c r="M5077" s="61">
        <f>VLOOKUP(H5077,zdroj!C:F,4,0)</f>
        <v>0</v>
      </c>
      <c r="N5077" s="61" t="str">
        <f t="shared" si="158"/>
        <v>-</v>
      </c>
      <c r="P5077" s="73" t="str">
        <f t="shared" si="159"/>
        <v/>
      </c>
      <c r="Q5077" s="61" t="s">
        <v>86</v>
      </c>
    </row>
    <row r="5078" spans="8:17" x14ac:dyDescent="0.25">
      <c r="H5078" s="59">
        <v>174254</v>
      </c>
      <c r="I5078" s="59" t="s">
        <v>69</v>
      </c>
      <c r="J5078" s="59">
        <v>11552212</v>
      </c>
      <c r="K5078" s="59" t="s">
        <v>5297</v>
      </c>
      <c r="L5078" s="61" t="s">
        <v>113</v>
      </c>
      <c r="M5078" s="61">
        <f>VLOOKUP(H5078,zdroj!C:F,4,0)</f>
        <v>0</v>
      </c>
      <c r="N5078" s="61" t="str">
        <f t="shared" si="158"/>
        <v>katB</v>
      </c>
      <c r="P5078" s="73" t="str">
        <f t="shared" si="159"/>
        <v/>
      </c>
      <c r="Q5078" s="61" t="s">
        <v>30</v>
      </c>
    </row>
    <row r="5079" spans="8:17" x14ac:dyDescent="0.25">
      <c r="H5079" s="59">
        <v>174254</v>
      </c>
      <c r="I5079" s="59" t="s">
        <v>69</v>
      </c>
      <c r="J5079" s="59">
        <v>11552221</v>
      </c>
      <c r="K5079" s="59" t="s">
        <v>5298</v>
      </c>
      <c r="L5079" s="61" t="s">
        <v>113</v>
      </c>
      <c r="M5079" s="61">
        <f>VLOOKUP(H5079,zdroj!C:F,4,0)</f>
        <v>0</v>
      </c>
      <c r="N5079" s="61" t="str">
        <f t="shared" si="158"/>
        <v>katB</v>
      </c>
      <c r="P5079" s="73" t="str">
        <f t="shared" si="159"/>
        <v/>
      </c>
      <c r="Q5079" s="61" t="s">
        <v>30</v>
      </c>
    </row>
    <row r="5080" spans="8:17" x14ac:dyDescent="0.25">
      <c r="H5080" s="59">
        <v>174254</v>
      </c>
      <c r="I5080" s="59" t="s">
        <v>69</v>
      </c>
      <c r="J5080" s="59">
        <v>11552239</v>
      </c>
      <c r="K5080" s="59" t="s">
        <v>5299</v>
      </c>
      <c r="L5080" s="61" t="s">
        <v>113</v>
      </c>
      <c r="M5080" s="61">
        <f>VLOOKUP(H5080,zdroj!C:F,4,0)</f>
        <v>0</v>
      </c>
      <c r="N5080" s="61" t="str">
        <f t="shared" si="158"/>
        <v>katB</v>
      </c>
      <c r="P5080" s="73" t="str">
        <f t="shared" si="159"/>
        <v/>
      </c>
      <c r="Q5080" s="61" t="s">
        <v>30</v>
      </c>
    </row>
    <row r="5081" spans="8:17" x14ac:dyDescent="0.25">
      <c r="H5081" s="59">
        <v>174254</v>
      </c>
      <c r="I5081" s="59" t="s">
        <v>69</v>
      </c>
      <c r="J5081" s="59">
        <v>11552247</v>
      </c>
      <c r="K5081" s="59" t="s">
        <v>5300</v>
      </c>
      <c r="L5081" s="61" t="s">
        <v>113</v>
      </c>
      <c r="M5081" s="61">
        <f>VLOOKUP(H5081,zdroj!C:F,4,0)</f>
        <v>0</v>
      </c>
      <c r="N5081" s="61" t="str">
        <f t="shared" si="158"/>
        <v>katB</v>
      </c>
      <c r="P5081" s="73" t="str">
        <f t="shared" si="159"/>
        <v/>
      </c>
      <c r="Q5081" s="61" t="s">
        <v>30</v>
      </c>
    </row>
    <row r="5082" spans="8:17" x14ac:dyDescent="0.25">
      <c r="H5082" s="59">
        <v>174254</v>
      </c>
      <c r="I5082" s="59" t="s">
        <v>69</v>
      </c>
      <c r="J5082" s="59">
        <v>11552255</v>
      </c>
      <c r="K5082" s="59" t="s">
        <v>5301</v>
      </c>
      <c r="L5082" s="61" t="s">
        <v>113</v>
      </c>
      <c r="M5082" s="61">
        <f>VLOOKUP(H5082,zdroj!C:F,4,0)</f>
        <v>0</v>
      </c>
      <c r="N5082" s="61" t="str">
        <f t="shared" si="158"/>
        <v>katB</v>
      </c>
      <c r="P5082" s="73" t="str">
        <f t="shared" si="159"/>
        <v/>
      </c>
      <c r="Q5082" s="61" t="s">
        <v>30</v>
      </c>
    </row>
    <row r="5083" spans="8:17" x14ac:dyDescent="0.25">
      <c r="H5083" s="59">
        <v>174254</v>
      </c>
      <c r="I5083" s="59" t="s">
        <v>69</v>
      </c>
      <c r="J5083" s="59">
        <v>11552263</v>
      </c>
      <c r="K5083" s="59" t="s">
        <v>5302</v>
      </c>
      <c r="L5083" s="61" t="s">
        <v>113</v>
      </c>
      <c r="M5083" s="61">
        <f>VLOOKUP(H5083,zdroj!C:F,4,0)</f>
        <v>0</v>
      </c>
      <c r="N5083" s="61" t="str">
        <f t="shared" si="158"/>
        <v>katB</v>
      </c>
      <c r="P5083" s="73" t="str">
        <f t="shared" si="159"/>
        <v/>
      </c>
      <c r="Q5083" s="61" t="s">
        <v>30</v>
      </c>
    </row>
    <row r="5084" spans="8:17" x14ac:dyDescent="0.25">
      <c r="H5084" s="59">
        <v>174254</v>
      </c>
      <c r="I5084" s="59" t="s">
        <v>69</v>
      </c>
      <c r="J5084" s="59">
        <v>11552271</v>
      </c>
      <c r="K5084" s="59" t="s">
        <v>5303</v>
      </c>
      <c r="L5084" s="61" t="s">
        <v>113</v>
      </c>
      <c r="M5084" s="61">
        <f>VLOOKUP(H5084,zdroj!C:F,4,0)</f>
        <v>0</v>
      </c>
      <c r="N5084" s="61" t="str">
        <f t="shared" si="158"/>
        <v>katB</v>
      </c>
      <c r="P5084" s="73" t="str">
        <f t="shared" si="159"/>
        <v/>
      </c>
      <c r="Q5084" s="61" t="s">
        <v>30</v>
      </c>
    </row>
    <row r="5085" spans="8:17" x14ac:dyDescent="0.25">
      <c r="H5085" s="59">
        <v>174254</v>
      </c>
      <c r="I5085" s="59" t="s">
        <v>69</v>
      </c>
      <c r="J5085" s="59">
        <v>11552280</v>
      </c>
      <c r="K5085" s="59" t="s">
        <v>5304</v>
      </c>
      <c r="L5085" s="61" t="s">
        <v>113</v>
      </c>
      <c r="M5085" s="61">
        <f>VLOOKUP(H5085,zdroj!C:F,4,0)</f>
        <v>0</v>
      </c>
      <c r="N5085" s="61" t="str">
        <f t="shared" si="158"/>
        <v>katB</v>
      </c>
      <c r="P5085" s="73" t="str">
        <f t="shared" si="159"/>
        <v/>
      </c>
      <c r="Q5085" s="61" t="s">
        <v>30</v>
      </c>
    </row>
    <row r="5086" spans="8:17" x14ac:dyDescent="0.25">
      <c r="H5086" s="59">
        <v>174254</v>
      </c>
      <c r="I5086" s="59" t="s">
        <v>69</v>
      </c>
      <c r="J5086" s="59">
        <v>11552298</v>
      </c>
      <c r="K5086" s="59" t="s">
        <v>5305</v>
      </c>
      <c r="L5086" s="61" t="s">
        <v>113</v>
      </c>
      <c r="M5086" s="61">
        <f>VLOOKUP(H5086,zdroj!C:F,4,0)</f>
        <v>0</v>
      </c>
      <c r="N5086" s="61" t="str">
        <f t="shared" si="158"/>
        <v>katB</v>
      </c>
      <c r="P5086" s="73" t="str">
        <f t="shared" si="159"/>
        <v/>
      </c>
      <c r="Q5086" s="61" t="s">
        <v>30</v>
      </c>
    </row>
    <row r="5087" spans="8:17" x14ac:dyDescent="0.25">
      <c r="H5087" s="59">
        <v>174254</v>
      </c>
      <c r="I5087" s="59" t="s">
        <v>69</v>
      </c>
      <c r="J5087" s="59">
        <v>11552301</v>
      </c>
      <c r="K5087" s="59" t="s">
        <v>5306</v>
      </c>
      <c r="L5087" s="61" t="s">
        <v>113</v>
      </c>
      <c r="M5087" s="61">
        <f>VLOOKUP(H5087,zdroj!C:F,4,0)</f>
        <v>0</v>
      </c>
      <c r="N5087" s="61" t="str">
        <f t="shared" si="158"/>
        <v>katB</v>
      </c>
      <c r="P5087" s="73" t="str">
        <f t="shared" si="159"/>
        <v/>
      </c>
      <c r="Q5087" s="61" t="s">
        <v>30</v>
      </c>
    </row>
    <row r="5088" spans="8:17" x14ac:dyDescent="0.25">
      <c r="H5088" s="59">
        <v>174254</v>
      </c>
      <c r="I5088" s="59" t="s">
        <v>69</v>
      </c>
      <c r="J5088" s="59">
        <v>11552310</v>
      </c>
      <c r="K5088" s="59" t="s">
        <v>5307</v>
      </c>
      <c r="L5088" s="61" t="s">
        <v>113</v>
      </c>
      <c r="M5088" s="61">
        <f>VLOOKUP(H5088,zdroj!C:F,4,0)</f>
        <v>0</v>
      </c>
      <c r="N5088" s="61" t="str">
        <f t="shared" si="158"/>
        <v>katB</v>
      </c>
      <c r="P5088" s="73" t="str">
        <f t="shared" si="159"/>
        <v/>
      </c>
      <c r="Q5088" s="61" t="s">
        <v>30</v>
      </c>
    </row>
    <row r="5089" spans="8:17" x14ac:dyDescent="0.25">
      <c r="H5089" s="59">
        <v>174254</v>
      </c>
      <c r="I5089" s="59" t="s">
        <v>69</v>
      </c>
      <c r="J5089" s="59">
        <v>11552328</v>
      </c>
      <c r="K5089" s="59" t="s">
        <v>5308</v>
      </c>
      <c r="L5089" s="61" t="s">
        <v>113</v>
      </c>
      <c r="M5089" s="61">
        <f>VLOOKUP(H5089,zdroj!C:F,4,0)</f>
        <v>0</v>
      </c>
      <c r="N5089" s="61" t="str">
        <f t="shared" si="158"/>
        <v>katB</v>
      </c>
      <c r="P5089" s="73" t="str">
        <f t="shared" si="159"/>
        <v/>
      </c>
      <c r="Q5089" s="61" t="s">
        <v>30</v>
      </c>
    </row>
    <row r="5090" spans="8:17" x14ac:dyDescent="0.25">
      <c r="H5090" s="59">
        <v>174254</v>
      </c>
      <c r="I5090" s="59" t="s">
        <v>69</v>
      </c>
      <c r="J5090" s="59">
        <v>11552336</v>
      </c>
      <c r="K5090" s="59" t="s">
        <v>5309</v>
      </c>
      <c r="L5090" s="61" t="s">
        <v>113</v>
      </c>
      <c r="M5090" s="61">
        <f>VLOOKUP(H5090,zdroj!C:F,4,0)</f>
        <v>0</v>
      </c>
      <c r="N5090" s="61" t="str">
        <f t="shared" si="158"/>
        <v>katB</v>
      </c>
      <c r="P5090" s="73" t="str">
        <f t="shared" si="159"/>
        <v/>
      </c>
      <c r="Q5090" s="61" t="s">
        <v>30</v>
      </c>
    </row>
    <row r="5091" spans="8:17" x14ac:dyDescent="0.25">
      <c r="H5091" s="59">
        <v>174254</v>
      </c>
      <c r="I5091" s="59" t="s">
        <v>69</v>
      </c>
      <c r="J5091" s="59">
        <v>11552344</v>
      </c>
      <c r="K5091" s="59" t="s">
        <v>5310</v>
      </c>
      <c r="L5091" s="61" t="s">
        <v>113</v>
      </c>
      <c r="M5091" s="61">
        <f>VLOOKUP(H5091,zdroj!C:F,4,0)</f>
        <v>0</v>
      </c>
      <c r="N5091" s="61" t="str">
        <f t="shared" si="158"/>
        <v>katB</v>
      </c>
      <c r="P5091" s="73" t="str">
        <f t="shared" si="159"/>
        <v/>
      </c>
      <c r="Q5091" s="61" t="s">
        <v>30</v>
      </c>
    </row>
    <row r="5092" spans="8:17" x14ac:dyDescent="0.25">
      <c r="H5092" s="59">
        <v>174254</v>
      </c>
      <c r="I5092" s="59" t="s">
        <v>69</v>
      </c>
      <c r="J5092" s="59">
        <v>11552361</v>
      </c>
      <c r="K5092" s="59" t="s">
        <v>5311</v>
      </c>
      <c r="L5092" s="61" t="s">
        <v>81</v>
      </c>
      <c r="M5092" s="61">
        <f>VLOOKUP(H5092,zdroj!C:F,4,0)</f>
        <v>0</v>
      </c>
      <c r="N5092" s="61" t="str">
        <f t="shared" si="158"/>
        <v>-</v>
      </c>
      <c r="P5092" s="73" t="str">
        <f t="shared" si="159"/>
        <v/>
      </c>
      <c r="Q5092" s="61" t="s">
        <v>86</v>
      </c>
    </row>
    <row r="5093" spans="8:17" x14ac:dyDescent="0.25">
      <c r="H5093" s="59">
        <v>174254</v>
      </c>
      <c r="I5093" s="59" t="s">
        <v>69</v>
      </c>
      <c r="J5093" s="59">
        <v>11552379</v>
      </c>
      <c r="K5093" s="59" t="s">
        <v>5312</v>
      </c>
      <c r="L5093" s="61" t="s">
        <v>113</v>
      </c>
      <c r="M5093" s="61">
        <f>VLOOKUP(H5093,zdroj!C:F,4,0)</f>
        <v>0</v>
      </c>
      <c r="N5093" s="61" t="str">
        <f t="shared" si="158"/>
        <v>katB</v>
      </c>
      <c r="P5093" s="73" t="str">
        <f t="shared" si="159"/>
        <v/>
      </c>
      <c r="Q5093" s="61" t="s">
        <v>30</v>
      </c>
    </row>
    <row r="5094" spans="8:17" x14ac:dyDescent="0.25">
      <c r="H5094" s="59">
        <v>174254</v>
      </c>
      <c r="I5094" s="59" t="s">
        <v>69</v>
      </c>
      <c r="J5094" s="59">
        <v>11552387</v>
      </c>
      <c r="K5094" s="59" t="s">
        <v>5313</v>
      </c>
      <c r="L5094" s="61" t="s">
        <v>113</v>
      </c>
      <c r="M5094" s="61">
        <f>VLOOKUP(H5094,zdroj!C:F,4,0)</f>
        <v>0</v>
      </c>
      <c r="N5094" s="61" t="str">
        <f t="shared" si="158"/>
        <v>katB</v>
      </c>
      <c r="P5094" s="73" t="str">
        <f t="shared" si="159"/>
        <v/>
      </c>
      <c r="Q5094" s="61" t="s">
        <v>30</v>
      </c>
    </row>
    <row r="5095" spans="8:17" x14ac:dyDescent="0.25">
      <c r="H5095" s="59">
        <v>174254</v>
      </c>
      <c r="I5095" s="59" t="s">
        <v>69</v>
      </c>
      <c r="J5095" s="59">
        <v>11552395</v>
      </c>
      <c r="K5095" s="59" t="s">
        <v>5314</v>
      </c>
      <c r="L5095" s="61" t="s">
        <v>113</v>
      </c>
      <c r="M5095" s="61">
        <f>VLOOKUP(H5095,zdroj!C:F,4,0)</f>
        <v>0</v>
      </c>
      <c r="N5095" s="61" t="str">
        <f t="shared" si="158"/>
        <v>katB</v>
      </c>
      <c r="P5095" s="73" t="str">
        <f t="shared" si="159"/>
        <v/>
      </c>
      <c r="Q5095" s="61" t="s">
        <v>30</v>
      </c>
    </row>
    <row r="5096" spans="8:17" x14ac:dyDescent="0.25">
      <c r="H5096" s="59">
        <v>174254</v>
      </c>
      <c r="I5096" s="59" t="s">
        <v>69</v>
      </c>
      <c r="J5096" s="59">
        <v>11552409</v>
      </c>
      <c r="K5096" s="59" t="s">
        <v>5315</v>
      </c>
      <c r="L5096" s="61" t="s">
        <v>113</v>
      </c>
      <c r="M5096" s="61">
        <f>VLOOKUP(H5096,zdroj!C:F,4,0)</f>
        <v>0</v>
      </c>
      <c r="N5096" s="61" t="str">
        <f t="shared" si="158"/>
        <v>katB</v>
      </c>
      <c r="P5096" s="73" t="str">
        <f t="shared" si="159"/>
        <v/>
      </c>
      <c r="Q5096" s="61" t="s">
        <v>30</v>
      </c>
    </row>
    <row r="5097" spans="8:17" x14ac:dyDescent="0.25">
      <c r="H5097" s="59">
        <v>174254</v>
      </c>
      <c r="I5097" s="59" t="s">
        <v>69</v>
      </c>
      <c r="J5097" s="59">
        <v>11552417</v>
      </c>
      <c r="K5097" s="59" t="s">
        <v>5316</v>
      </c>
      <c r="L5097" s="61" t="s">
        <v>113</v>
      </c>
      <c r="M5097" s="61">
        <f>VLOOKUP(H5097,zdroj!C:F,4,0)</f>
        <v>0</v>
      </c>
      <c r="N5097" s="61" t="str">
        <f t="shared" si="158"/>
        <v>katB</v>
      </c>
      <c r="P5097" s="73" t="str">
        <f t="shared" si="159"/>
        <v/>
      </c>
      <c r="Q5097" s="61" t="s">
        <v>30</v>
      </c>
    </row>
    <row r="5098" spans="8:17" x14ac:dyDescent="0.25">
      <c r="H5098" s="59">
        <v>174254</v>
      </c>
      <c r="I5098" s="59" t="s">
        <v>69</v>
      </c>
      <c r="J5098" s="59">
        <v>11552425</v>
      </c>
      <c r="K5098" s="59" t="s">
        <v>5317</v>
      </c>
      <c r="L5098" s="61" t="s">
        <v>113</v>
      </c>
      <c r="M5098" s="61">
        <f>VLOOKUP(H5098,zdroj!C:F,4,0)</f>
        <v>0</v>
      </c>
      <c r="N5098" s="61" t="str">
        <f t="shared" si="158"/>
        <v>katB</v>
      </c>
      <c r="P5098" s="73" t="str">
        <f t="shared" si="159"/>
        <v/>
      </c>
      <c r="Q5098" s="61" t="s">
        <v>30</v>
      </c>
    </row>
    <row r="5099" spans="8:17" x14ac:dyDescent="0.25">
      <c r="H5099" s="59">
        <v>174254</v>
      </c>
      <c r="I5099" s="59" t="s">
        <v>69</v>
      </c>
      <c r="J5099" s="59">
        <v>11552441</v>
      </c>
      <c r="K5099" s="59" t="s">
        <v>5318</v>
      </c>
      <c r="L5099" s="61" t="s">
        <v>113</v>
      </c>
      <c r="M5099" s="61">
        <f>VLOOKUP(H5099,zdroj!C:F,4,0)</f>
        <v>0</v>
      </c>
      <c r="N5099" s="61" t="str">
        <f t="shared" si="158"/>
        <v>katB</v>
      </c>
      <c r="P5099" s="73" t="str">
        <f t="shared" si="159"/>
        <v/>
      </c>
      <c r="Q5099" s="61" t="s">
        <v>30</v>
      </c>
    </row>
    <row r="5100" spans="8:17" x14ac:dyDescent="0.25">
      <c r="H5100" s="59">
        <v>174254</v>
      </c>
      <c r="I5100" s="59" t="s">
        <v>69</v>
      </c>
      <c r="J5100" s="59">
        <v>11552450</v>
      </c>
      <c r="K5100" s="59" t="s">
        <v>5319</v>
      </c>
      <c r="L5100" s="61" t="s">
        <v>113</v>
      </c>
      <c r="M5100" s="61">
        <f>VLOOKUP(H5100,zdroj!C:F,4,0)</f>
        <v>0</v>
      </c>
      <c r="N5100" s="61" t="str">
        <f t="shared" si="158"/>
        <v>katB</v>
      </c>
      <c r="P5100" s="73" t="str">
        <f t="shared" si="159"/>
        <v/>
      </c>
      <c r="Q5100" s="61" t="s">
        <v>31</v>
      </c>
    </row>
    <row r="5101" spans="8:17" x14ac:dyDescent="0.25">
      <c r="H5101" s="59">
        <v>174254</v>
      </c>
      <c r="I5101" s="59" t="s">
        <v>69</v>
      </c>
      <c r="J5101" s="59">
        <v>11552514</v>
      </c>
      <c r="K5101" s="59" t="s">
        <v>5320</v>
      </c>
      <c r="L5101" s="61" t="s">
        <v>113</v>
      </c>
      <c r="M5101" s="61">
        <f>VLOOKUP(H5101,zdroj!C:F,4,0)</f>
        <v>0</v>
      </c>
      <c r="N5101" s="61" t="str">
        <f t="shared" si="158"/>
        <v>katB</v>
      </c>
      <c r="P5101" s="73" t="str">
        <f t="shared" si="159"/>
        <v/>
      </c>
      <c r="Q5101" s="61" t="s">
        <v>30</v>
      </c>
    </row>
    <row r="5102" spans="8:17" x14ac:dyDescent="0.25">
      <c r="H5102" s="59">
        <v>174254</v>
      </c>
      <c r="I5102" s="59" t="s">
        <v>69</v>
      </c>
      <c r="J5102" s="59">
        <v>11552522</v>
      </c>
      <c r="K5102" s="59" t="s">
        <v>5321</v>
      </c>
      <c r="L5102" s="61" t="s">
        <v>81</v>
      </c>
      <c r="M5102" s="61">
        <f>VLOOKUP(H5102,zdroj!C:F,4,0)</f>
        <v>0</v>
      </c>
      <c r="N5102" s="61" t="str">
        <f t="shared" si="158"/>
        <v>-</v>
      </c>
      <c r="P5102" s="73" t="str">
        <f t="shared" si="159"/>
        <v/>
      </c>
      <c r="Q5102" s="61" t="s">
        <v>86</v>
      </c>
    </row>
    <row r="5103" spans="8:17" x14ac:dyDescent="0.25">
      <c r="H5103" s="59">
        <v>174254</v>
      </c>
      <c r="I5103" s="59" t="s">
        <v>69</v>
      </c>
      <c r="J5103" s="59">
        <v>11552531</v>
      </c>
      <c r="K5103" s="59" t="s">
        <v>5322</v>
      </c>
      <c r="L5103" s="61" t="s">
        <v>113</v>
      </c>
      <c r="M5103" s="61">
        <f>VLOOKUP(H5103,zdroj!C:F,4,0)</f>
        <v>0</v>
      </c>
      <c r="N5103" s="61" t="str">
        <f t="shared" si="158"/>
        <v>katB</v>
      </c>
      <c r="P5103" s="73" t="str">
        <f t="shared" si="159"/>
        <v/>
      </c>
      <c r="Q5103" s="61" t="s">
        <v>30</v>
      </c>
    </row>
    <row r="5104" spans="8:17" x14ac:dyDescent="0.25">
      <c r="H5104" s="59">
        <v>174254</v>
      </c>
      <c r="I5104" s="59" t="s">
        <v>69</v>
      </c>
      <c r="J5104" s="59">
        <v>11552565</v>
      </c>
      <c r="K5104" s="59" t="s">
        <v>5323</v>
      </c>
      <c r="L5104" s="61" t="s">
        <v>81</v>
      </c>
      <c r="M5104" s="61">
        <f>VLOOKUP(H5104,zdroj!C:F,4,0)</f>
        <v>0</v>
      </c>
      <c r="N5104" s="61" t="str">
        <f t="shared" si="158"/>
        <v>-</v>
      </c>
      <c r="P5104" s="73" t="str">
        <f t="shared" si="159"/>
        <v/>
      </c>
      <c r="Q5104" s="61" t="s">
        <v>88</v>
      </c>
    </row>
    <row r="5105" spans="8:17" x14ac:dyDescent="0.25">
      <c r="H5105" s="59">
        <v>174254</v>
      </c>
      <c r="I5105" s="59" t="s">
        <v>69</v>
      </c>
      <c r="J5105" s="59">
        <v>11552573</v>
      </c>
      <c r="K5105" s="59" t="s">
        <v>5324</v>
      </c>
      <c r="L5105" s="61" t="s">
        <v>81</v>
      </c>
      <c r="M5105" s="61">
        <f>VLOOKUP(H5105,zdroj!C:F,4,0)</f>
        <v>0</v>
      </c>
      <c r="N5105" s="61" t="str">
        <f t="shared" si="158"/>
        <v>-</v>
      </c>
      <c r="P5105" s="73" t="str">
        <f t="shared" si="159"/>
        <v/>
      </c>
      <c r="Q5105" s="61" t="s">
        <v>88</v>
      </c>
    </row>
    <row r="5106" spans="8:17" x14ac:dyDescent="0.25">
      <c r="H5106" s="59">
        <v>174254</v>
      </c>
      <c r="I5106" s="59" t="s">
        <v>69</v>
      </c>
      <c r="J5106" s="59">
        <v>11552581</v>
      </c>
      <c r="K5106" s="59" t="s">
        <v>5325</v>
      </c>
      <c r="L5106" s="61" t="s">
        <v>81</v>
      </c>
      <c r="M5106" s="61">
        <f>VLOOKUP(H5106,zdroj!C:F,4,0)</f>
        <v>0</v>
      </c>
      <c r="N5106" s="61" t="str">
        <f t="shared" si="158"/>
        <v>-</v>
      </c>
      <c r="P5106" s="73" t="str">
        <f t="shared" si="159"/>
        <v/>
      </c>
      <c r="Q5106" s="61" t="s">
        <v>88</v>
      </c>
    </row>
    <row r="5107" spans="8:17" x14ac:dyDescent="0.25">
      <c r="H5107" s="59">
        <v>174254</v>
      </c>
      <c r="I5107" s="59" t="s">
        <v>69</v>
      </c>
      <c r="J5107" s="59">
        <v>11552590</v>
      </c>
      <c r="K5107" s="59" t="s">
        <v>5326</v>
      </c>
      <c r="L5107" s="61" t="s">
        <v>81</v>
      </c>
      <c r="M5107" s="61">
        <f>VLOOKUP(H5107,zdroj!C:F,4,0)</f>
        <v>0</v>
      </c>
      <c r="N5107" s="61" t="str">
        <f t="shared" si="158"/>
        <v>-</v>
      </c>
      <c r="P5107" s="73" t="str">
        <f t="shared" si="159"/>
        <v/>
      </c>
      <c r="Q5107" s="61" t="s">
        <v>88</v>
      </c>
    </row>
    <row r="5108" spans="8:17" x14ac:dyDescent="0.25">
      <c r="H5108" s="59">
        <v>174254</v>
      </c>
      <c r="I5108" s="59" t="s">
        <v>69</v>
      </c>
      <c r="J5108" s="59">
        <v>11552603</v>
      </c>
      <c r="K5108" s="59" t="s">
        <v>5327</v>
      </c>
      <c r="L5108" s="61" t="s">
        <v>81</v>
      </c>
      <c r="M5108" s="61">
        <f>VLOOKUP(H5108,zdroj!C:F,4,0)</f>
        <v>0</v>
      </c>
      <c r="N5108" s="61" t="str">
        <f t="shared" si="158"/>
        <v>-</v>
      </c>
      <c r="P5108" s="73" t="str">
        <f t="shared" si="159"/>
        <v/>
      </c>
      <c r="Q5108" s="61" t="s">
        <v>88</v>
      </c>
    </row>
    <row r="5109" spans="8:17" x14ac:dyDescent="0.25">
      <c r="H5109" s="59">
        <v>174254</v>
      </c>
      <c r="I5109" s="59" t="s">
        <v>69</v>
      </c>
      <c r="J5109" s="59">
        <v>11552611</v>
      </c>
      <c r="K5109" s="59" t="s">
        <v>5328</v>
      </c>
      <c r="L5109" s="61" t="s">
        <v>81</v>
      </c>
      <c r="M5109" s="61">
        <f>VLOOKUP(H5109,zdroj!C:F,4,0)</f>
        <v>0</v>
      </c>
      <c r="N5109" s="61" t="str">
        <f t="shared" si="158"/>
        <v>-</v>
      </c>
      <c r="P5109" s="73" t="str">
        <f t="shared" si="159"/>
        <v/>
      </c>
      <c r="Q5109" s="61" t="s">
        <v>88</v>
      </c>
    </row>
    <row r="5110" spans="8:17" x14ac:dyDescent="0.25">
      <c r="H5110" s="59">
        <v>174254</v>
      </c>
      <c r="I5110" s="59" t="s">
        <v>69</v>
      </c>
      <c r="J5110" s="59">
        <v>11552662</v>
      </c>
      <c r="K5110" s="59" t="s">
        <v>5329</v>
      </c>
      <c r="L5110" s="61" t="s">
        <v>81</v>
      </c>
      <c r="M5110" s="61">
        <f>VLOOKUP(H5110,zdroj!C:F,4,0)</f>
        <v>0</v>
      </c>
      <c r="N5110" s="61" t="str">
        <f t="shared" si="158"/>
        <v>-</v>
      </c>
      <c r="P5110" s="73" t="str">
        <f t="shared" si="159"/>
        <v/>
      </c>
      <c r="Q5110" s="61" t="s">
        <v>88</v>
      </c>
    </row>
    <row r="5111" spans="8:17" x14ac:dyDescent="0.25">
      <c r="H5111" s="59">
        <v>174254</v>
      </c>
      <c r="I5111" s="59" t="s">
        <v>69</v>
      </c>
      <c r="J5111" s="59">
        <v>11552671</v>
      </c>
      <c r="K5111" s="59" t="s">
        <v>5330</v>
      </c>
      <c r="L5111" s="61" t="s">
        <v>81</v>
      </c>
      <c r="M5111" s="61">
        <f>VLOOKUP(H5111,zdroj!C:F,4,0)</f>
        <v>0</v>
      </c>
      <c r="N5111" s="61" t="str">
        <f t="shared" si="158"/>
        <v>-</v>
      </c>
      <c r="P5111" s="73" t="str">
        <f t="shared" si="159"/>
        <v/>
      </c>
      <c r="Q5111" s="61" t="s">
        <v>88</v>
      </c>
    </row>
    <row r="5112" spans="8:17" x14ac:dyDescent="0.25">
      <c r="H5112" s="59">
        <v>174254</v>
      </c>
      <c r="I5112" s="59" t="s">
        <v>69</v>
      </c>
      <c r="J5112" s="59">
        <v>11552697</v>
      </c>
      <c r="K5112" s="59" t="s">
        <v>5331</v>
      </c>
      <c r="L5112" s="61" t="s">
        <v>81</v>
      </c>
      <c r="M5112" s="61">
        <f>VLOOKUP(H5112,zdroj!C:F,4,0)</f>
        <v>0</v>
      </c>
      <c r="N5112" s="61" t="str">
        <f t="shared" si="158"/>
        <v>-</v>
      </c>
      <c r="P5112" s="73" t="str">
        <f t="shared" si="159"/>
        <v/>
      </c>
      <c r="Q5112" s="61" t="s">
        <v>88</v>
      </c>
    </row>
    <row r="5113" spans="8:17" x14ac:dyDescent="0.25">
      <c r="H5113" s="59">
        <v>174254</v>
      </c>
      <c r="I5113" s="59" t="s">
        <v>69</v>
      </c>
      <c r="J5113" s="59">
        <v>11552719</v>
      </c>
      <c r="K5113" s="59" t="s">
        <v>5332</v>
      </c>
      <c r="L5113" s="61" t="s">
        <v>81</v>
      </c>
      <c r="M5113" s="61">
        <f>VLOOKUP(H5113,zdroj!C:F,4,0)</f>
        <v>0</v>
      </c>
      <c r="N5113" s="61" t="str">
        <f t="shared" si="158"/>
        <v>-</v>
      </c>
      <c r="P5113" s="73" t="str">
        <f t="shared" si="159"/>
        <v/>
      </c>
      <c r="Q5113" s="61" t="s">
        <v>88</v>
      </c>
    </row>
    <row r="5114" spans="8:17" x14ac:dyDescent="0.25">
      <c r="H5114" s="59">
        <v>174254</v>
      </c>
      <c r="I5114" s="59" t="s">
        <v>69</v>
      </c>
      <c r="J5114" s="59">
        <v>11552727</v>
      </c>
      <c r="K5114" s="59" t="s">
        <v>5333</v>
      </c>
      <c r="L5114" s="61" t="s">
        <v>81</v>
      </c>
      <c r="M5114" s="61">
        <f>VLOOKUP(H5114,zdroj!C:F,4,0)</f>
        <v>0</v>
      </c>
      <c r="N5114" s="61" t="str">
        <f t="shared" si="158"/>
        <v>-</v>
      </c>
      <c r="P5114" s="73" t="str">
        <f t="shared" si="159"/>
        <v/>
      </c>
      <c r="Q5114" s="61" t="s">
        <v>88</v>
      </c>
    </row>
    <row r="5115" spans="8:17" x14ac:dyDescent="0.25">
      <c r="H5115" s="59">
        <v>174254</v>
      </c>
      <c r="I5115" s="59" t="s">
        <v>69</v>
      </c>
      <c r="J5115" s="59">
        <v>27277631</v>
      </c>
      <c r="K5115" s="59" t="s">
        <v>5334</v>
      </c>
      <c r="L5115" s="61" t="s">
        <v>113</v>
      </c>
      <c r="M5115" s="61">
        <f>VLOOKUP(H5115,zdroj!C:F,4,0)</f>
        <v>0</v>
      </c>
      <c r="N5115" s="61" t="str">
        <f t="shared" si="158"/>
        <v>katB</v>
      </c>
      <c r="P5115" s="73" t="str">
        <f t="shared" si="159"/>
        <v/>
      </c>
      <c r="Q5115" s="61" t="s">
        <v>30</v>
      </c>
    </row>
    <row r="5116" spans="8:17" x14ac:dyDescent="0.25">
      <c r="H5116" s="59">
        <v>174254</v>
      </c>
      <c r="I5116" s="59" t="s">
        <v>69</v>
      </c>
      <c r="J5116" s="59">
        <v>27814262</v>
      </c>
      <c r="K5116" s="59" t="s">
        <v>5335</v>
      </c>
      <c r="L5116" s="61" t="s">
        <v>113</v>
      </c>
      <c r="M5116" s="61">
        <f>VLOOKUP(H5116,zdroj!C:F,4,0)</f>
        <v>0</v>
      </c>
      <c r="N5116" s="61" t="str">
        <f t="shared" si="158"/>
        <v>katB</v>
      </c>
      <c r="P5116" s="73" t="str">
        <f t="shared" si="159"/>
        <v/>
      </c>
      <c r="Q5116" s="61" t="s">
        <v>30</v>
      </c>
    </row>
    <row r="5117" spans="8:17" x14ac:dyDescent="0.25">
      <c r="H5117" s="59">
        <v>174254</v>
      </c>
      <c r="I5117" s="59" t="s">
        <v>69</v>
      </c>
      <c r="J5117" s="59">
        <v>30930715</v>
      </c>
      <c r="K5117" s="59" t="s">
        <v>5336</v>
      </c>
      <c r="L5117" s="61" t="s">
        <v>81</v>
      </c>
      <c r="M5117" s="61">
        <f>VLOOKUP(H5117,zdroj!C:F,4,0)</f>
        <v>0</v>
      </c>
      <c r="N5117" s="61" t="str">
        <f t="shared" si="158"/>
        <v>-</v>
      </c>
      <c r="P5117" s="73" t="str">
        <f t="shared" si="159"/>
        <v/>
      </c>
      <c r="Q5117" s="61" t="s">
        <v>88</v>
      </c>
    </row>
    <row r="5118" spans="8:17" x14ac:dyDescent="0.25">
      <c r="H5118" s="59">
        <v>174254</v>
      </c>
      <c r="I5118" s="59" t="s">
        <v>69</v>
      </c>
      <c r="J5118" s="59">
        <v>31317863</v>
      </c>
      <c r="K5118" s="59" t="s">
        <v>5337</v>
      </c>
      <c r="L5118" s="61" t="s">
        <v>81</v>
      </c>
      <c r="M5118" s="61">
        <f>VLOOKUP(H5118,zdroj!C:F,4,0)</f>
        <v>0</v>
      </c>
      <c r="N5118" s="61" t="str">
        <f t="shared" si="158"/>
        <v>-</v>
      </c>
      <c r="P5118" s="73" t="str">
        <f t="shared" si="159"/>
        <v/>
      </c>
      <c r="Q5118" s="61" t="s">
        <v>88</v>
      </c>
    </row>
    <row r="5119" spans="8:17" x14ac:dyDescent="0.25">
      <c r="H5119" s="59">
        <v>174254</v>
      </c>
      <c r="I5119" s="59" t="s">
        <v>69</v>
      </c>
      <c r="J5119" s="59">
        <v>40142477</v>
      </c>
      <c r="K5119" s="59" t="s">
        <v>5338</v>
      </c>
      <c r="L5119" s="61" t="s">
        <v>81</v>
      </c>
      <c r="M5119" s="61">
        <f>VLOOKUP(H5119,zdroj!C:F,4,0)</f>
        <v>0</v>
      </c>
      <c r="N5119" s="61" t="str">
        <f t="shared" si="158"/>
        <v>-</v>
      </c>
      <c r="P5119" s="73" t="str">
        <f t="shared" si="159"/>
        <v/>
      </c>
      <c r="Q5119" s="61" t="s">
        <v>88</v>
      </c>
    </row>
    <row r="5120" spans="8:17" x14ac:dyDescent="0.25">
      <c r="H5120" s="59">
        <v>174254</v>
      </c>
      <c r="I5120" s="59" t="s">
        <v>69</v>
      </c>
      <c r="J5120" s="59">
        <v>73507989</v>
      </c>
      <c r="K5120" s="59" t="s">
        <v>5339</v>
      </c>
      <c r="L5120" s="61" t="s">
        <v>113</v>
      </c>
      <c r="M5120" s="61">
        <f>VLOOKUP(H5120,zdroj!C:F,4,0)</f>
        <v>0</v>
      </c>
      <c r="N5120" s="61" t="str">
        <f t="shared" si="158"/>
        <v>katB</v>
      </c>
      <c r="P5120" s="73" t="str">
        <f t="shared" si="159"/>
        <v/>
      </c>
      <c r="Q5120" s="61" t="s">
        <v>30</v>
      </c>
    </row>
    <row r="5121" spans="8:17" x14ac:dyDescent="0.25">
      <c r="H5121" s="59">
        <v>174254</v>
      </c>
      <c r="I5121" s="59" t="s">
        <v>69</v>
      </c>
      <c r="J5121" s="59">
        <v>77562682</v>
      </c>
      <c r="K5121" s="59" t="s">
        <v>5340</v>
      </c>
      <c r="L5121" s="61" t="s">
        <v>81</v>
      </c>
      <c r="M5121" s="61">
        <f>VLOOKUP(H5121,zdroj!C:F,4,0)</f>
        <v>0</v>
      </c>
      <c r="N5121" s="61" t="str">
        <f t="shared" si="158"/>
        <v>-</v>
      </c>
      <c r="P5121" s="73" t="str">
        <f t="shared" si="159"/>
        <v/>
      </c>
      <c r="Q5121" s="61" t="s">
        <v>88</v>
      </c>
    </row>
    <row r="5122" spans="8:17" x14ac:dyDescent="0.25">
      <c r="H5122" s="59">
        <v>174254</v>
      </c>
      <c r="I5122" s="59" t="s">
        <v>69</v>
      </c>
      <c r="J5122" s="59">
        <v>78473624</v>
      </c>
      <c r="K5122" s="59" t="s">
        <v>5341</v>
      </c>
      <c r="L5122" s="61" t="s">
        <v>113</v>
      </c>
      <c r="M5122" s="61">
        <f>VLOOKUP(H5122,zdroj!C:F,4,0)</f>
        <v>0</v>
      </c>
      <c r="N5122" s="61" t="str">
        <f t="shared" si="158"/>
        <v>katB</v>
      </c>
      <c r="P5122" s="73" t="str">
        <f t="shared" si="159"/>
        <v/>
      </c>
      <c r="Q5122" s="61" t="s">
        <v>30</v>
      </c>
    </row>
    <row r="5123" spans="8:17" x14ac:dyDescent="0.25">
      <c r="H5123" s="59">
        <v>174254</v>
      </c>
      <c r="I5123" s="59" t="s">
        <v>69</v>
      </c>
      <c r="J5123" s="59">
        <v>81310960</v>
      </c>
      <c r="K5123" s="59" t="s">
        <v>5342</v>
      </c>
      <c r="L5123" s="61" t="s">
        <v>113</v>
      </c>
      <c r="M5123" s="61">
        <f>VLOOKUP(H5123,zdroj!C:F,4,0)</f>
        <v>0</v>
      </c>
      <c r="N5123" s="61" t="str">
        <f t="shared" si="158"/>
        <v>katB</v>
      </c>
      <c r="P5123" s="73" t="str">
        <f t="shared" si="159"/>
        <v/>
      </c>
      <c r="Q5123" s="61" t="s">
        <v>30</v>
      </c>
    </row>
    <row r="5124" spans="8:17" x14ac:dyDescent="0.25">
      <c r="H5124" s="59">
        <v>174262</v>
      </c>
      <c r="I5124" s="59" t="s">
        <v>69</v>
      </c>
      <c r="J5124" s="59">
        <v>11552433</v>
      </c>
      <c r="K5124" s="59" t="s">
        <v>5343</v>
      </c>
      <c r="L5124" s="61" t="s">
        <v>113</v>
      </c>
      <c r="M5124" s="61">
        <f>VLOOKUP(H5124,zdroj!C:F,4,0)</f>
        <v>0</v>
      </c>
      <c r="N5124" s="61" t="str">
        <f t="shared" si="158"/>
        <v>katB</v>
      </c>
      <c r="P5124" s="73" t="str">
        <f t="shared" si="159"/>
        <v/>
      </c>
      <c r="Q5124" s="61" t="s">
        <v>30</v>
      </c>
    </row>
    <row r="5125" spans="8:17" x14ac:dyDescent="0.25">
      <c r="H5125" s="59">
        <v>174262</v>
      </c>
      <c r="I5125" s="59" t="s">
        <v>69</v>
      </c>
      <c r="J5125" s="59">
        <v>11552468</v>
      </c>
      <c r="K5125" s="59" t="s">
        <v>5344</v>
      </c>
      <c r="L5125" s="61" t="s">
        <v>113</v>
      </c>
      <c r="M5125" s="61">
        <f>VLOOKUP(H5125,zdroj!C:F,4,0)</f>
        <v>0</v>
      </c>
      <c r="N5125" s="61" t="str">
        <f t="shared" si="158"/>
        <v>katB</v>
      </c>
      <c r="P5125" s="73" t="str">
        <f t="shared" si="159"/>
        <v/>
      </c>
      <c r="Q5125" s="61" t="s">
        <v>30</v>
      </c>
    </row>
    <row r="5126" spans="8:17" x14ac:dyDescent="0.25">
      <c r="H5126" s="59">
        <v>174262</v>
      </c>
      <c r="I5126" s="59" t="s">
        <v>69</v>
      </c>
      <c r="J5126" s="59">
        <v>11552476</v>
      </c>
      <c r="K5126" s="59" t="s">
        <v>5345</v>
      </c>
      <c r="L5126" s="61" t="s">
        <v>81</v>
      </c>
      <c r="M5126" s="61">
        <f>VLOOKUP(H5126,zdroj!C:F,4,0)</f>
        <v>0</v>
      </c>
      <c r="N5126" s="61" t="str">
        <f t="shared" si="158"/>
        <v>-</v>
      </c>
      <c r="P5126" s="73" t="str">
        <f t="shared" si="159"/>
        <v/>
      </c>
      <c r="Q5126" s="61" t="s">
        <v>86</v>
      </c>
    </row>
    <row r="5127" spans="8:17" x14ac:dyDescent="0.25">
      <c r="H5127" s="59">
        <v>174262</v>
      </c>
      <c r="I5127" s="59" t="s">
        <v>69</v>
      </c>
      <c r="J5127" s="59">
        <v>11552484</v>
      </c>
      <c r="K5127" s="59" t="s">
        <v>5346</v>
      </c>
      <c r="L5127" s="61" t="s">
        <v>113</v>
      </c>
      <c r="M5127" s="61">
        <f>VLOOKUP(H5127,zdroj!C:F,4,0)</f>
        <v>0</v>
      </c>
      <c r="N5127" s="61" t="str">
        <f t="shared" ref="N5127:N5190" si="160">IF(M5127="A",IF(L5127="katA","katB",L5127),L5127)</f>
        <v>katB</v>
      </c>
      <c r="P5127" s="73" t="str">
        <f t="shared" ref="P5127:P5190" si="161">IF(O5127="A",1,"")</f>
        <v/>
      </c>
      <c r="Q5127" s="61" t="s">
        <v>30</v>
      </c>
    </row>
    <row r="5128" spans="8:17" x14ac:dyDescent="0.25">
      <c r="H5128" s="59">
        <v>174262</v>
      </c>
      <c r="I5128" s="59" t="s">
        <v>69</v>
      </c>
      <c r="J5128" s="59">
        <v>11552492</v>
      </c>
      <c r="K5128" s="59" t="s">
        <v>5347</v>
      </c>
      <c r="L5128" s="61" t="s">
        <v>113</v>
      </c>
      <c r="M5128" s="61">
        <f>VLOOKUP(H5128,zdroj!C:F,4,0)</f>
        <v>0</v>
      </c>
      <c r="N5128" s="61" t="str">
        <f t="shared" si="160"/>
        <v>katB</v>
      </c>
      <c r="P5128" s="73" t="str">
        <f t="shared" si="161"/>
        <v/>
      </c>
      <c r="Q5128" s="61" t="s">
        <v>30</v>
      </c>
    </row>
    <row r="5129" spans="8:17" x14ac:dyDescent="0.25">
      <c r="H5129" s="59">
        <v>174262</v>
      </c>
      <c r="I5129" s="59" t="s">
        <v>69</v>
      </c>
      <c r="J5129" s="59">
        <v>11552506</v>
      </c>
      <c r="K5129" s="59" t="s">
        <v>5348</v>
      </c>
      <c r="L5129" s="61" t="s">
        <v>113</v>
      </c>
      <c r="M5129" s="61">
        <f>VLOOKUP(H5129,zdroj!C:F,4,0)</f>
        <v>0</v>
      </c>
      <c r="N5129" s="61" t="str">
        <f t="shared" si="160"/>
        <v>katB</v>
      </c>
      <c r="P5129" s="73" t="str">
        <f t="shared" si="161"/>
        <v/>
      </c>
      <c r="Q5129" s="61" t="s">
        <v>30</v>
      </c>
    </row>
    <row r="5130" spans="8:17" x14ac:dyDescent="0.25">
      <c r="H5130" s="59">
        <v>174262</v>
      </c>
      <c r="I5130" s="59" t="s">
        <v>69</v>
      </c>
      <c r="J5130" s="59">
        <v>11552620</v>
      </c>
      <c r="K5130" s="59" t="s">
        <v>5349</v>
      </c>
      <c r="L5130" s="61" t="s">
        <v>81</v>
      </c>
      <c r="M5130" s="61">
        <f>VLOOKUP(H5130,zdroj!C:F,4,0)</f>
        <v>0</v>
      </c>
      <c r="N5130" s="61" t="str">
        <f t="shared" si="160"/>
        <v>-</v>
      </c>
      <c r="P5130" s="73" t="str">
        <f t="shared" si="161"/>
        <v/>
      </c>
      <c r="Q5130" s="61" t="s">
        <v>88</v>
      </c>
    </row>
    <row r="5131" spans="8:17" x14ac:dyDescent="0.25">
      <c r="H5131" s="59">
        <v>174262</v>
      </c>
      <c r="I5131" s="59" t="s">
        <v>69</v>
      </c>
      <c r="J5131" s="59">
        <v>11552638</v>
      </c>
      <c r="K5131" s="59" t="s">
        <v>5350</v>
      </c>
      <c r="L5131" s="61" t="s">
        <v>81</v>
      </c>
      <c r="M5131" s="61">
        <f>VLOOKUP(H5131,zdroj!C:F,4,0)</f>
        <v>0</v>
      </c>
      <c r="N5131" s="61" t="str">
        <f t="shared" si="160"/>
        <v>-</v>
      </c>
      <c r="P5131" s="73" t="str">
        <f t="shared" si="161"/>
        <v/>
      </c>
      <c r="Q5131" s="61" t="s">
        <v>88</v>
      </c>
    </row>
    <row r="5132" spans="8:17" x14ac:dyDescent="0.25">
      <c r="H5132" s="59">
        <v>174262</v>
      </c>
      <c r="I5132" s="59" t="s">
        <v>69</v>
      </c>
      <c r="J5132" s="59">
        <v>11552646</v>
      </c>
      <c r="K5132" s="59" t="s">
        <v>5351</v>
      </c>
      <c r="L5132" s="61" t="s">
        <v>81</v>
      </c>
      <c r="M5132" s="61">
        <f>VLOOKUP(H5132,zdroj!C:F,4,0)</f>
        <v>0</v>
      </c>
      <c r="N5132" s="61" t="str">
        <f t="shared" si="160"/>
        <v>-</v>
      </c>
      <c r="P5132" s="73" t="str">
        <f t="shared" si="161"/>
        <v/>
      </c>
      <c r="Q5132" s="61" t="s">
        <v>88</v>
      </c>
    </row>
    <row r="5133" spans="8:17" x14ac:dyDescent="0.25">
      <c r="H5133" s="59">
        <v>174262</v>
      </c>
      <c r="I5133" s="59" t="s">
        <v>69</v>
      </c>
      <c r="J5133" s="59">
        <v>11552654</v>
      </c>
      <c r="K5133" s="59" t="s">
        <v>5352</v>
      </c>
      <c r="L5133" s="61" t="s">
        <v>81</v>
      </c>
      <c r="M5133" s="61">
        <f>VLOOKUP(H5133,zdroj!C:F,4,0)</f>
        <v>0</v>
      </c>
      <c r="N5133" s="61" t="str">
        <f t="shared" si="160"/>
        <v>-</v>
      </c>
      <c r="P5133" s="73" t="str">
        <f t="shared" si="161"/>
        <v/>
      </c>
      <c r="Q5133" s="61" t="s">
        <v>88</v>
      </c>
    </row>
    <row r="5134" spans="8:17" x14ac:dyDescent="0.25">
      <c r="H5134" s="59">
        <v>174262</v>
      </c>
      <c r="I5134" s="59" t="s">
        <v>69</v>
      </c>
      <c r="J5134" s="59">
        <v>11552735</v>
      </c>
      <c r="K5134" s="59" t="s">
        <v>5353</v>
      </c>
      <c r="L5134" s="61" t="s">
        <v>81</v>
      </c>
      <c r="M5134" s="61">
        <f>VLOOKUP(H5134,zdroj!C:F,4,0)</f>
        <v>0</v>
      </c>
      <c r="N5134" s="61" t="str">
        <f t="shared" si="160"/>
        <v>-</v>
      </c>
      <c r="P5134" s="73" t="str">
        <f t="shared" si="161"/>
        <v/>
      </c>
      <c r="Q5134" s="61" t="s">
        <v>88</v>
      </c>
    </row>
    <row r="5135" spans="8:17" x14ac:dyDescent="0.25">
      <c r="H5135" s="59">
        <v>174262</v>
      </c>
      <c r="I5135" s="59" t="s">
        <v>69</v>
      </c>
      <c r="J5135" s="59">
        <v>11552743</v>
      </c>
      <c r="K5135" s="59" t="s">
        <v>5354</v>
      </c>
      <c r="L5135" s="61" t="s">
        <v>81</v>
      </c>
      <c r="M5135" s="61">
        <f>VLOOKUP(H5135,zdroj!C:F,4,0)</f>
        <v>0</v>
      </c>
      <c r="N5135" s="61" t="str">
        <f t="shared" si="160"/>
        <v>-</v>
      </c>
      <c r="P5135" s="73" t="str">
        <f t="shared" si="161"/>
        <v/>
      </c>
      <c r="Q5135" s="61" t="s">
        <v>88</v>
      </c>
    </row>
    <row r="5136" spans="8:17" x14ac:dyDescent="0.25">
      <c r="H5136" s="59">
        <v>174262</v>
      </c>
      <c r="I5136" s="59" t="s">
        <v>69</v>
      </c>
      <c r="J5136" s="59">
        <v>11552760</v>
      </c>
      <c r="K5136" s="59" t="s">
        <v>5355</v>
      </c>
      <c r="L5136" s="61" t="s">
        <v>113</v>
      </c>
      <c r="M5136" s="61">
        <f>VLOOKUP(H5136,zdroj!C:F,4,0)</f>
        <v>0</v>
      </c>
      <c r="N5136" s="61" t="str">
        <f t="shared" si="160"/>
        <v>katB</v>
      </c>
      <c r="P5136" s="73" t="str">
        <f t="shared" si="161"/>
        <v/>
      </c>
      <c r="Q5136" s="61" t="s">
        <v>30</v>
      </c>
    </row>
    <row r="5137" spans="8:17" x14ac:dyDescent="0.25">
      <c r="H5137" s="59">
        <v>174262</v>
      </c>
      <c r="I5137" s="59" t="s">
        <v>69</v>
      </c>
      <c r="J5137" s="59">
        <v>11552778</v>
      </c>
      <c r="K5137" s="59" t="s">
        <v>5356</v>
      </c>
      <c r="L5137" s="61" t="s">
        <v>113</v>
      </c>
      <c r="M5137" s="61">
        <f>VLOOKUP(H5137,zdroj!C:F,4,0)</f>
        <v>0</v>
      </c>
      <c r="N5137" s="61" t="str">
        <f t="shared" si="160"/>
        <v>katB</v>
      </c>
      <c r="P5137" s="73" t="str">
        <f t="shared" si="161"/>
        <v/>
      </c>
      <c r="Q5137" s="61" t="s">
        <v>30</v>
      </c>
    </row>
    <row r="5138" spans="8:17" x14ac:dyDescent="0.25">
      <c r="H5138" s="59">
        <v>174262</v>
      </c>
      <c r="I5138" s="59" t="s">
        <v>69</v>
      </c>
      <c r="J5138" s="59">
        <v>11552786</v>
      </c>
      <c r="K5138" s="59" t="s">
        <v>5357</v>
      </c>
      <c r="L5138" s="61" t="s">
        <v>81</v>
      </c>
      <c r="M5138" s="61">
        <f>VLOOKUP(H5138,zdroj!C:F,4,0)</f>
        <v>0</v>
      </c>
      <c r="N5138" s="61" t="str">
        <f t="shared" si="160"/>
        <v>-</v>
      </c>
      <c r="P5138" s="73" t="str">
        <f t="shared" si="161"/>
        <v/>
      </c>
      <c r="Q5138" s="61" t="s">
        <v>86</v>
      </c>
    </row>
    <row r="5139" spans="8:17" x14ac:dyDescent="0.25">
      <c r="H5139" s="59">
        <v>174262</v>
      </c>
      <c r="I5139" s="59" t="s">
        <v>69</v>
      </c>
      <c r="J5139" s="59">
        <v>11552794</v>
      </c>
      <c r="K5139" s="59" t="s">
        <v>5358</v>
      </c>
      <c r="L5139" s="61" t="s">
        <v>113</v>
      </c>
      <c r="M5139" s="61">
        <f>VLOOKUP(H5139,zdroj!C:F,4,0)</f>
        <v>0</v>
      </c>
      <c r="N5139" s="61" t="str">
        <f t="shared" si="160"/>
        <v>katB</v>
      </c>
      <c r="P5139" s="73" t="str">
        <f t="shared" si="161"/>
        <v/>
      </c>
      <c r="Q5139" s="61" t="s">
        <v>30</v>
      </c>
    </row>
    <row r="5140" spans="8:17" x14ac:dyDescent="0.25">
      <c r="H5140" s="59">
        <v>174262</v>
      </c>
      <c r="I5140" s="59" t="s">
        <v>69</v>
      </c>
      <c r="J5140" s="59">
        <v>11552808</v>
      </c>
      <c r="K5140" s="59" t="s">
        <v>5359</v>
      </c>
      <c r="L5140" s="61" t="s">
        <v>113</v>
      </c>
      <c r="M5140" s="61">
        <f>VLOOKUP(H5140,zdroj!C:F,4,0)</f>
        <v>0</v>
      </c>
      <c r="N5140" s="61" t="str">
        <f t="shared" si="160"/>
        <v>katB</v>
      </c>
      <c r="P5140" s="73" t="str">
        <f t="shared" si="161"/>
        <v/>
      </c>
      <c r="Q5140" s="61" t="s">
        <v>30</v>
      </c>
    </row>
    <row r="5141" spans="8:17" x14ac:dyDescent="0.25">
      <c r="H5141" s="59">
        <v>174262</v>
      </c>
      <c r="I5141" s="59" t="s">
        <v>69</v>
      </c>
      <c r="J5141" s="59">
        <v>11552816</v>
      </c>
      <c r="K5141" s="59" t="s">
        <v>5360</v>
      </c>
      <c r="L5141" s="61" t="s">
        <v>113</v>
      </c>
      <c r="M5141" s="61">
        <f>VLOOKUP(H5141,zdroj!C:F,4,0)</f>
        <v>0</v>
      </c>
      <c r="N5141" s="61" t="str">
        <f t="shared" si="160"/>
        <v>katB</v>
      </c>
      <c r="P5141" s="73" t="str">
        <f t="shared" si="161"/>
        <v/>
      </c>
      <c r="Q5141" s="61" t="s">
        <v>30</v>
      </c>
    </row>
    <row r="5142" spans="8:17" x14ac:dyDescent="0.25">
      <c r="H5142" s="59">
        <v>174262</v>
      </c>
      <c r="I5142" s="59" t="s">
        <v>69</v>
      </c>
      <c r="J5142" s="59">
        <v>11552824</v>
      </c>
      <c r="K5142" s="59" t="s">
        <v>5361</v>
      </c>
      <c r="L5142" s="61" t="s">
        <v>81</v>
      </c>
      <c r="M5142" s="61">
        <f>VLOOKUP(H5142,zdroj!C:F,4,0)</f>
        <v>0</v>
      </c>
      <c r="N5142" s="61" t="str">
        <f t="shared" si="160"/>
        <v>-</v>
      </c>
      <c r="P5142" s="73" t="str">
        <f t="shared" si="161"/>
        <v/>
      </c>
      <c r="Q5142" s="61" t="s">
        <v>86</v>
      </c>
    </row>
    <row r="5143" spans="8:17" x14ac:dyDescent="0.25">
      <c r="H5143" s="59">
        <v>174262</v>
      </c>
      <c r="I5143" s="59" t="s">
        <v>69</v>
      </c>
      <c r="J5143" s="59">
        <v>11552832</v>
      </c>
      <c r="K5143" s="59" t="s">
        <v>5362</v>
      </c>
      <c r="L5143" s="61" t="s">
        <v>113</v>
      </c>
      <c r="M5143" s="61">
        <f>VLOOKUP(H5143,zdroj!C:F,4,0)</f>
        <v>0</v>
      </c>
      <c r="N5143" s="61" t="str">
        <f t="shared" si="160"/>
        <v>katB</v>
      </c>
      <c r="P5143" s="73" t="str">
        <f t="shared" si="161"/>
        <v/>
      </c>
      <c r="Q5143" s="61" t="s">
        <v>30</v>
      </c>
    </row>
    <row r="5144" spans="8:17" x14ac:dyDescent="0.25">
      <c r="H5144" s="59">
        <v>174262</v>
      </c>
      <c r="I5144" s="59" t="s">
        <v>69</v>
      </c>
      <c r="J5144" s="59">
        <v>11552841</v>
      </c>
      <c r="K5144" s="59" t="s">
        <v>5363</v>
      </c>
      <c r="L5144" s="61" t="s">
        <v>113</v>
      </c>
      <c r="M5144" s="61">
        <f>VLOOKUP(H5144,zdroj!C:F,4,0)</f>
        <v>0</v>
      </c>
      <c r="N5144" s="61" t="str">
        <f t="shared" si="160"/>
        <v>katB</v>
      </c>
      <c r="P5144" s="73" t="str">
        <f t="shared" si="161"/>
        <v/>
      </c>
      <c r="Q5144" s="61" t="s">
        <v>30</v>
      </c>
    </row>
    <row r="5145" spans="8:17" x14ac:dyDescent="0.25">
      <c r="H5145" s="59">
        <v>174262</v>
      </c>
      <c r="I5145" s="59" t="s">
        <v>69</v>
      </c>
      <c r="J5145" s="59">
        <v>11552859</v>
      </c>
      <c r="K5145" s="59" t="s">
        <v>5364</v>
      </c>
      <c r="L5145" s="61" t="s">
        <v>113</v>
      </c>
      <c r="M5145" s="61">
        <f>VLOOKUP(H5145,zdroj!C:F,4,0)</f>
        <v>0</v>
      </c>
      <c r="N5145" s="61" t="str">
        <f t="shared" si="160"/>
        <v>katB</v>
      </c>
      <c r="P5145" s="73" t="str">
        <f t="shared" si="161"/>
        <v/>
      </c>
      <c r="Q5145" s="61" t="s">
        <v>30</v>
      </c>
    </row>
    <row r="5146" spans="8:17" x14ac:dyDescent="0.25">
      <c r="H5146" s="59">
        <v>174262</v>
      </c>
      <c r="I5146" s="59" t="s">
        <v>69</v>
      </c>
      <c r="J5146" s="59">
        <v>11552867</v>
      </c>
      <c r="K5146" s="59" t="s">
        <v>5365</v>
      </c>
      <c r="L5146" s="61" t="s">
        <v>113</v>
      </c>
      <c r="M5146" s="61">
        <f>VLOOKUP(H5146,zdroj!C:F,4,0)</f>
        <v>0</v>
      </c>
      <c r="N5146" s="61" t="str">
        <f t="shared" si="160"/>
        <v>katB</v>
      </c>
      <c r="P5146" s="73" t="str">
        <f t="shared" si="161"/>
        <v/>
      </c>
      <c r="Q5146" s="61" t="s">
        <v>30</v>
      </c>
    </row>
    <row r="5147" spans="8:17" x14ac:dyDescent="0.25">
      <c r="H5147" s="59">
        <v>174262</v>
      </c>
      <c r="I5147" s="59" t="s">
        <v>69</v>
      </c>
      <c r="J5147" s="59">
        <v>11552875</v>
      </c>
      <c r="K5147" s="59" t="s">
        <v>5366</v>
      </c>
      <c r="L5147" s="61" t="s">
        <v>113</v>
      </c>
      <c r="M5147" s="61">
        <f>VLOOKUP(H5147,zdroj!C:F,4,0)</f>
        <v>0</v>
      </c>
      <c r="N5147" s="61" t="str">
        <f t="shared" si="160"/>
        <v>katB</v>
      </c>
      <c r="P5147" s="73" t="str">
        <f t="shared" si="161"/>
        <v/>
      </c>
      <c r="Q5147" s="61" t="s">
        <v>30</v>
      </c>
    </row>
    <row r="5148" spans="8:17" x14ac:dyDescent="0.25">
      <c r="H5148" s="59">
        <v>174262</v>
      </c>
      <c r="I5148" s="59" t="s">
        <v>69</v>
      </c>
      <c r="J5148" s="59">
        <v>11552883</v>
      </c>
      <c r="K5148" s="59" t="s">
        <v>5367</v>
      </c>
      <c r="L5148" s="61" t="s">
        <v>113</v>
      </c>
      <c r="M5148" s="61">
        <f>VLOOKUP(H5148,zdroj!C:F,4,0)</f>
        <v>0</v>
      </c>
      <c r="N5148" s="61" t="str">
        <f t="shared" si="160"/>
        <v>katB</v>
      </c>
      <c r="P5148" s="73" t="str">
        <f t="shared" si="161"/>
        <v/>
      </c>
      <c r="Q5148" s="61" t="s">
        <v>30</v>
      </c>
    </row>
    <row r="5149" spans="8:17" x14ac:dyDescent="0.25">
      <c r="H5149" s="59">
        <v>174262</v>
      </c>
      <c r="I5149" s="59" t="s">
        <v>69</v>
      </c>
      <c r="J5149" s="59">
        <v>11552891</v>
      </c>
      <c r="K5149" s="59" t="s">
        <v>5368</v>
      </c>
      <c r="L5149" s="61" t="s">
        <v>113</v>
      </c>
      <c r="M5149" s="61">
        <f>VLOOKUP(H5149,zdroj!C:F,4,0)</f>
        <v>0</v>
      </c>
      <c r="N5149" s="61" t="str">
        <f t="shared" si="160"/>
        <v>katB</v>
      </c>
      <c r="P5149" s="73" t="str">
        <f t="shared" si="161"/>
        <v/>
      </c>
      <c r="Q5149" s="61" t="s">
        <v>30</v>
      </c>
    </row>
    <row r="5150" spans="8:17" x14ac:dyDescent="0.25">
      <c r="H5150" s="59">
        <v>174262</v>
      </c>
      <c r="I5150" s="59" t="s">
        <v>69</v>
      </c>
      <c r="J5150" s="59">
        <v>11552905</v>
      </c>
      <c r="K5150" s="59" t="s">
        <v>5369</v>
      </c>
      <c r="L5150" s="61" t="s">
        <v>113</v>
      </c>
      <c r="M5150" s="61">
        <f>VLOOKUP(H5150,zdroj!C:F,4,0)</f>
        <v>0</v>
      </c>
      <c r="N5150" s="61" t="str">
        <f t="shared" si="160"/>
        <v>katB</v>
      </c>
      <c r="P5150" s="73" t="str">
        <f t="shared" si="161"/>
        <v/>
      </c>
      <c r="Q5150" s="61" t="s">
        <v>30</v>
      </c>
    </row>
    <row r="5151" spans="8:17" x14ac:dyDescent="0.25">
      <c r="H5151" s="59">
        <v>174262</v>
      </c>
      <c r="I5151" s="59" t="s">
        <v>69</v>
      </c>
      <c r="J5151" s="59">
        <v>11552913</v>
      </c>
      <c r="K5151" s="59" t="s">
        <v>5370</v>
      </c>
      <c r="L5151" s="61" t="s">
        <v>113</v>
      </c>
      <c r="M5151" s="61">
        <f>VLOOKUP(H5151,zdroj!C:F,4,0)</f>
        <v>0</v>
      </c>
      <c r="N5151" s="61" t="str">
        <f t="shared" si="160"/>
        <v>katB</v>
      </c>
      <c r="P5151" s="73" t="str">
        <f t="shared" si="161"/>
        <v/>
      </c>
      <c r="Q5151" s="61" t="s">
        <v>30</v>
      </c>
    </row>
    <row r="5152" spans="8:17" x14ac:dyDescent="0.25">
      <c r="H5152" s="59">
        <v>174262</v>
      </c>
      <c r="I5152" s="59" t="s">
        <v>69</v>
      </c>
      <c r="J5152" s="59">
        <v>11552921</v>
      </c>
      <c r="K5152" s="59" t="s">
        <v>5371</v>
      </c>
      <c r="L5152" s="61" t="s">
        <v>113</v>
      </c>
      <c r="M5152" s="61">
        <f>VLOOKUP(H5152,zdroj!C:F,4,0)</f>
        <v>0</v>
      </c>
      <c r="N5152" s="61" t="str">
        <f t="shared" si="160"/>
        <v>katB</v>
      </c>
      <c r="P5152" s="73" t="str">
        <f t="shared" si="161"/>
        <v/>
      </c>
      <c r="Q5152" s="61" t="s">
        <v>30</v>
      </c>
    </row>
    <row r="5153" spans="8:17" x14ac:dyDescent="0.25">
      <c r="H5153" s="59">
        <v>174262</v>
      </c>
      <c r="I5153" s="59" t="s">
        <v>69</v>
      </c>
      <c r="J5153" s="59">
        <v>11552930</v>
      </c>
      <c r="K5153" s="59" t="s">
        <v>5372</v>
      </c>
      <c r="L5153" s="61" t="s">
        <v>113</v>
      </c>
      <c r="M5153" s="61">
        <f>VLOOKUP(H5153,zdroj!C:F,4,0)</f>
        <v>0</v>
      </c>
      <c r="N5153" s="61" t="str">
        <f t="shared" si="160"/>
        <v>katB</v>
      </c>
      <c r="P5153" s="73" t="str">
        <f t="shared" si="161"/>
        <v/>
      </c>
      <c r="Q5153" s="61" t="s">
        <v>30</v>
      </c>
    </row>
    <row r="5154" spans="8:17" x14ac:dyDescent="0.25">
      <c r="H5154" s="59">
        <v>174262</v>
      </c>
      <c r="I5154" s="59" t="s">
        <v>69</v>
      </c>
      <c r="J5154" s="59">
        <v>11552948</v>
      </c>
      <c r="K5154" s="59" t="s">
        <v>5373</v>
      </c>
      <c r="L5154" s="61" t="s">
        <v>113</v>
      </c>
      <c r="M5154" s="61">
        <f>VLOOKUP(H5154,zdroj!C:F,4,0)</f>
        <v>0</v>
      </c>
      <c r="N5154" s="61" t="str">
        <f t="shared" si="160"/>
        <v>katB</v>
      </c>
      <c r="P5154" s="73" t="str">
        <f t="shared" si="161"/>
        <v/>
      </c>
      <c r="Q5154" s="61" t="s">
        <v>30</v>
      </c>
    </row>
    <row r="5155" spans="8:17" x14ac:dyDescent="0.25">
      <c r="H5155" s="59">
        <v>174262</v>
      </c>
      <c r="I5155" s="59" t="s">
        <v>69</v>
      </c>
      <c r="J5155" s="59">
        <v>11552956</v>
      </c>
      <c r="K5155" s="59" t="s">
        <v>5374</v>
      </c>
      <c r="L5155" s="61" t="s">
        <v>113</v>
      </c>
      <c r="M5155" s="61">
        <f>VLOOKUP(H5155,zdroj!C:F,4,0)</f>
        <v>0</v>
      </c>
      <c r="N5155" s="61" t="str">
        <f t="shared" si="160"/>
        <v>katB</v>
      </c>
      <c r="P5155" s="73" t="str">
        <f t="shared" si="161"/>
        <v/>
      </c>
      <c r="Q5155" s="61" t="s">
        <v>30</v>
      </c>
    </row>
    <row r="5156" spans="8:17" x14ac:dyDescent="0.25">
      <c r="H5156" s="59">
        <v>174262</v>
      </c>
      <c r="I5156" s="59" t="s">
        <v>69</v>
      </c>
      <c r="J5156" s="59">
        <v>11552964</v>
      </c>
      <c r="K5156" s="59" t="s">
        <v>5375</v>
      </c>
      <c r="L5156" s="61" t="s">
        <v>113</v>
      </c>
      <c r="M5156" s="61">
        <f>VLOOKUP(H5156,zdroj!C:F,4,0)</f>
        <v>0</v>
      </c>
      <c r="N5156" s="61" t="str">
        <f t="shared" si="160"/>
        <v>katB</v>
      </c>
      <c r="P5156" s="73" t="str">
        <f t="shared" si="161"/>
        <v/>
      </c>
      <c r="Q5156" s="61" t="s">
        <v>30</v>
      </c>
    </row>
    <row r="5157" spans="8:17" x14ac:dyDescent="0.25">
      <c r="H5157" s="59">
        <v>174262</v>
      </c>
      <c r="I5157" s="59" t="s">
        <v>69</v>
      </c>
      <c r="J5157" s="59">
        <v>11552972</v>
      </c>
      <c r="K5157" s="59" t="s">
        <v>5376</v>
      </c>
      <c r="L5157" s="61" t="s">
        <v>113</v>
      </c>
      <c r="M5157" s="61">
        <f>VLOOKUP(H5157,zdroj!C:F,4,0)</f>
        <v>0</v>
      </c>
      <c r="N5157" s="61" t="str">
        <f t="shared" si="160"/>
        <v>katB</v>
      </c>
      <c r="P5157" s="73" t="str">
        <f t="shared" si="161"/>
        <v/>
      </c>
      <c r="Q5157" s="61" t="s">
        <v>30</v>
      </c>
    </row>
    <row r="5158" spans="8:17" x14ac:dyDescent="0.25">
      <c r="H5158" s="59">
        <v>174262</v>
      </c>
      <c r="I5158" s="59" t="s">
        <v>69</v>
      </c>
      <c r="J5158" s="59">
        <v>11552981</v>
      </c>
      <c r="K5158" s="59" t="s">
        <v>5377</v>
      </c>
      <c r="L5158" s="61" t="s">
        <v>113</v>
      </c>
      <c r="M5158" s="61">
        <f>VLOOKUP(H5158,zdroj!C:F,4,0)</f>
        <v>0</v>
      </c>
      <c r="N5158" s="61" t="str">
        <f t="shared" si="160"/>
        <v>katB</v>
      </c>
      <c r="P5158" s="73" t="str">
        <f t="shared" si="161"/>
        <v/>
      </c>
      <c r="Q5158" s="61" t="s">
        <v>30</v>
      </c>
    </row>
    <row r="5159" spans="8:17" x14ac:dyDescent="0.25">
      <c r="H5159" s="59">
        <v>174262</v>
      </c>
      <c r="I5159" s="59" t="s">
        <v>69</v>
      </c>
      <c r="J5159" s="59">
        <v>11552999</v>
      </c>
      <c r="K5159" s="59" t="s">
        <v>5378</v>
      </c>
      <c r="L5159" s="61" t="s">
        <v>113</v>
      </c>
      <c r="M5159" s="61">
        <f>VLOOKUP(H5159,zdroj!C:F,4,0)</f>
        <v>0</v>
      </c>
      <c r="N5159" s="61" t="str">
        <f t="shared" si="160"/>
        <v>katB</v>
      </c>
      <c r="P5159" s="73" t="str">
        <f t="shared" si="161"/>
        <v/>
      </c>
      <c r="Q5159" s="61" t="s">
        <v>30</v>
      </c>
    </row>
    <row r="5160" spans="8:17" x14ac:dyDescent="0.25">
      <c r="H5160" s="59">
        <v>174262</v>
      </c>
      <c r="I5160" s="59" t="s">
        <v>69</v>
      </c>
      <c r="J5160" s="59">
        <v>26120534</v>
      </c>
      <c r="K5160" s="59" t="s">
        <v>5379</v>
      </c>
      <c r="L5160" s="61" t="s">
        <v>113</v>
      </c>
      <c r="M5160" s="61">
        <f>VLOOKUP(H5160,zdroj!C:F,4,0)</f>
        <v>0</v>
      </c>
      <c r="N5160" s="61" t="str">
        <f t="shared" si="160"/>
        <v>katB</v>
      </c>
      <c r="P5160" s="73" t="str">
        <f t="shared" si="161"/>
        <v/>
      </c>
      <c r="Q5160" s="61" t="s">
        <v>30</v>
      </c>
    </row>
    <row r="5161" spans="8:17" x14ac:dyDescent="0.25">
      <c r="H5161" s="59">
        <v>174262</v>
      </c>
      <c r="I5161" s="59" t="s">
        <v>69</v>
      </c>
      <c r="J5161" s="59">
        <v>26450194</v>
      </c>
      <c r="K5161" s="59" t="s">
        <v>5380</v>
      </c>
      <c r="L5161" s="61" t="s">
        <v>113</v>
      </c>
      <c r="M5161" s="61">
        <f>VLOOKUP(H5161,zdroj!C:F,4,0)</f>
        <v>0</v>
      </c>
      <c r="N5161" s="61" t="str">
        <f t="shared" si="160"/>
        <v>katB</v>
      </c>
      <c r="P5161" s="73" t="str">
        <f t="shared" si="161"/>
        <v/>
      </c>
      <c r="Q5161" s="61" t="s">
        <v>30</v>
      </c>
    </row>
    <row r="5162" spans="8:17" x14ac:dyDescent="0.25">
      <c r="H5162" s="59">
        <v>174262</v>
      </c>
      <c r="I5162" s="59" t="s">
        <v>69</v>
      </c>
      <c r="J5162" s="59">
        <v>27494543</v>
      </c>
      <c r="K5162" s="59" t="s">
        <v>5381</v>
      </c>
      <c r="L5162" s="61" t="s">
        <v>113</v>
      </c>
      <c r="M5162" s="61">
        <f>VLOOKUP(H5162,zdroj!C:F,4,0)</f>
        <v>0</v>
      </c>
      <c r="N5162" s="61" t="str">
        <f t="shared" si="160"/>
        <v>katB</v>
      </c>
      <c r="P5162" s="73" t="str">
        <f t="shared" si="161"/>
        <v/>
      </c>
      <c r="Q5162" s="61" t="s">
        <v>30</v>
      </c>
    </row>
    <row r="5163" spans="8:17" x14ac:dyDescent="0.25">
      <c r="H5163" s="59">
        <v>174262</v>
      </c>
      <c r="I5163" s="59" t="s">
        <v>69</v>
      </c>
      <c r="J5163" s="59">
        <v>28288513</v>
      </c>
      <c r="K5163" s="59" t="s">
        <v>5382</v>
      </c>
      <c r="L5163" s="61" t="s">
        <v>81</v>
      </c>
      <c r="M5163" s="61">
        <f>VLOOKUP(H5163,zdroj!C:F,4,0)</f>
        <v>0</v>
      </c>
      <c r="N5163" s="61" t="str">
        <f t="shared" si="160"/>
        <v>-</v>
      </c>
      <c r="P5163" s="73" t="str">
        <f t="shared" si="161"/>
        <v/>
      </c>
      <c r="Q5163" s="61" t="s">
        <v>88</v>
      </c>
    </row>
    <row r="5164" spans="8:17" x14ac:dyDescent="0.25">
      <c r="H5164" s="59">
        <v>174262</v>
      </c>
      <c r="I5164" s="59" t="s">
        <v>69</v>
      </c>
      <c r="J5164" s="59">
        <v>30930707</v>
      </c>
      <c r="K5164" s="59" t="s">
        <v>5383</v>
      </c>
      <c r="L5164" s="61" t="s">
        <v>81</v>
      </c>
      <c r="M5164" s="61">
        <f>VLOOKUP(H5164,zdroj!C:F,4,0)</f>
        <v>0</v>
      </c>
      <c r="N5164" s="61" t="str">
        <f t="shared" si="160"/>
        <v>-</v>
      </c>
      <c r="P5164" s="73" t="str">
        <f t="shared" si="161"/>
        <v/>
      </c>
      <c r="Q5164" s="61" t="s">
        <v>88</v>
      </c>
    </row>
    <row r="5165" spans="8:17" x14ac:dyDescent="0.25">
      <c r="H5165" s="59">
        <v>174262</v>
      </c>
      <c r="I5165" s="59" t="s">
        <v>69</v>
      </c>
      <c r="J5165" s="59">
        <v>31317871</v>
      </c>
      <c r="K5165" s="59" t="s">
        <v>5384</v>
      </c>
      <c r="L5165" s="61" t="s">
        <v>81</v>
      </c>
      <c r="M5165" s="61">
        <f>VLOOKUP(H5165,zdroj!C:F,4,0)</f>
        <v>0</v>
      </c>
      <c r="N5165" s="61" t="str">
        <f t="shared" si="160"/>
        <v>-</v>
      </c>
      <c r="P5165" s="73" t="str">
        <f t="shared" si="161"/>
        <v/>
      </c>
      <c r="Q5165" s="61" t="s">
        <v>88</v>
      </c>
    </row>
    <row r="5166" spans="8:17" x14ac:dyDescent="0.25">
      <c r="H5166" s="59">
        <v>174262</v>
      </c>
      <c r="I5166" s="59" t="s">
        <v>69</v>
      </c>
      <c r="J5166" s="59">
        <v>41540417</v>
      </c>
      <c r="K5166" s="59" t="s">
        <v>5385</v>
      </c>
      <c r="L5166" s="61" t="s">
        <v>113</v>
      </c>
      <c r="M5166" s="61">
        <f>VLOOKUP(H5166,zdroj!C:F,4,0)</f>
        <v>0</v>
      </c>
      <c r="N5166" s="61" t="str">
        <f t="shared" si="160"/>
        <v>katB</v>
      </c>
      <c r="P5166" s="73" t="str">
        <f t="shared" si="161"/>
        <v/>
      </c>
      <c r="Q5166" s="61" t="s">
        <v>30</v>
      </c>
    </row>
    <row r="5167" spans="8:17" x14ac:dyDescent="0.25">
      <c r="H5167" s="59">
        <v>174262</v>
      </c>
      <c r="I5167" s="59" t="s">
        <v>69</v>
      </c>
      <c r="J5167" s="59">
        <v>42832837</v>
      </c>
      <c r="K5167" s="59" t="s">
        <v>5386</v>
      </c>
      <c r="L5167" s="61" t="s">
        <v>113</v>
      </c>
      <c r="M5167" s="61">
        <f>VLOOKUP(H5167,zdroj!C:F,4,0)</f>
        <v>0</v>
      </c>
      <c r="N5167" s="61" t="str">
        <f t="shared" si="160"/>
        <v>katB</v>
      </c>
      <c r="P5167" s="73" t="str">
        <f t="shared" si="161"/>
        <v/>
      </c>
      <c r="Q5167" s="61" t="s">
        <v>30</v>
      </c>
    </row>
    <row r="5168" spans="8:17" x14ac:dyDescent="0.25">
      <c r="H5168" s="59">
        <v>174262</v>
      </c>
      <c r="I5168" s="59" t="s">
        <v>69</v>
      </c>
      <c r="J5168" s="59">
        <v>78068401</v>
      </c>
      <c r="K5168" s="59" t="s">
        <v>5387</v>
      </c>
      <c r="L5168" s="61" t="s">
        <v>113</v>
      </c>
      <c r="M5168" s="61">
        <f>VLOOKUP(H5168,zdroj!C:F,4,0)</f>
        <v>0</v>
      </c>
      <c r="N5168" s="61" t="str">
        <f t="shared" si="160"/>
        <v>katB</v>
      </c>
      <c r="P5168" s="73" t="str">
        <f t="shared" si="161"/>
        <v/>
      </c>
      <c r="Q5168" s="61" t="s">
        <v>30</v>
      </c>
    </row>
    <row r="5169" spans="8:17" x14ac:dyDescent="0.25">
      <c r="H5169" s="59">
        <v>174262</v>
      </c>
      <c r="I5169" s="59" t="s">
        <v>69</v>
      </c>
      <c r="J5169" s="59">
        <v>81480032</v>
      </c>
      <c r="K5169" s="59" t="s">
        <v>5388</v>
      </c>
      <c r="L5169" s="61" t="s">
        <v>81</v>
      </c>
      <c r="M5169" s="61">
        <f>VLOOKUP(H5169,zdroj!C:F,4,0)</f>
        <v>0</v>
      </c>
      <c r="N5169" s="61" t="str">
        <f t="shared" si="160"/>
        <v>-</v>
      </c>
      <c r="P5169" s="73" t="str">
        <f t="shared" si="161"/>
        <v/>
      </c>
      <c r="Q5169" s="61" t="s">
        <v>88</v>
      </c>
    </row>
    <row r="5170" spans="8:17" x14ac:dyDescent="0.25">
      <c r="H5170" s="59">
        <v>174271</v>
      </c>
      <c r="I5170" s="59" t="s">
        <v>69</v>
      </c>
      <c r="J5170" s="59">
        <v>11553014</v>
      </c>
      <c r="K5170" s="59" t="s">
        <v>5389</v>
      </c>
      <c r="L5170" s="61" t="s">
        <v>113</v>
      </c>
      <c r="M5170" s="61">
        <f>VLOOKUP(H5170,zdroj!C:F,4,0)</f>
        <v>0</v>
      </c>
      <c r="N5170" s="61" t="str">
        <f t="shared" si="160"/>
        <v>katB</v>
      </c>
      <c r="P5170" s="73" t="str">
        <f t="shared" si="161"/>
        <v/>
      </c>
      <c r="Q5170" s="61" t="s">
        <v>30</v>
      </c>
    </row>
    <row r="5171" spans="8:17" x14ac:dyDescent="0.25">
      <c r="H5171" s="59">
        <v>174271</v>
      </c>
      <c r="I5171" s="59" t="s">
        <v>69</v>
      </c>
      <c r="J5171" s="59">
        <v>11553022</v>
      </c>
      <c r="K5171" s="59" t="s">
        <v>5390</v>
      </c>
      <c r="L5171" s="61" t="s">
        <v>113</v>
      </c>
      <c r="M5171" s="61">
        <f>VLOOKUP(H5171,zdroj!C:F,4,0)</f>
        <v>0</v>
      </c>
      <c r="N5171" s="61" t="str">
        <f t="shared" si="160"/>
        <v>katB</v>
      </c>
      <c r="P5171" s="73" t="str">
        <f t="shared" si="161"/>
        <v/>
      </c>
      <c r="Q5171" s="61" t="s">
        <v>30</v>
      </c>
    </row>
    <row r="5172" spans="8:17" x14ac:dyDescent="0.25">
      <c r="H5172" s="59">
        <v>174271</v>
      </c>
      <c r="I5172" s="59" t="s">
        <v>69</v>
      </c>
      <c r="J5172" s="59">
        <v>11553031</v>
      </c>
      <c r="K5172" s="59" t="s">
        <v>5391</v>
      </c>
      <c r="L5172" s="61" t="s">
        <v>113</v>
      </c>
      <c r="M5172" s="61">
        <f>VLOOKUP(H5172,zdroj!C:F,4,0)</f>
        <v>0</v>
      </c>
      <c r="N5172" s="61" t="str">
        <f t="shared" si="160"/>
        <v>katB</v>
      </c>
      <c r="P5172" s="73" t="str">
        <f t="shared" si="161"/>
        <v/>
      </c>
      <c r="Q5172" s="61" t="s">
        <v>30</v>
      </c>
    </row>
    <row r="5173" spans="8:17" x14ac:dyDescent="0.25">
      <c r="H5173" s="59">
        <v>174271</v>
      </c>
      <c r="I5173" s="59" t="s">
        <v>69</v>
      </c>
      <c r="J5173" s="59">
        <v>11553049</v>
      </c>
      <c r="K5173" s="59" t="s">
        <v>5392</v>
      </c>
      <c r="L5173" s="61" t="s">
        <v>113</v>
      </c>
      <c r="M5173" s="61">
        <f>VLOOKUP(H5173,zdroj!C:F,4,0)</f>
        <v>0</v>
      </c>
      <c r="N5173" s="61" t="str">
        <f t="shared" si="160"/>
        <v>katB</v>
      </c>
      <c r="P5173" s="73" t="str">
        <f t="shared" si="161"/>
        <v/>
      </c>
      <c r="Q5173" s="61" t="s">
        <v>30</v>
      </c>
    </row>
    <row r="5174" spans="8:17" x14ac:dyDescent="0.25">
      <c r="H5174" s="59">
        <v>174271</v>
      </c>
      <c r="I5174" s="59" t="s">
        <v>69</v>
      </c>
      <c r="J5174" s="59">
        <v>11553057</v>
      </c>
      <c r="K5174" s="59" t="s">
        <v>5393</v>
      </c>
      <c r="L5174" s="61" t="s">
        <v>113</v>
      </c>
      <c r="M5174" s="61">
        <f>VLOOKUP(H5174,zdroj!C:F,4,0)</f>
        <v>0</v>
      </c>
      <c r="N5174" s="61" t="str">
        <f t="shared" si="160"/>
        <v>katB</v>
      </c>
      <c r="P5174" s="73" t="str">
        <f t="shared" si="161"/>
        <v/>
      </c>
      <c r="Q5174" s="61" t="s">
        <v>30</v>
      </c>
    </row>
    <row r="5175" spans="8:17" x14ac:dyDescent="0.25">
      <c r="H5175" s="59">
        <v>174271</v>
      </c>
      <c r="I5175" s="59" t="s">
        <v>69</v>
      </c>
      <c r="J5175" s="59">
        <v>11553065</v>
      </c>
      <c r="K5175" s="59" t="s">
        <v>5394</v>
      </c>
      <c r="L5175" s="61" t="s">
        <v>113</v>
      </c>
      <c r="M5175" s="61">
        <f>VLOOKUP(H5175,zdroj!C:F,4,0)</f>
        <v>0</v>
      </c>
      <c r="N5175" s="61" t="str">
        <f t="shared" si="160"/>
        <v>katB</v>
      </c>
      <c r="P5175" s="73" t="str">
        <f t="shared" si="161"/>
        <v/>
      </c>
      <c r="Q5175" s="61" t="s">
        <v>30</v>
      </c>
    </row>
    <row r="5176" spans="8:17" x14ac:dyDescent="0.25">
      <c r="H5176" s="59">
        <v>174271</v>
      </c>
      <c r="I5176" s="59" t="s">
        <v>69</v>
      </c>
      <c r="J5176" s="59">
        <v>11553073</v>
      </c>
      <c r="K5176" s="59" t="s">
        <v>5395</v>
      </c>
      <c r="L5176" s="61" t="s">
        <v>113</v>
      </c>
      <c r="M5176" s="61">
        <f>VLOOKUP(H5176,zdroj!C:F,4,0)</f>
        <v>0</v>
      </c>
      <c r="N5176" s="61" t="str">
        <f t="shared" si="160"/>
        <v>katB</v>
      </c>
      <c r="P5176" s="73" t="str">
        <f t="shared" si="161"/>
        <v/>
      </c>
      <c r="Q5176" s="61" t="s">
        <v>30</v>
      </c>
    </row>
    <row r="5177" spans="8:17" x14ac:dyDescent="0.25">
      <c r="H5177" s="59">
        <v>174271</v>
      </c>
      <c r="I5177" s="59" t="s">
        <v>69</v>
      </c>
      <c r="J5177" s="59">
        <v>11553081</v>
      </c>
      <c r="K5177" s="59" t="s">
        <v>5396</v>
      </c>
      <c r="L5177" s="61" t="s">
        <v>113</v>
      </c>
      <c r="M5177" s="61">
        <f>VLOOKUP(H5177,zdroj!C:F,4,0)</f>
        <v>0</v>
      </c>
      <c r="N5177" s="61" t="str">
        <f t="shared" si="160"/>
        <v>katB</v>
      </c>
      <c r="P5177" s="73" t="str">
        <f t="shared" si="161"/>
        <v/>
      </c>
      <c r="Q5177" s="61" t="s">
        <v>30</v>
      </c>
    </row>
    <row r="5178" spans="8:17" x14ac:dyDescent="0.25">
      <c r="H5178" s="59">
        <v>174271</v>
      </c>
      <c r="I5178" s="59" t="s">
        <v>69</v>
      </c>
      <c r="J5178" s="59">
        <v>11553090</v>
      </c>
      <c r="K5178" s="59" t="s">
        <v>5397</v>
      </c>
      <c r="L5178" s="61" t="s">
        <v>113</v>
      </c>
      <c r="M5178" s="61">
        <f>VLOOKUP(H5178,zdroj!C:F,4,0)</f>
        <v>0</v>
      </c>
      <c r="N5178" s="61" t="str">
        <f t="shared" si="160"/>
        <v>katB</v>
      </c>
      <c r="P5178" s="73" t="str">
        <f t="shared" si="161"/>
        <v/>
      </c>
      <c r="Q5178" s="61" t="s">
        <v>30</v>
      </c>
    </row>
    <row r="5179" spans="8:17" x14ac:dyDescent="0.25">
      <c r="H5179" s="59">
        <v>174271</v>
      </c>
      <c r="I5179" s="59" t="s">
        <v>69</v>
      </c>
      <c r="J5179" s="59">
        <v>11553103</v>
      </c>
      <c r="K5179" s="59" t="s">
        <v>5398</v>
      </c>
      <c r="L5179" s="61" t="s">
        <v>113</v>
      </c>
      <c r="M5179" s="61">
        <f>VLOOKUP(H5179,zdroj!C:F,4,0)</f>
        <v>0</v>
      </c>
      <c r="N5179" s="61" t="str">
        <f t="shared" si="160"/>
        <v>katB</v>
      </c>
      <c r="P5179" s="73" t="str">
        <f t="shared" si="161"/>
        <v/>
      </c>
      <c r="Q5179" s="61" t="s">
        <v>30</v>
      </c>
    </row>
    <row r="5180" spans="8:17" x14ac:dyDescent="0.25">
      <c r="H5180" s="59">
        <v>174271</v>
      </c>
      <c r="I5180" s="59" t="s">
        <v>69</v>
      </c>
      <c r="J5180" s="59">
        <v>11553111</v>
      </c>
      <c r="K5180" s="59" t="s">
        <v>5399</v>
      </c>
      <c r="L5180" s="61" t="s">
        <v>113</v>
      </c>
      <c r="M5180" s="61">
        <f>VLOOKUP(H5180,zdroj!C:F,4,0)</f>
        <v>0</v>
      </c>
      <c r="N5180" s="61" t="str">
        <f t="shared" si="160"/>
        <v>katB</v>
      </c>
      <c r="P5180" s="73" t="str">
        <f t="shared" si="161"/>
        <v/>
      </c>
      <c r="Q5180" s="61" t="s">
        <v>30</v>
      </c>
    </row>
    <row r="5181" spans="8:17" x14ac:dyDescent="0.25">
      <c r="H5181" s="59">
        <v>174271</v>
      </c>
      <c r="I5181" s="59" t="s">
        <v>69</v>
      </c>
      <c r="J5181" s="59">
        <v>11553120</v>
      </c>
      <c r="K5181" s="59" t="s">
        <v>5400</v>
      </c>
      <c r="L5181" s="61" t="s">
        <v>113</v>
      </c>
      <c r="M5181" s="61">
        <f>VLOOKUP(H5181,zdroj!C:F,4,0)</f>
        <v>0</v>
      </c>
      <c r="N5181" s="61" t="str">
        <f t="shared" si="160"/>
        <v>katB</v>
      </c>
      <c r="P5181" s="73" t="str">
        <f t="shared" si="161"/>
        <v/>
      </c>
      <c r="Q5181" s="61" t="s">
        <v>30</v>
      </c>
    </row>
    <row r="5182" spans="8:17" x14ac:dyDescent="0.25">
      <c r="H5182" s="59">
        <v>174271</v>
      </c>
      <c r="I5182" s="59" t="s">
        <v>69</v>
      </c>
      <c r="J5182" s="59">
        <v>11553138</v>
      </c>
      <c r="K5182" s="59" t="s">
        <v>5401</v>
      </c>
      <c r="L5182" s="61" t="s">
        <v>113</v>
      </c>
      <c r="M5182" s="61">
        <f>VLOOKUP(H5182,zdroj!C:F,4,0)</f>
        <v>0</v>
      </c>
      <c r="N5182" s="61" t="str">
        <f t="shared" si="160"/>
        <v>katB</v>
      </c>
      <c r="P5182" s="73" t="str">
        <f t="shared" si="161"/>
        <v/>
      </c>
      <c r="Q5182" s="61" t="s">
        <v>30</v>
      </c>
    </row>
    <row r="5183" spans="8:17" x14ac:dyDescent="0.25">
      <c r="H5183" s="59">
        <v>174271</v>
      </c>
      <c r="I5183" s="59" t="s">
        <v>69</v>
      </c>
      <c r="J5183" s="59">
        <v>11553146</v>
      </c>
      <c r="K5183" s="59" t="s">
        <v>5402</v>
      </c>
      <c r="L5183" s="61" t="s">
        <v>113</v>
      </c>
      <c r="M5183" s="61">
        <f>VLOOKUP(H5183,zdroj!C:F,4,0)</f>
        <v>0</v>
      </c>
      <c r="N5183" s="61" t="str">
        <f t="shared" si="160"/>
        <v>katB</v>
      </c>
      <c r="P5183" s="73" t="str">
        <f t="shared" si="161"/>
        <v/>
      </c>
      <c r="Q5183" s="61" t="s">
        <v>30</v>
      </c>
    </row>
    <row r="5184" spans="8:17" x14ac:dyDescent="0.25">
      <c r="H5184" s="59">
        <v>174271</v>
      </c>
      <c r="I5184" s="59" t="s">
        <v>69</v>
      </c>
      <c r="J5184" s="59">
        <v>11553162</v>
      </c>
      <c r="K5184" s="59" t="s">
        <v>5403</v>
      </c>
      <c r="L5184" s="61" t="s">
        <v>113</v>
      </c>
      <c r="M5184" s="61">
        <f>VLOOKUP(H5184,zdroj!C:F,4,0)</f>
        <v>0</v>
      </c>
      <c r="N5184" s="61" t="str">
        <f t="shared" si="160"/>
        <v>katB</v>
      </c>
      <c r="P5184" s="73" t="str">
        <f t="shared" si="161"/>
        <v/>
      </c>
      <c r="Q5184" s="61" t="s">
        <v>30</v>
      </c>
    </row>
    <row r="5185" spans="8:17" x14ac:dyDescent="0.25">
      <c r="H5185" s="59">
        <v>174271</v>
      </c>
      <c r="I5185" s="59" t="s">
        <v>69</v>
      </c>
      <c r="J5185" s="59">
        <v>11553171</v>
      </c>
      <c r="K5185" s="59" t="s">
        <v>5404</v>
      </c>
      <c r="L5185" s="61" t="s">
        <v>113</v>
      </c>
      <c r="M5185" s="61">
        <f>VLOOKUP(H5185,zdroj!C:F,4,0)</f>
        <v>0</v>
      </c>
      <c r="N5185" s="61" t="str">
        <f t="shared" si="160"/>
        <v>katB</v>
      </c>
      <c r="P5185" s="73" t="str">
        <f t="shared" si="161"/>
        <v/>
      </c>
      <c r="Q5185" s="61" t="s">
        <v>30</v>
      </c>
    </row>
    <row r="5186" spans="8:17" x14ac:dyDescent="0.25">
      <c r="H5186" s="59">
        <v>174271</v>
      </c>
      <c r="I5186" s="59" t="s">
        <v>69</v>
      </c>
      <c r="J5186" s="59">
        <v>11553189</v>
      </c>
      <c r="K5186" s="59" t="s">
        <v>5405</v>
      </c>
      <c r="L5186" s="61" t="s">
        <v>113</v>
      </c>
      <c r="M5186" s="61">
        <f>VLOOKUP(H5186,zdroj!C:F,4,0)</f>
        <v>0</v>
      </c>
      <c r="N5186" s="61" t="str">
        <f t="shared" si="160"/>
        <v>katB</v>
      </c>
      <c r="P5186" s="73" t="str">
        <f t="shared" si="161"/>
        <v/>
      </c>
      <c r="Q5186" s="61" t="s">
        <v>30</v>
      </c>
    </row>
    <row r="5187" spans="8:17" x14ac:dyDescent="0.25">
      <c r="H5187" s="59">
        <v>174271</v>
      </c>
      <c r="I5187" s="59" t="s">
        <v>69</v>
      </c>
      <c r="J5187" s="59">
        <v>11553197</v>
      </c>
      <c r="K5187" s="59" t="s">
        <v>5406</v>
      </c>
      <c r="L5187" s="61" t="s">
        <v>113</v>
      </c>
      <c r="M5187" s="61">
        <f>VLOOKUP(H5187,zdroj!C:F,4,0)</f>
        <v>0</v>
      </c>
      <c r="N5187" s="61" t="str">
        <f t="shared" si="160"/>
        <v>katB</v>
      </c>
      <c r="P5187" s="73" t="str">
        <f t="shared" si="161"/>
        <v/>
      </c>
      <c r="Q5187" s="61" t="s">
        <v>30</v>
      </c>
    </row>
    <row r="5188" spans="8:17" x14ac:dyDescent="0.25">
      <c r="H5188" s="59">
        <v>174271</v>
      </c>
      <c r="I5188" s="59" t="s">
        <v>69</v>
      </c>
      <c r="J5188" s="59">
        <v>11553201</v>
      </c>
      <c r="K5188" s="59" t="s">
        <v>5407</v>
      </c>
      <c r="L5188" s="61" t="s">
        <v>113</v>
      </c>
      <c r="M5188" s="61">
        <f>VLOOKUP(H5188,zdroj!C:F,4,0)</f>
        <v>0</v>
      </c>
      <c r="N5188" s="61" t="str">
        <f t="shared" si="160"/>
        <v>katB</v>
      </c>
      <c r="P5188" s="73" t="str">
        <f t="shared" si="161"/>
        <v/>
      </c>
      <c r="Q5188" s="61" t="s">
        <v>30</v>
      </c>
    </row>
    <row r="5189" spans="8:17" x14ac:dyDescent="0.25">
      <c r="H5189" s="59">
        <v>174271</v>
      </c>
      <c r="I5189" s="59" t="s">
        <v>69</v>
      </c>
      <c r="J5189" s="59">
        <v>11553219</v>
      </c>
      <c r="K5189" s="59" t="s">
        <v>5408</v>
      </c>
      <c r="L5189" s="61" t="s">
        <v>113</v>
      </c>
      <c r="M5189" s="61">
        <f>VLOOKUP(H5189,zdroj!C:F,4,0)</f>
        <v>0</v>
      </c>
      <c r="N5189" s="61" t="str">
        <f t="shared" si="160"/>
        <v>katB</v>
      </c>
      <c r="P5189" s="73" t="str">
        <f t="shared" si="161"/>
        <v/>
      </c>
      <c r="Q5189" s="61" t="s">
        <v>30</v>
      </c>
    </row>
    <row r="5190" spans="8:17" x14ac:dyDescent="0.25">
      <c r="H5190" s="59">
        <v>174271</v>
      </c>
      <c r="I5190" s="59" t="s">
        <v>69</v>
      </c>
      <c r="J5190" s="59">
        <v>11553235</v>
      </c>
      <c r="K5190" s="59" t="s">
        <v>5409</v>
      </c>
      <c r="L5190" s="61" t="s">
        <v>113</v>
      </c>
      <c r="M5190" s="61">
        <f>VLOOKUP(H5190,zdroj!C:F,4,0)</f>
        <v>0</v>
      </c>
      <c r="N5190" s="61" t="str">
        <f t="shared" si="160"/>
        <v>katB</v>
      </c>
      <c r="P5190" s="73" t="str">
        <f t="shared" si="161"/>
        <v/>
      </c>
      <c r="Q5190" s="61" t="s">
        <v>30</v>
      </c>
    </row>
    <row r="5191" spans="8:17" x14ac:dyDescent="0.25">
      <c r="H5191" s="59">
        <v>174271</v>
      </c>
      <c r="I5191" s="59" t="s">
        <v>69</v>
      </c>
      <c r="J5191" s="59">
        <v>11553243</v>
      </c>
      <c r="K5191" s="59" t="s">
        <v>5410</v>
      </c>
      <c r="L5191" s="61" t="s">
        <v>113</v>
      </c>
      <c r="M5191" s="61">
        <f>VLOOKUP(H5191,zdroj!C:F,4,0)</f>
        <v>0</v>
      </c>
      <c r="N5191" s="61" t="str">
        <f t="shared" ref="N5191:N5254" si="162">IF(M5191="A",IF(L5191="katA","katB",L5191),L5191)</f>
        <v>katB</v>
      </c>
      <c r="P5191" s="73" t="str">
        <f t="shared" ref="P5191:P5254" si="163">IF(O5191="A",1,"")</f>
        <v/>
      </c>
      <c r="Q5191" s="61" t="s">
        <v>30</v>
      </c>
    </row>
    <row r="5192" spans="8:17" x14ac:dyDescent="0.25">
      <c r="H5192" s="59">
        <v>174271</v>
      </c>
      <c r="I5192" s="59" t="s">
        <v>69</v>
      </c>
      <c r="J5192" s="59">
        <v>11553251</v>
      </c>
      <c r="K5192" s="59" t="s">
        <v>5411</v>
      </c>
      <c r="L5192" s="61" t="s">
        <v>113</v>
      </c>
      <c r="M5192" s="61">
        <f>VLOOKUP(H5192,zdroj!C:F,4,0)</f>
        <v>0</v>
      </c>
      <c r="N5192" s="61" t="str">
        <f t="shared" si="162"/>
        <v>katB</v>
      </c>
      <c r="P5192" s="73" t="str">
        <f t="shared" si="163"/>
        <v/>
      </c>
      <c r="Q5192" s="61" t="s">
        <v>30</v>
      </c>
    </row>
    <row r="5193" spans="8:17" x14ac:dyDescent="0.25">
      <c r="H5193" s="59">
        <v>174271</v>
      </c>
      <c r="I5193" s="59" t="s">
        <v>69</v>
      </c>
      <c r="J5193" s="59">
        <v>11553260</v>
      </c>
      <c r="K5193" s="59" t="s">
        <v>5412</v>
      </c>
      <c r="L5193" s="61" t="s">
        <v>113</v>
      </c>
      <c r="M5193" s="61">
        <f>VLOOKUP(H5193,zdroj!C:F,4,0)</f>
        <v>0</v>
      </c>
      <c r="N5193" s="61" t="str">
        <f t="shared" si="162"/>
        <v>katB</v>
      </c>
      <c r="P5193" s="73" t="str">
        <f t="shared" si="163"/>
        <v/>
      </c>
      <c r="Q5193" s="61" t="s">
        <v>30</v>
      </c>
    </row>
    <row r="5194" spans="8:17" x14ac:dyDescent="0.25">
      <c r="H5194" s="59">
        <v>174271</v>
      </c>
      <c r="I5194" s="59" t="s">
        <v>69</v>
      </c>
      <c r="J5194" s="59">
        <v>11553278</v>
      </c>
      <c r="K5194" s="59" t="s">
        <v>5413</v>
      </c>
      <c r="L5194" s="61" t="s">
        <v>113</v>
      </c>
      <c r="M5194" s="61">
        <f>VLOOKUP(H5194,zdroj!C:F,4,0)</f>
        <v>0</v>
      </c>
      <c r="N5194" s="61" t="str">
        <f t="shared" si="162"/>
        <v>katB</v>
      </c>
      <c r="P5194" s="73" t="str">
        <f t="shared" si="163"/>
        <v/>
      </c>
      <c r="Q5194" s="61" t="s">
        <v>30</v>
      </c>
    </row>
    <row r="5195" spans="8:17" x14ac:dyDescent="0.25">
      <c r="H5195" s="59">
        <v>174271</v>
      </c>
      <c r="I5195" s="59" t="s">
        <v>69</v>
      </c>
      <c r="J5195" s="59">
        <v>11553286</v>
      </c>
      <c r="K5195" s="59" t="s">
        <v>5414</v>
      </c>
      <c r="L5195" s="61" t="s">
        <v>113</v>
      </c>
      <c r="M5195" s="61">
        <f>VLOOKUP(H5195,zdroj!C:F,4,0)</f>
        <v>0</v>
      </c>
      <c r="N5195" s="61" t="str">
        <f t="shared" si="162"/>
        <v>katB</v>
      </c>
      <c r="P5195" s="73" t="str">
        <f t="shared" si="163"/>
        <v/>
      </c>
      <c r="Q5195" s="61" t="s">
        <v>30</v>
      </c>
    </row>
    <row r="5196" spans="8:17" x14ac:dyDescent="0.25">
      <c r="H5196" s="59">
        <v>174271</v>
      </c>
      <c r="I5196" s="59" t="s">
        <v>69</v>
      </c>
      <c r="J5196" s="59">
        <v>11553294</v>
      </c>
      <c r="K5196" s="59" t="s">
        <v>5415</v>
      </c>
      <c r="L5196" s="61" t="s">
        <v>113</v>
      </c>
      <c r="M5196" s="61">
        <f>VLOOKUP(H5196,zdroj!C:F,4,0)</f>
        <v>0</v>
      </c>
      <c r="N5196" s="61" t="str">
        <f t="shared" si="162"/>
        <v>katB</v>
      </c>
      <c r="P5196" s="73" t="str">
        <f t="shared" si="163"/>
        <v/>
      </c>
      <c r="Q5196" s="61" t="s">
        <v>30</v>
      </c>
    </row>
    <row r="5197" spans="8:17" x14ac:dyDescent="0.25">
      <c r="H5197" s="59">
        <v>174271</v>
      </c>
      <c r="I5197" s="59" t="s">
        <v>69</v>
      </c>
      <c r="J5197" s="59">
        <v>11553308</v>
      </c>
      <c r="K5197" s="59" t="s">
        <v>5416</v>
      </c>
      <c r="L5197" s="61" t="s">
        <v>113</v>
      </c>
      <c r="M5197" s="61">
        <f>VLOOKUP(H5197,zdroj!C:F,4,0)</f>
        <v>0</v>
      </c>
      <c r="N5197" s="61" t="str">
        <f t="shared" si="162"/>
        <v>katB</v>
      </c>
      <c r="P5197" s="73" t="str">
        <f t="shared" si="163"/>
        <v/>
      </c>
      <c r="Q5197" s="61" t="s">
        <v>30</v>
      </c>
    </row>
    <row r="5198" spans="8:17" x14ac:dyDescent="0.25">
      <c r="H5198" s="59">
        <v>174271</v>
      </c>
      <c r="I5198" s="59" t="s">
        <v>69</v>
      </c>
      <c r="J5198" s="59">
        <v>11553316</v>
      </c>
      <c r="K5198" s="59" t="s">
        <v>5417</v>
      </c>
      <c r="L5198" s="61" t="s">
        <v>113</v>
      </c>
      <c r="M5198" s="61">
        <f>VLOOKUP(H5198,zdroj!C:F,4,0)</f>
        <v>0</v>
      </c>
      <c r="N5198" s="61" t="str">
        <f t="shared" si="162"/>
        <v>katB</v>
      </c>
      <c r="P5198" s="73" t="str">
        <f t="shared" si="163"/>
        <v/>
      </c>
      <c r="Q5198" s="61" t="s">
        <v>33</v>
      </c>
    </row>
    <row r="5199" spans="8:17" x14ac:dyDescent="0.25">
      <c r="H5199" s="59">
        <v>174271</v>
      </c>
      <c r="I5199" s="59" t="s">
        <v>69</v>
      </c>
      <c r="J5199" s="59">
        <v>11553324</v>
      </c>
      <c r="K5199" s="59" t="s">
        <v>5418</v>
      </c>
      <c r="L5199" s="61" t="s">
        <v>113</v>
      </c>
      <c r="M5199" s="61">
        <f>VLOOKUP(H5199,zdroj!C:F,4,0)</f>
        <v>0</v>
      </c>
      <c r="N5199" s="61" t="str">
        <f t="shared" si="162"/>
        <v>katB</v>
      </c>
      <c r="P5199" s="73" t="str">
        <f t="shared" si="163"/>
        <v/>
      </c>
      <c r="Q5199" s="61" t="s">
        <v>30</v>
      </c>
    </row>
    <row r="5200" spans="8:17" x14ac:dyDescent="0.25">
      <c r="H5200" s="59">
        <v>174271</v>
      </c>
      <c r="I5200" s="59" t="s">
        <v>69</v>
      </c>
      <c r="J5200" s="59">
        <v>11553332</v>
      </c>
      <c r="K5200" s="59" t="s">
        <v>5419</v>
      </c>
      <c r="L5200" s="61" t="s">
        <v>113</v>
      </c>
      <c r="M5200" s="61">
        <f>VLOOKUP(H5200,zdroj!C:F,4,0)</f>
        <v>0</v>
      </c>
      <c r="N5200" s="61" t="str">
        <f t="shared" si="162"/>
        <v>katB</v>
      </c>
      <c r="P5200" s="73" t="str">
        <f t="shared" si="163"/>
        <v/>
      </c>
      <c r="Q5200" s="61" t="s">
        <v>30</v>
      </c>
    </row>
    <row r="5201" spans="8:17" x14ac:dyDescent="0.25">
      <c r="H5201" s="59">
        <v>174271</v>
      </c>
      <c r="I5201" s="59" t="s">
        <v>69</v>
      </c>
      <c r="J5201" s="59">
        <v>11553341</v>
      </c>
      <c r="K5201" s="59" t="s">
        <v>5420</v>
      </c>
      <c r="L5201" s="61" t="s">
        <v>113</v>
      </c>
      <c r="M5201" s="61">
        <f>VLOOKUP(H5201,zdroj!C:F,4,0)</f>
        <v>0</v>
      </c>
      <c r="N5201" s="61" t="str">
        <f t="shared" si="162"/>
        <v>katB</v>
      </c>
      <c r="P5201" s="73" t="str">
        <f t="shared" si="163"/>
        <v/>
      </c>
      <c r="Q5201" s="61" t="s">
        <v>30</v>
      </c>
    </row>
    <row r="5202" spans="8:17" x14ac:dyDescent="0.25">
      <c r="H5202" s="59">
        <v>174271</v>
      </c>
      <c r="I5202" s="59" t="s">
        <v>69</v>
      </c>
      <c r="J5202" s="59">
        <v>11553359</v>
      </c>
      <c r="K5202" s="59" t="s">
        <v>5421</v>
      </c>
      <c r="L5202" s="61" t="s">
        <v>113</v>
      </c>
      <c r="M5202" s="61">
        <f>VLOOKUP(H5202,zdroj!C:F,4,0)</f>
        <v>0</v>
      </c>
      <c r="N5202" s="61" t="str">
        <f t="shared" si="162"/>
        <v>katB</v>
      </c>
      <c r="P5202" s="73" t="str">
        <f t="shared" si="163"/>
        <v/>
      </c>
      <c r="Q5202" s="61" t="s">
        <v>30</v>
      </c>
    </row>
    <row r="5203" spans="8:17" x14ac:dyDescent="0.25">
      <c r="H5203" s="59">
        <v>174271</v>
      </c>
      <c r="I5203" s="59" t="s">
        <v>69</v>
      </c>
      <c r="J5203" s="59">
        <v>11553367</v>
      </c>
      <c r="K5203" s="59" t="s">
        <v>5422</v>
      </c>
      <c r="L5203" s="61" t="s">
        <v>113</v>
      </c>
      <c r="M5203" s="61">
        <f>VLOOKUP(H5203,zdroj!C:F,4,0)</f>
        <v>0</v>
      </c>
      <c r="N5203" s="61" t="str">
        <f t="shared" si="162"/>
        <v>katB</v>
      </c>
      <c r="P5203" s="73" t="str">
        <f t="shared" si="163"/>
        <v/>
      </c>
      <c r="Q5203" s="61" t="s">
        <v>30</v>
      </c>
    </row>
    <row r="5204" spans="8:17" x14ac:dyDescent="0.25">
      <c r="H5204" s="59">
        <v>174271</v>
      </c>
      <c r="I5204" s="59" t="s">
        <v>69</v>
      </c>
      <c r="J5204" s="59">
        <v>11553375</v>
      </c>
      <c r="K5204" s="59" t="s">
        <v>5423</v>
      </c>
      <c r="L5204" s="61" t="s">
        <v>113</v>
      </c>
      <c r="M5204" s="61">
        <f>VLOOKUP(H5204,zdroj!C:F,4,0)</f>
        <v>0</v>
      </c>
      <c r="N5204" s="61" t="str">
        <f t="shared" si="162"/>
        <v>katB</v>
      </c>
      <c r="P5204" s="73" t="str">
        <f t="shared" si="163"/>
        <v/>
      </c>
      <c r="Q5204" s="61" t="s">
        <v>30</v>
      </c>
    </row>
    <row r="5205" spans="8:17" x14ac:dyDescent="0.25">
      <c r="H5205" s="59">
        <v>174271</v>
      </c>
      <c r="I5205" s="59" t="s">
        <v>69</v>
      </c>
      <c r="J5205" s="59">
        <v>11553391</v>
      </c>
      <c r="K5205" s="59" t="s">
        <v>5424</v>
      </c>
      <c r="L5205" s="61" t="s">
        <v>113</v>
      </c>
      <c r="M5205" s="61">
        <f>VLOOKUP(H5205,zdroj!C:F,4,0)</f>
        <v>0</v>
      </c>
      <c r="N5205" s="61" t="str">
        <f t="shared" si="162"/>
        <v>katB</v>
      </c>
      <c r="P5205" s="73" t="str">
        <f t="shared" si="163"/>
        <v/>
      </c>
      <c r="Q5205" s="61" t="s">
        <v>30</v>
      </c>
    </row>
    <row r="5206" spans="8:17" x14ac:dyDescent="0.25">
      <c r="H5206" s="59">
        <v>174271</v>
      </c>
      <c r="I5206" s="59" t="s">
        <v>69</v>
      </c>
      <c r="J5206" s="59">
        <v>11553405</v>
      </c>
      <c r="K5206" s="59" t="s">
        <v>5425</v>
      </c>
      <c r="L5206" s="61" t="s">
        <v>113</v>
      </c>
      <c r="M5206" s="61">
        <f>VLOOKUP(H5206,zdroj!C:F,4,0)</f>
        <v>0</v>
      </c>
      <c r="N5206" s="61" t="str">
        <f t="shared" si="162"/>
        <v>katB</v>
      </c>
      <c r="P5206" s="73" t="str">
        <f t="shared" si="163"/>
        <v/>
      </c>
      <c r="Q5206" s="61" t="s">
        <v>30</v>
      </c>
    </row>
    <row r="5207" spans="8:17" x14ac:dyDescent="0.25">
      <c r="H5207" s="59">
        <v>174271</v>
      </c>
      <c r="I5207" s="59" t="s">
        <v>69</v>
      </c>
      <c r="J5207" s="59">
        <v>11553413</v>
      </c>
      <c r="K5207" s="59" t="s">
        <v>5426</v>
      </c>
      <c r="L5207" s="61" t="s">
        <v>113</v>
      </c>
      <c r="M5207" s="61">
        <f>VLOOKUP(H5207,zdroj!C:F,4,0)</f>
        <v>0</v>
      </c>
      <c r="N5207" s="61" t="str">
        <f t="shared" si="162"/>
        <v>katB</v>
      </c>
      <c r="P5207" s="73" t="str">
        <f t="shared" si="163"/>
        <v/>
      </c>
      <c r="Q5207" s="61" t="s">
        <v>30</v>
      </c>
    </row>
    <row r="5208" spans="8:17" x14ac:dyDescent="0.25">
      <c r="H5208" s="59">
        <v>174271</v>
      </c>
      <c r="I5208" s="59" t="s">
        <v>69</v>
      </c>
      <c r="J5208" s="59">
        <v>11553421</v>
      </c>
      <c r="K5208" s="59" t="s">
        <v>5427</v>
      </c>
      <c r="L5208" s="61" t="s">
        <v>113</v>
      </c>
      <c r="M5208" s="61">
        <f>VLOOKUP(H5208,zdroj!C:F,4,0)</f>
        <v>0</v>
      </c>
      <c r="N5208" s="61" t="str">
        <f t="shared" si="162"/>
        <v>katB</v>
      </c>
      <c r="P5208" s="73" t="str">
        <f t="shared" si="163"/>
        <v/>
      </c>
      <c r="Q5208" s="61" t="s">
        <v>30</v>
      </c>
    </row>
    <row r="5209" spans="8:17" x14ac:dyDescent="0.25">
      <c r="H5209" s="59">
        <v>174271</v>
      </c>
      <c r="I5209" s="59" t="s">
        <v>69</v>
      </c>
      <c r="J5209" s="59">
        <v>11553448</v>
      </c>
      <c r="K5209" s="59" t="s">
        <v>5428</v>
      </c>
      <c r="L5209" s="61" t="s">
        <v>81</v>
      </c>
      <c r="M5209" s="61">
        <f>VLOOKUP(H5209,zdroj!C:F,4,0)</f>
        <v>0</v>
      </c>
      <c r="N5209" s="61" t="str">
        <f t="shared" si="162"/>
        <v>-</v>
      </c>
      <c r="P5209" s="73" t="str">
        <f t="shared" si="163"/>
        <v/>
      </c>
      <c r="Q5209" s="61" t="s">
        <v>86</v>
      </c>
    </row>
    <row r="5210" spans="8:17" x14ac:dyDescent="0.25">
      <c r="H5210" s="59">
        <v>174271</v>
      </c>
      <c r="I5210" s="59" t="s">
        <v>69</v>
      </c>
      <c r="J5210" s="59">
        <v>11553456</v>
      </c>
      <c r="K5210" s="59" t="s">
        <v>5429</v>
      </c>
      <c r="L5210" s="61" t="s">
        <v>113</v>
      </c>
      <c r="M5210" s="61">
        <f>VLOOKUP(H5210,zdroj!C:F,4,0)</f>
        <v>0</v>
      </c>
      <c r="N5210" s="61" t="str">
        <f t="shared" si="162"/>
        <v>katB</v>
      </c>
      <c r="P5210" s="73" t="str">
        <f t="shared" si="163"/>
        <v/>
      </c>
      <c r="Q5210" s="61" t="s">
        <v>30</v>
      </c>
    </row>
    <row r="5211" spans="8:17" x14ac:dyDescent="0.25">
      <c r="H5211" s="59">
        <v>174271</v>
      </c>
      <c r="I5211" s="59" t="s">
        <v>69</v>
      </c>
      <c r="J5211" s="59">
        <v>11553464</v>
      </c>
      <c r="K5211" s="59" t="s">
        <v>5430</v>
      </c>
      <c r="L5211" s="61" t="s">
        <v>113</v>
      </c>
      <c r="M5211" s="61">
        <f>VLOOKUP(H5211,zdroj!C:F,4,0)</f>
        <v>0</v>
      </c>
      <c r="N5211" s="61" t="str">
        <f t="shared" si="162"/>
        <v>katB</v>
      </c>
      <c r="P5211" s="73" t="str">
        <f t="shared" si="163"/>
        <v/>
      </c>
      <c r="Q5211" s="61" t="s">
        <v>30</v>
      </c>
    </row>
    <row r="5212" spans="8:17" x14ac:dyDescent="0.25">
      <c r="H5212" s="59">
        <v>174271</v>
      </c>
      <c r="I5212" s="59" t="s">
        <v>69</v>
      </c>
      <c r="J5212" s="59">
        <v>11553472</v>
      </c>
      <c r="K5212" s="59" t="s">
        <v>5431</v>
      </c>
      <c r="L5212" s="61" t="s">
        <v>113</v>
      </c>
      <c r="M5212" s="61">
        <f>VLOOKUP(H5212,zdroj!C:F,4,0)</f>
        <v>0</v>
      </c>
      <c r="N5212" s="61" t="str">
        <f t="shared" si="162"/>
        <v>katB</v>
      </c>
      <c r="P5212" s="73" t="str">
        <f t="shared" si="163"/>
        <v/>
      </c>
      <c r="Q5212" s="61" t="s">
        <v>30</v>
      </c>
    </row>
    <row r="5213" spans="8:17" x14ac:dyDescent="0.25">
      <c r="H5213" s="59">
        <v>174271</v>
      </c>
      <c r="I5213" s="59" t="s">
        <v>69</v>
      </c>
      <c r="J5213" s="59">
        <v>11553481</v>
      </c>
      <c r="K5213" s="59" t="s">
        <v>5432</v>
      </c>
      <c r="L5213" s="61" t="s">
        <v>113</v>
      </c>
      <c r="M5213" s="61">
        <f>VLOOKUP(H5213,zdroj!C:F,4,0)</f>
        <v>0</v>
      </c>
      <c r="N5213" s="61" t="str">
        <f t="shared" si="162"/>
        <v>katB</v>
      </c>
      <c r="P5213" s="73" t="str">
        <f t="shared" si="163"/>
        <v/>
      </c>
      <c r="Q5213" s="61" t="s">
        <v>30</v>
      </c>
    </row>
    <row r="5214" spans="8:17" x14ac:dyDescent="0.25">
      <c r="H5214" s="59">
        <v>174271</v>
      </c>
      <c r="I5214" s="59" t="s">
        <v>69</v>
      </c>
      <c r="J5214" s="59">
        <v>11553499</v>
      </c>
      <c r="K5214" s="59" t="s">
        <v>5433</v>
      </c>
      <c r="L5214" s="61" t="s">
        <v>81</v>
      </c>
      <c r="M5214" s="61">
        <f>VLOOKUP(H5214,zdroj!C:F,4,0)</f>
        <v>0</v>
      </c>
      <c r="N5214" s="61" t="str">
        <f t="shared" si="162"/>
        <v>-</v>
      </c>
      <c r="P5214" s="73" t="str">
        <f t="shared" si="163"/>
        <v/>
      </c>
      <c r="Q5214" s="61" t="s">
        <v>86</v>
      </c>
    </row>
    <row r="5215" spans="8:17" x14ac:dyDescent="0.25">
      <c r="H5215" s="59">
        <v>174271</v>
      </c>
      <c r="I5215" s="59" t="s">
        <v>69</v>
      </c>
      <c r="J5215" s="59">
        <v>11553502</v>
      </c>
      <c r="K5215" s="59" t="s">
        <v>5434</v>
      </c>
      <c r="L5215" s="61" t="s">
        <v>113</v>
      </c>
      <c r="M5215" s="61">
        <f>VLOOKUP(H5215,zdroj!C:F,4,0)</f>
        <v>0</v>
      </c>
      <c r="N5215" s="61" t="str">
        <f t="shared" si="162"/>
        <v>katB</v>
      </c>
      <c r="P5215" s="73" t="str">
        <f t="shared" si="163"/>
        <v/>
      </c>
      <c r="Q5215" s="61" t="s">
        <v>31</v>
      </c>
    </row>
    <row r="5216" spans="8:17" x14ac:dyDescent="0.25">
      <c r="H5216" s="59">
        <v>174271</v>
      </c>
      <c r="I5216" s="59" t="s">
        <v>69</v>
      </c>
      <c r="J5216" s="59">
        <v>11553511</v>
      </c>
      <c r="K5216" s="59" t="s">
        <v>5435</v>
      </c>
      <c r="L5216" s="61" t="s">
        <v>113</v>
      </c>
      <c r="M5216" s="61">
        <f>VLOOKUP(H5216,zdroj!C:F,4,0)</f>
        <v>0</v>
      </c>
      <c r="N5216" s="61" t="str">
        <f t="shared" si="162"/>
        <v>katB</v>
      </c>
      <c r="P5216" s="73" t="str">
        <f t="shared" si="163"/>
        <v/>
      </c>
      <c r="Q5216" s="61" t="s">
        <v>30</v>
      </c>
    </row>
    <row r="5217" spans="8:17" x14ac:dyDescent="0.25">
      <c r="H5217" s="59">
        <v>174271</v>
      </c>
      <c r="I5217" s="59" t="s">
        <v>69</v>
      </c>
      <c r="J5217" s="59">
        <v>11553529</v>
      </c>
      <c r="K5217" s="59" t="s">
        <v>5436</v>
      </c>
      <c r="L5217" s="61" t="s">
        <v>113</v>
      </c>
      <c r="M5217" s="61">
        <f>VLOOKUP(H5217,zdroj!C:F,4,0)</f>
        <v>0</v>
      </c>
      <c r="N5217" s="61" t="str">
        <f t="shared" si="162"/>
        <v>katB</v>
      </c>
      <c r="P5217" s="73" t="str">
        <f t="shared" si="163"/>
        <v/>
      </c>
      <c r="Q5217" s="61" t="s">
        <v>30</v>
      </c>
    </row>
    <row r="5218" spans="8:17" x14ac:dyDescent="0.25">
      <c r="H5218" s="59">
        <v>174271</v>
      </c>
      <c r="I5218" s="59" t="s">
        <v>69</v>
      </c>
      <c r="J5218" s="59">
        <v>11553537</v>
      </c>
      <c r="K5218" s="59" t="s">
        <v>5437</v>
      </c>
      <c r="L5218" s="61" t="s">
        <v>113</v>
      </c>
      <c r="M5218" s="61">
        <f>VLOOKUP(H5218,zdroj!C:F,4,0)</f>
        <v>0</v>
      </c>
      <c r="N5218" s="61" t="str">
        <f t="shared" si="162"/>
        <v>katB</v>
      </c>
      <c r="P5218" s="73" t="str">
        <f t="shared" si="163"/>
        <v/>
      </c>
      <c r="Q5218" s="61" t="s">
        <v>30</v>
      </c>
    </row>
    <row r="5219" spans="8:17" x14ac:dyDescent="0.25">
      <c r="H5219" s="59">
        <v>174271</v>
      </c>
      <c r="I5219" s="59" t="s">
        <v>69</v>
      </c>
      <c r="J5219" s="59">
        <v>11553545</v>
      </c>
      <c r="K5219" s="59" t="s">
        <v>5438</v>
      </c>
      <c r="L5219" s="61" t="s">
        <v>113</v>
      </c>
      <c r="M5219" s="61">
        <f>VLOOKUP(H5219,zdroj!C:F,4,0)</f>
        <v>0</v>
      </c>
      <c r="N5219" s="61" t="str">
        <f t="shared" si="162"/>
        <v>katB</v>
      </c>
      <c r="P5219" s="73" t="str">
        <f t="shared" si="163"/>
        <v/>
      </c>
      <c r="Q5219" s="61" t="s">
        <v>30</v>
      </c>
    </row>
    <row r="5220" spans="8:17" x14ac:dyDescent="0.25">
      <c r="H5220" s="59">
        <v>174271</v>
      </c>
      <c r="I5220" s="59" t="s">
        <v>69</v>
      </c>
      <c r="J5220" s="59">
        <v>11553553</v>
      </c>
      <c r="K5220" s="59" t="s">
        <v>5439</v>
      </c>
      <c r="L5220" s="61" t="s">
        <v>113</v>
      </c>
      <c r="M5220" s="61">
        <f>VLOOKUP(H5220,zdroj!C:F,4,0)</f>
        <v>0</v>
      </c>
      <c r="N5220" s="61" t="str">
        <f t="shared" si="162"/>
        <v>katB</v>
      </c>
      <c r="P5220" s="73" t="str">
        <f t="shared" si="163"/>
        <v/>
      </c>
      <c r="Q5220" s="61" t="s">
        <v>30</v>
      </c>
    </row>
    <row r="5221" spans="8:17" x14ac:dyDescent="0.25">
      <c r="H5221" s="59">
        <v>174271</v>
      </c>
      <c r="I5221" s="59" t="s">
        <v>69</v>
      </c>
      <c r="J5221" s="59">
        <v>11553561</v>
      </c>
      <c r="K5221" s="59" t="s">
        <v>5440</v>
      </c>
      <c r="L5221" s="61" t="s">
        <v>113</v>
      </c>
      <c r="M5221" s="61">
        <f>VLOOKUP(H5221,zdroj!C:F,4,0)</f>
        <v>0</v>
      </c>
      <c r="N5221" s="61" t="str">
        <f t="shared" si="162"/>
        <v>katB</v>
      </c>
      <c r="P5221" s="73" t="str">
        <f t="shared" si="163"/>
        <v/>
      </c>
      <c r="Q5221" s="61" t="s">
        <v>30</v>
      </c>
    </row>
    <row r="5222" spans="8:17" x14ac:dyDescent="0.25">
      <c r="H5222" s="59">
        <v>174271</v>
      </c>
      <c r="I5222" s="59" t="s">
        <v>69</v>
      </c>
      <c r="J5222" s="59">
        <v>11553570</v>
      </c>
      <c r="K5222" s="59" t="s">
        <v>5441</v>
      </c>
      <c r="L5222" s="61" t="s">
        <v>113</v>
      </c>
      <c r="M5222" s="61">
        <f>VLOOKUP(H5222,zdroj!C:F,4,0)</f>
        <v>0</v>
      </c>
      <c r="N5222" s="61" t="str">
        <f t="shared" si="162"/>
        <v>katB</v>
      </c>
      <c r="P5222" s="73" t="str">
        <f t="shared" si="163"/>
        <v/>
      </c>
      <c r="Q5222" s="61" t="s">
        <v>30</v>
      </c>
    </row>
    <row r="5223" spans="8:17" x14ac:dyDescent="0.25">
      <c r="H5223" s="59">
        <v>174271</v>
      </c>
      <c r="I5223" s="59" t="s">
        <v>69</v>
      </c>
      <c r="J5223" s="59">
        <v>25396552</v>
      </c>
      <c r="K5223" s="59" t="s">
        <v>5442</v>
      </c>
      <c r="L5223" s="61" t="s">
        <v>113</v>
      </c>
      <c r="M5223" s="61">
        <f>VLOOKUP(H5223,zdroj!C:F,4,0)</f>
        <v>0</v>
      </c>
      <c r="N5223" s="61" t="str">
        <f t="shared" si="162"/>
        <v>katB</v>
      </c>
      <c r="P5223" s="73" t="str">
        <f t="shared" si="163"/>
        <v/>
      </c>
      <c r="Q5223" s="61" t="s">
        <v>30</v>
      </c>
    </row>
    <row r="5224" spans="8:17" x14ac:dyDescent="0.25">
      <c r="H5224" s="59">
        <v>174271</v>
      </c>
      <c r="I5224" s="59" t="s">
        <v>69</v>
      </c>
      <c r="J5224" s="59">
        <v>27264858</v>
      </c>
      <c r="K5224" s="59" t="s">
        <v>5443</v>
      </c>
      <c r="L5224" s="61" t="s">
        <v>113</v>
      </c>
      <c r="M5224" s="61">
        <f>VLOOKUP(H5224,zdroj!C:F,4,0)</f>
        <v>0</v>
      </c>
      <c r="N5224" s="61" t="str">
        <f t="shared" si="162"/>
        <v>katB</v>
      </c>
      <c r="P5224" s="73" t="str">
        <f t="shared" si="163"/>
        <v/>
      </c>
      <c r="Q5224" s="61" t="s">
        <v>30</v>
      </c>
    </row>
    <row r="5225" spans="8:17" x14ac:dyDescent="0.25">
      <c r="H5225" s="59">
        <v>174271</v>
      </c>
      <c r="I5225" s="59" t="s">
        <v>69</v>
      </c>
      <c r="J5225" s="59">
        <v>27506177</v>
      </c>
      <c r="K5225" s="59" t="s">
        <v>5444</v>
      </c>
      <c r="L5225" s="61" t="s">
        <v>113</v>
      </c>
      <c r="M5225" s="61">
        <f>VLOOKUP(H5225,zdroj!C:F,4,0)</f>
        <v>0</v>
      </c>
      <c r="N5225" s="61" t="str">
        <f t="shared" si="162"/>
        <v>katB</v>
      </c>
      <c r="P5225" s="73" t="str">
        <f t="shared" si="163"/>
        <v/>
      </c>
      <c r="Q5225" s="61" t="s">
        <v>30</v>
      </c>
    </row>
    <row r="5226" spans="8:17" x14ac:dyDescent="0.25">
      <c r="H5226" s="59">
        <v>174271</v>
      </c>
      <c r="I5226" s="59" t="s">
        <v>69</v>
      </c>
      <c r="J5226" s="59">
        <v>28294505</v>
      </c>
      <c r="K5226" s="59" t="s">
        <v>5445</v>
      </c>
      <c r="L5226" s="61" t="s">
        <v>113</v>
      </c>
      <c r="M5226" s="61">
        <f>VLOOKUP(H5226,zdroj!C:F,4,0)</f>
        <v>0</v>
      </c>
      <c r="N5226" s="61" t="str">
        <f t="shared" si="162"/>
        <v>katB</v>
      </c>
      <c r="P5226" s="73" t="str">
        <f t="shared" si="163"/>
        <v/>
      </c>
      <c r="Q5226" s="61" t="s">
        <v>30</v>
      </c>
    </row>
    <row r="5227" spans="8:17" x14ac:dyDescent="0.25">
      <c r="H5227" s="59">
        <v>174271</v>
      </c>
      <c r="I5227" s="59" t="s">
        <v>69</v>
      </c>
      <c r="J5227" s="59">
        <v>30930723</v>
      </c>
      <c r="K5227" s="59" t="s">
        <v>5446</v>
      </c>
      <c r="L5227" s="61" t="s">
        <v>81</v>
      </c>
      <c r="M5227" s="61">
        <f>VLOOKUP(H5227,zdroj!C:F,4,0)</f>
        <v>0</v>
      </c>
      <c r="N5227" s="61" t="str">
        <f t="shared" si="162"/>
        <v>-</v>
      </c>
      <c r="P5227" s="73" t="str">
        <f t="shared" si="163"/>
        <v/>
      </c>
      <c r="Q5227" s="61" t="s">
        <v>86</v>
      </c>
    </row>
    <row r="5228" spans="8:17" x14ac:dyDescent="0.25">
      <c r="H5228" s="59">
        <v>174271</v>
      </c>
      <c r="I5228" s="59" t="s">
        <v>69</v>
      </c>
      <c r="J5228" s="59">
        <v>30930731</v>
      </c>
      <c r="K5228" s="59" t="s">
        <v>5447</v>
      </c>
      <c r="L5228" s="61" t="s">
        <v>113</v>
      </c>
      <c r="M5228" s="61">
        <f>VLOOKUP(H5228,zdroj!C:F,4,0)</f>
        <v>0</v>
      </c>
      <c r="N5228" s="61" t="str">
        <f t="shared" si="162"/>
        <v>katB</v>
      </c>
      <c r="P5228" s="73" t="str">
        <f t="shared" si="163"/>
        <v/>
      </c>
      <c r="Q5228" s="61" t="s">
        <v>30</v>
      </c>
    </row>
    <row r="5229" spans="8:17" x14ac:dyDescent="0.25">
      <c r="H5229" s="59">
        <v>174271</v>
      </c>
      <c r="I5229" s="59" t="s">
        <v>69</v>
      </c>
      <c r="J5229" s="59">
        <v>31317880</v>
      </c>
      <c r="K5229" s="59" t="s">
        <v>5448</v>
      </c>
      <c r="L5229" s="61" t="s">
        <v>113</v>
      </c>
      <c r="M5229" s="61">
        <f>VLOOKUP(H5229,zdroj!C:F,4,0)</f>
        <v>0</v>
      </c>
      <c r="N5229" s="61" t="str">
        <f t="shared" si="162"/>
        <v>katB</v>
      </c>
      <c r="P5229" s="73" t="str">
        <f t="shared" si="163"/>
        <v/>
      </c>
      <c r="Q5229" s="61" t="s">
        <v>30</v>
      </c>
    </row>
    <row r="5230" spans="8:17" x14ac:dyDescent="0.25">
      <c r="H5230" s="59">
        <v>174271</v>
      </c>
      <c r="I5230" s="59" t="s">
        <v>69</v>
      </c>
      <c r="J5230" s="59">
        <v>31317898</v>
      </c>
      <c r="K5230" s="59" t="s">
        <v>5449</v>
      </c>
      <c r="L5230" s="61" t="s">
        <v>81</v>
      </c>
      <c r="M5230" s="61">
        <f>VLOOKUP(H5230,zdroj!C:F,4,0)</f>
        <v>0</v>
      </c>
      <c r="N5230" s="61" t="str">
        <f t="shared" si="162"/>
        <v>-</v>
      </c>
      <c r="P5230" s="73" t="str">
        <f t="shared" si="163"/>
        <v/>
      </c>
      <c r="Q5230" s="61" t="s">
        <v>86</v>
      </c>
    </row>
    <row r="5231" spans="8:17" x14ac:dyDescent="0.25">
      <c r="H5231" s="59">
        <v>174271</v>
      </c>
      <c r="I5231" s="59" t="s">
        <v>69</v>
      </c>
      <c r="J5231" s="59">
        <v>40555232</v>
      </c>
      <c r="K5231" s="59" t="s">
        <v>5450</v>
      </c>
      <c r="L5231" s="61" t="s">
        <v>113</v>
      </c>
      <c r="M5231" s="61">
        <f>VLOOKUP(H5231,zdroj!C:F,4,0)</f>
        <v>0</v>
      </c>
      <c r="N5231" s="61" t="str">
        <f t="shared" si="162"/>
        <v>katB</v>
      </c>
      <c r="P5231" s="73" t="str">
        <f t="shared" si="163"/>
        <v/>
      </c>
      <c r="Q5231" s="61" t="s">
        <v>30</v>
      </c>
    </row>
    <row r="5232" spans="8:17" x14ac:dyDescent="0.25">
      <c r="H5232" s="59">
        <v>174271</v>
      </c>
      <c r="I5232" s="59" t="s">
        <v>69</v>
      </c>
      <c r="J5232" s="59">
        <v>40634507</v>
      </c>
      <c r="K5232" s="59" t="s">
        <v>5451</v>
      </c>
      <c r="L5232" s="61" t="s">
        <v>81</v>
      </c>
      <c r="M5232" s="61">
        <f>VLOOKUP(H5232,zdroj!C:F,4,0)</f>
        <v>0</v>
      </c>
      <c r="N5232" s="61" t="str">
        <f t="shared" si="162"/>
        <v>-</v>
      </c>
      <c r="P5232" s="73" t="str">
        <f t="shared" si="163"/>
        <v/>
      </c>
      <c r="Q5232" s="61" t="s">
        <v>86</v>
      </c>
    </row>
    <row r="5233" spans="8:17" x14ac:dyDescent="0.25">
      <c r="H5233" s="59">
        <v>174271</v>
      </c>
      <c r="I5233" s="59" t="s">
        <v>69</v>
      </c>
      <c r="J5233" s="59">
        <v>42168082</v>
      </c>
      <c r="K5233" s="59" t="s">
        <v>5452</v>
      </c>
      <c r="L5233" s="61" t="s">
        <v>113</v>
      </c>
      <c r="M5233" s="61">
        <f>VLOOKUP(H5233,zdroj!C:F,4,0)</f>
        <v>0</v>
      </c>
      <c r="N5233" s="61" t="str">
        <f t="shared" si="162"/>
        <v>katB</v>
      </c>
      <c r="P5233" s="73" t="str">
        <f t="shared" si="163"/>
        <v/>
      </c>
      <c r="Q5233" s="61" t="s">
        <v>30</v>
      </c>
    </row>
    <row r="5234" spans="8:17" x14ac:dyDescent="0.25">
      <c r="H5234" s="59">
        <v>174271</v>
      </c>
      <c r="I5234" s="59" t="s">
        <v>69</v>
      </c>
      <c r="J5234" s="59">
        <v>42168171</v>
      </c>
      <c r="K5234" s="59" t="s">
        <v>5453</v>
      </c>
      <c r="L5234" s="61" t="s">
        <v>113</v>
      </c>
      <c r="M5234" s="61">
        <f>VLOOKUP(H5234,zdroj!C:F,4,0)</f>
        <v>0</v>
      </c>
      <c r="N5234" s="61" t="str">
        <f t="shared" si="162"/>
        <v>katB</v>
      </c>
      <c r="P5234" s="73" t="str">
        <f t="shared" si="163"/>
        <v/>
      </c>
      <c r="Q5234" s="61" t="s">
        <v>30</v>
      </c>
    </row>
    <row r="5235" spans="8:17" x14ac:dyDescent="0.25">
      <c r="H5235" s="59">
        <v>174271</v>
      </c>
      <c r="I5235" s="59" t="s">
        <v>69</v>
      </c>
      <c r="J5235" s="59">
        <v>42413931</v>
      </c>
      <c r="K5235" s="59" t="s">
        <v>5454</v>
      </c>
      <c r="L5235" s="61" t="s">
        <v>113</v>
      </c>
      <c r="M5235" s="61">
        <f>VLOOKUP(H5235,zdroj!C:F,4,0)</f>
        <v>0</v>
      </c>
      <c r="N5235" s="61" t="str">
        <f t="shared" si="162"/>
        <v>katB</v>
      </c>
      <c r="P5235" s="73" t="str">
        <f t="shared" si="163"/>
        <v/>
      </c>
      <c r="Q5235" s="61" t="s">
        <v>30</v>
      </c>
    </row>
    <row r="5236" spans="8:17" x14ac:dyDescent="0.25">
      <c r="H5236" s="59">
        <v>174271</v>
      </c>
      <c r="I5236" s="59" t="s">
        <v>69</v>
      </c>
      <c r="J5236" s="59">
        <v>72055162</v>
      </c>
      <c r="K5236" s="59" t="s">
        <v>5455</v>
      </c>
      <c r="L5236" s="61" t="s">
        <v>113</v>
      </c>
      <c r="M5236" s="61">
        <f>VLOOKUP(H5236,zdroj!C:F,4,0)</f>
        <v>0</v>
      </c>
      <c r="N5236" s="61" t="str">
        <f t="shared" si="162"/>
        <v>katB</v>
      </c>
      <c r="P5236" s="73" t="str">
        <f t="shared" si="163"/>
        <v/>
      </c>
      <c r="Q5236" s="61" t="s">
        <v>30</v>
      </c>
    </row>
    <row r="5237" spans="8:17" x14ac:dyDescent="0.25">
      <c r="H5237" s="59">
        <v>174271</v>
      </c>
      <c r="I5237" s="59" t="s">
        <v>69</v>
      </c>
      <c r="J5237" s="59">
        <v>72874481</v>
      </c>
      <c r="K5237" s="59" t="s">
        <v>5456</v>
      </c>
      <c r="L5237" s="61" t="s">
        <v>113</v>
      </c>
      <c r="M5237" s="61">
        <f>VLOOKUP(H5237,zdroj!C:F,4,0)</f>
        <v>0</v>
      </c>
      <c r="N5237" s="61" t="str">
        <f t="shared" si="162"/>
        <v>katB</v>
      </c>
      <c r="P5237" s="73" t="str">
        <f t="shared" si="163"/>
        <v/>
      </c>
      <c r="Q5237" s="61" t="s">
        <v>30</v>
      </c>
    </row>
    <row r="5238" spans="8:17" x14ac:dyDescent="0.25">
      <c r="H5238" s="59">
        <v>174271</v>
      </c>
      <c r="I5238" s="59" t="s">
        <v>69</v>
      </c>
      <c r="J5238" s="59">
        <v>73061182</v>
      </c>
      <c r="K5238" s="59" t="s">
        <v>5457</v>
      </c>
      <c r="L5238" s="61" t="s">
        <v>113</v>
      </c>
      <c r="M5238" s="61">
        <f>VLOOKUP(H5238,zdroj!C:F,4,0)</f>
        <v>0</v>
      </c>
      <c r="N5238" s="61" t="str">
        <f t="shared" si="162"/>
        <v>katB</v>
      </c>
      <c r="P5238" s="73" t="str">
        <f t="shared" si="163"/>
        <v/>
      </c>
      <c r="Q5238" s="61" t="s">
        <v>30</v>
      </c>
    </row>
    <row r="5239" spans="8:17" x14ac:dyDescent="0.25">
      <c r="H5239" s="59">
        <v>174271</v>
      </c>
      <c r="I5239" s="59" t="s">
        <v>69</v>
      </c>
      <c r="J5239" s="59">
        <v>75644461</v>
      </c>
      <c r="K5239" s="59" t="s">
        <v>5458</v>
      </c>
      <c r="L5239" s="61" t="s">
        <v>113</v>
      </c>
      <c r="M5239" s="61">
        <f>VLOOKUP(H5239,zdroj!C:F,4,0)</f>
        <v>0</v>
      </c>
      <c r="N5239" s="61" t="str">
        <f t="shared" si="162"/>
        <v>katB</v>
      </c>
      <c r="P5239" s="73" t="str">
        <f t="shared" si="163"/>
        <v/>
      </c>
      <c r="Q5239" s="61" t="s">
        <v>30</v>
      </c>
    </row>
    <row r="5240" spans="8:17" x14ac:dyDescent="0.25">
      <c r="H5240" s="59">
        <v>174271</v>
      </c>
      <c r="I5240" s="59" t="s">
        <v>69</v>
      </c>
      <c r="J5240" s="59">
        <v>76826376</v>
      </c>
      <c r="K5240" s="59" t="s">
        <v>5459</v>
      </c>
      <c r="L5240" s="61" t="s">
        <v>113</v>
      </c>
      <c r="M5240" s="61">
        <f>VLOOKUP(H5240,zdroj!C:F,4,0)</f>
        <v>0</v>
      </c>
      <c r="N5240" s="61" t="str">
        <f t="shared" si="162"/>
        <v>katB</v>
      </c>
      <c r="P5240" s="73" t="str">
        <f t="shared" si="163"/>
        <v/>
      </c>
      <c r="Q5240" s="61" t="s">
        <v>30</v>
      </c>
    </row>
    <row r="5241" spans="8:17" x14ac:dyDescent="0.25">
      <c r="H5241" s="59">
        <v>174271</v>
      </c>
      <c r="I5241" s="59" t="s">
        <v>69</v>
      </c>
      <c r="J5241" s="59">
        <v>77586166</v>
      </c>
      <c r="K5241" s="59" t="s">
        <v>5460</v>
      </c>
      <c r="L5241" s="61" t="s">
        <v>113</v>
      </c>
      <c r="M5241" s="61">
        <f>VLOOKUP(H5241,zdroj!C:F,4,0)</f>
        <v>0</v>
      </c>
      <c r="N5241" s="61" t="str">
        <f t="shared" si="162"/>
        <v>katB</v>
      </c>
      <c r="P5241" s="73" t="str">
        <f t="shared" si="163"/>
        <v/>
      </c>
      <c r="Q5241" s="61" t="s">
        <v>30</v>
      </c>
    </row>
    <row r="5242" spans="8:17" x14ac:dyDescent="0.25">
      <c r="H5242" s="59">
        <v>174271</v>
      </c>
      <c r="I5242" s="59" t="s">
        <v>69</v>
      </c>
      <c r="J5242" s="59">
        <v>78859727</v>
      </c>
      <c r="K5242" s="59" t="s">
        <v>5461</v>
      </c>
      <c r="L5242" s="61" t="s">
        <v>113</v>
      </c>
      <c r="M5242" s="61">
        <f>VLOOKUP(H5242,zdroj!C:F,4,0)</f>
        <v>0</v>
      </c>
      <c r="N5242" s="61" t="str">
        <f t="shared" si="162"/>
        <v>katB</v>
      </c>
      <c r="P5242" s="73" t="str">
        <f t="shared" si="163"/>
        <v/>
      </c>
      <c r="Q5242" s="61" t="s">
        <v>30</v>
      </c>
    </row>
    <row r="5243" spans="8:17" x14ac:dyDescent="0.25">
      <c r="H5243" s="59">
        <v>181579</v>
      </c>
      <c r="I5243" s="59" t="s">
        <v>67</v>
      </c>
      <c r="J5243" s="59">
        <v>11559420</v>
      </c>
      <c r="K5243" s="59" t="s">
        <v>5462</v>
      </c>
      <c r="L5243" s="61" t="s">
        <v>112</v>
      </c>
      <c r="M5243" s="61">
        <f>VLOOKUP(H5243,zdroj!C:F,4,0)</f>
        <v>0</v>
      </c>
      <c r="N5243" s="61" t="str">
        <f t="shared" si="162"/>
        <v>katA</v>
      </c>
      <c r="P5243" s="73" t="str">
        <f t="shared" si="163"/>
        <v/>
      </c>
      <c r="Q5243" s="61" t="s">
        <v>30</v>
      </c>
    </row>
    <row r="5244" spans="8:17" x14ac:dyDescent="0.25">
      <c r="H5244" s="59">
        <v>181579</v>
      </c>
      <c r="I5244" s="59" t="s">
        <v>67</v>
      </c>
      <c r="J5244" s="59">
        <v>11559438</v>
      </c>
      <c r="K5244" s="59" t="s">
        <v>5463</v>
      </c>
      <c r="L5244" s="61" t="s">
        <v>112</v>
      </c>
      <c r="M5244" s="61">
        <f>VLOOKUP(H5244,zdroj!C:F,4,0)</f>
        <v>0</v>
      </c>
      <c r="N5244" s="61" t="str">
        <f t="shared" si="162"/>
        <v>katA</v>
      </c>
      <c r="P5244" s="73" t="str">
        <f t="shared" si="163"/>
        <v/>
      </c>
      <c r="Q5244" s="61" t="s">
        <v>30</v>
      </c>
    </row>
    <row r="5245" spans="8:17" x14ac:dyDescent="0.25">
      <c r="H5245" s="59">
        <v>181579</v>
      </c>
      <c r="I5245" s="59" t="s">
        <v>67</v>
      </c>
      <c r="J5245" s="59">
        <v>11559446</v>
      </c>
      <c r="K5245" s="59" t="s">
        <v>5464</v>
      </c>
      <c r="L5245" s="61" t="s">
        <v>112</v>
      </c>
      <c r="M5245" s="61">
        <f>VLOOKUP(H5245,zdroj!C:F,4,0)</f>
        <v>0</v>
      </c>
      <c r="N5245" s="61" t="str">
        <f t="shared" si="162"/>
        <v>katA</v>
      </c>
      <c r="P5245" s="73" t="str">
        <f t="shared" si="163"/>
        <v/>
      </c>
      <c r="Q5245" s="61" t="s">
        <v>30</v>
      </c>
    </row>
    <row r="5246" spans="8:17" x14ac:dyDescent="0.25">
      <c r="H5246" s="59">
        <v>181579</v>
      </c>
      <c r="I5246" s="59" t="s">
        <v>67</v>
      </c>
      <c r="J5246" s="59">
        <v>11559454</v>
      </c>
      <c r="K5246" s="59" t="s">
        <v>5465</v>
      </c>
      <c r="L5246" s="61" t="s">
        <v>112</v>
      </c>
      <c r="M5246" s="61">
        <f>VLOOKUP(H5246,zdroj!C:F,4,0)</f>
        <v>0</v>
      </c>
      <c r="N5246" s="61" t="str">
        <f t="shared" si="162"/>
        <v>katA</v>
      </c>
      <c r="P5246" s="73" t="str">
        <f t="shared" si="163"/>
        <v/>
      </c>
      <c r="Q5246" s="61" t="s">
        <v>30</v>
      </c>
    </row>
    <row r="5247" spans="8:17" x14ac:dyDescent="0.25">
      <c r="H5247" s="59">
        <v>181579</v>
      </c>
      <c r="I5247" s="59" t="s">
        <v>67</v>
      </c>
      <c r="J5247" s="59">
        <v>11559462</v>
      </c>
      <c r="K5247" s="59" t="s">
        <v>5466</v>
      </c>
      <c r="L5247" s="61" t="s">
        <v>112</v>
      </c>
      <c r="M5247" s="61">
        <f>VLOOKUP(H5247,zdroj!C:F,4,0)</f>
        <v>0</v>
      </c>
      <c r="N5247" s="61" t="str">
        <f t="shared" si="162"/>
        <v>katA</v>
      </c>
      <c r="P5247" s="73" t="str">
        <f t="shared" si="163"/>
        <v/>
      </c>
      <c r="Q5247" s="61" t="s">
        <v>30</v>
      </c>
    </row>
    <row r="5248" spans="8:17" x14ac:dyDescent="0.25">
      <c r="H5248" s="59">
        <v>181579</v>
      </c>
      <c r="I5248" s="59" t="s">
        <v>67</v>
      </c>
      <c r="J5248" s="59">
        <v>11559471</v>
      </c>
      <c r="K5248" s="59" t="s">
        <v>5467</v>
      </c>
      <c r="L5248" s="61" t="s">
        <v>81</v>
      </c>
      <c r="M5248" s="61">
        <f>VLOOKUP(H5248,zdroj!C:F,4,0)</f>
        <v>0</v>
      </c>
      <c r="N5248" s="61" t="str">
        <f t="shared" si="162"/>
        <v>-</v>
      </c>
      <c r="P5248" s="73" t="str">
        <f t="shared" si="163"/>
        <v/>
      </c>
      <c r="Q5248" s="61" t="s">
        <v>88</v>
      </c>
    </row>
    <row r="5249" spans="8:17" x14ac:dyDescent="0.25">
      <c r="H5249" s="59">
        <v>181579</v>
      </c>
      <c r="I5249" s="59" t="s">
        <v>67</v>
      </c>
      <c r="J5249" s="59">
        <v>11559489</v>
      </c>
      <c r="K5249" s="59" t="s">
        <v>5468</v>
      </c>
      <c r="L5249" s="61" t="s">
        <v>112</v>
      </c>
      <c r="M5249" s="61">
        <f>VLOOKUP(H5249,zdroj!C:F,4,0)</f>
        <v>0</v>
      </c>
      <c r="N5249" s="61" t="str">
        <f t="shared" si="162"/>
        <v>katA</v>
      </c>
      <c r="P5249" s="73" t="str">
        <f t="shared" si="163"/>
        <v/>
      </c>
      <c r="Q5249" s="61" t="s">
        <v>30</v>
      </c>
    </row>
    <row r="5250" spans="8:17" x14ac:dyDescent="0.25">
      <c r="H5250" s="59">
        <v>181579</v>
      </c>
      <c r="I5250" s="59" t="s">
        <v>67</v>
      </c>
      <c r="J5250" s="59">
        <v>11559497</v>
      </c>
      <c r="K5250" s="59" t="s">
        <v>5469</v>
      </c>
      <c r="L5250" s="61" t="s">
        <v>112</v>
      </c>
      <c r="M5250" s="61">
        <f>VLOOKUP(H5250,zdroj!C:F,4,0)</f>
        <v>0</v>
      </c>
      <c r="N5250" s="61" t="str">
        <f t="shared" si="162"/>
        <v>katA</v>
      </c>
      <c r="P5250" s="73" t="str">
        <f t="shared" si="163"/>
        <v/>
      </c>
      <c r="Q5250" s="61" t="s">
        <v>30</v>
      </c>
    </row>
    <row r="5251" spans="8:17" x14ac:dyDescent="0.25">
      <c r="H5251" s="59">
        <v>181579</v>
      </c>
      <c r="I5251" s="59" t="s">
        <v>67</v>
      </c>
      <c r="J5251" s="59">
        <v>11559501</v>
      </c>
      <c r="K5251" s="59" t="s">
        <v>5470</v>
      </c>
      <c r="L5251" s="61" t="s">
        <v>112</v>
      </c>
      <c r="M5251" s="61">
        <f>VLOOKUP(H5251,zdroj!C:F,4,0)</f>
        <v>0</v>
      </c>
      <c r="N5251" s="61" t="str">
        <f t="shared" si="162"/>
        <v>katA</v>
      </c>
      <c r="P5251" s="73" t="str">
        <f t="shared" si="163"/>
        <v/>
      </c>
      <c r="Q5251" s="61" t="s">
        <v>30</v>
      </c>
    </row>
    <row r="5252" spans="8:17" x14ac:dyDescent="0.25">
      <c r="H5252" s="59">
        <v>181579</v>
      </c>
      <c r="I5252" s="59" t="s">
        <v>67</v>
      </c>
      <c r="J5252" s="59">
        <v>11559519</v>
      </c>
      <c r="K5252" s="59" t="s">
        <v>5471</v>
      </c>
      <c r="L5252" s="61" t="s">
        <v>112</v>
      </c>
      <c r="M5252" s="61">
        <f>VLOOKUP(H5252,zdroj!C:F,4,0)</f>
        <v>0</v>
      </c>
      <c r="N5252" s="61" t="str">
        <f t="shared" si="162"/>
        <v>katA</v>
      </c>
      <c r="P5252" s="73" t="str">
        <f t="shared" si="163"/>
        <v/>
      </c>
      <c r="Q5252" s="61" t="s">
        <v>30</v>
      </c>
    </row>
    <row r="5253" spans="8:17" x14ac:dyDescent="0.25">
      <c r="H5253" s="59">
        <v>181579</v>
      </c>
      <c r="I5253" s="59" t="s">
        <v>67</v>
      </c>
      <c r="J5253" s="59">
        <v>11559527</v>
      </c>
      <c r="K5253" s="59" t="s">
        <v>5472</v>
      </c>
      <c r="L5253" s="61" t="s">
        <v>81</v>
      </c>
      <c r="M5253" s="61">
        <f>VLOOKUP(H5253,zdroj!C:F,4,0)</f>
        <v>0</v>
      </c>
      <c r="N5253" s="61" t="str">
        <f t="shared" si="162"/>
        <v>-</v>
      </c>
      <c r="P5253" s="73" t="str">
        <f t="shared" si="163"/>
        <v/>
      </c>
      <c r="Q5253" s="61" t="s">
        <v>88</v>
      </c>
    </row>
    <row r="5254" spans="8:17" x14ac:dyDescent="0.25">
      <c r="H5254" s="59">
        <v>181579</v>
      </c>
      <c r="I5254" s="59" t="s">
        <v>67</v>
      </c>
      <c r="J5254" s="59">
        <v>11559535</v>
      </c>
      <c r="K5254" s="59" t="s">
        <v>5473</v>
      </c>
      <c r="L5254" s="61" t="s">
        <v>81</v>
      </c>
      <c r="M5254" s="61">
        <f>VLOOKUP(H5254,zdroj!C:F,4,0)</f>
        <v>0</v>
      </c>
      <c r="N5254" s="61" t="str">
        <f t="shared" si="162"/>
        <v>-</v>
      </c>
      <c r="P5254" s="73" t="str">
        <f t="shared" si="163"/>
        <v/>
      </c>
      <c r="Q5254" s="61" t="s">
        <v>86</v>
      </c>
    </row>
    <row r="5255" spans="8:17" x14ac:dyDescent="0.25">
      <c r="H5255" s="59">
        <v>181579</v>
      </c>
      <c r="I5255" s="59" t="s">
        <v>67</v>
      </c>
      <c r="J5255" s="59">
        <v>11559543</v>
      </c>
      <c r="K5255" s="59" t="s">
        <v>5474</v>
      </c>
      <c r="L5255" s="61" t="s">
        <v>112</v>
      </c>
      <c r="M5255" s="61">
        <f>VLOOKUP(H5255,zdroj!C:F,4,0)</f>
        <v>0</v>
      </c>
      <c r="N5255" s="61" t="str">
        <f t="shared" ref="N5255:N5318" si="164">IF(M5255="A",IF(L5255="katA","katB",L5255),L5255)</f>
        <v>katA</v>
      </c>
      <c r="P5255" s="73" t="str">
        <f t="shared" ref="P5255:P5318" si="165">IF(O5255="A",1,"")</f>
        <v/>
      </c>
      <c r="Q5255" s="61" t="s">
        <v>30</v>
      </c>
    </row>
    <row r="5256" spans="8:17" x14ac:dyDescent="0.25">
      <c r="H5256" s="59">
        <v>181579</v>
      </c>
      <c r="I5256" s="59" t="s">
        <v>67</v>
      </c>
      <c r="J5256" s="59">
        <v>11559551</v>
      </c>
      <c r="K5256" s="59" t="s">
        <v>5475</v>
      </c>
      <c r="L5256" s="61" t="s">
        <v>81</v>
      </c>
      <c r="M5256" s="61">
        <f>VLOOKUP(H5256,zdroj!C:F,4,0)</f>
        <v>0</v>
      </c>
      <c r="N5256" s="61" t="str">
        <f t="shared" si="164"/>
        <v>-</v>
      </c>
      <c r="P5256" s="73" t="str">
        <f t="shared" si="165"/>
        <v/>
      </c>
      <c r="Q5256" s="61" t="s">
        <v>88</v>
      </c>
    </row>
    <row r="5257" spans="8:17" x14ac:dyDescent="0.25">
      <c r="H5257" s="59">
        <v>181579</v>
      </c>
      <c r="I5257" s="59" t="s">
        <v>67</v>
      </c>
      <c r="J5257" s="59">
        <v>11559560</v>
      </c>
      <c r="K5257" s="59" t="s">
        <v>5476</v>
      </c>
      <c r="L5257" s="61" t="s">
        <v>81</v>
      </c>
      <c r="M5257" s="61">
        <f>VLOOKUP(H5257,zdroj!C:F,4,0)</f>
        <v>0</v>
      </c>
      <c r="N5257" s="61" t="str">
        <f t="shared" si="164"/>
        <v>-</v>
      </c>
      <c r="P5257" s="73" t="str">
        <f t="shared" si="165"/>
        <v/>
      </c>
      <c r="Q5257" s="61" t="s">
        <v>88</v>
      </c>
    </row>
    <row r="5258" spans="8:17" x14ac:dyDescent="0.25">
      <c r="H5258" s="59">
        <v>181579</v>
      </c>
      <c r="I5258" s="59" t="s">
        <v>67</v>
      </c>
      <c r="J5258" s="59">
        <v>11559578</v>
      </c>
      <c r="K5258" s="59" t="s">
        <v>5477</v>
      </c>
      <c r="L5258" s="61" t="s">
        <v>112</v>
      </c>
      <c r="M5258" s="61">
        <f>VLOOKUP(H5258,zdroj!C:F,4,0)</f>
        <v>0</v>
      </c>
      <c r="N5258" s="61" t="str">
        <f t="shared" si="164"/>
        <v>katA</v>
      </c>
      <c r="P5258" s="73" t="str">
        <f t="shared" si="165"/>
        <v/>
      </c>
      <c r="Q5258" s="61" t="s">
        <v>30</v>
      </c>
    </row>
    <row r="5259" spans="8:17" x14ac:dyDescent="0.25">
      <c r="H5259" s="59">
        <v>181579</v>
      </c>
      <c r="I5259" s="59" t="s">
        <v>67</v>
      </c>
      <c r="J5259" s="59">
        <v>11559586</v>
      </c>
      <c r="K5259" s="59" t="s">
        <v>5478</v>
      </c>
      <c r="L5259" s="61" t="s">
        <v>112</v>
      </c>
      <c r="M5259" s="61">
        <f>VLOOKUP(H5259,zdroj!C:F,4,0)</f>
        <v>0</v>
      </c>
      <c r="N5259" s="61" t="str">
        <f t="shared" si="164"/>
        <v>katA</v>
      </c>
      <c r="P5259" s="73" t="str">
        <f t="shared" si="165"/>
        <v/>
      </c>
      <c r="Q5259" s="61" t="s">
        <v>30</v>
      </c>
    </row>
    <row r="5260" spans="8:17" x14ac:dyDescent="0.25">
      <c r="H5260" s="59">
        <v>181579</v>
      </c>
      <c r="I5260" s="59" t="s">
        <v>67</v>
      </c>
      <c r="J5260" s="59">
        <v>11559594</v>
      </c>
      <c r="K5260" s="59" t="s">
        <v>5479</v>
      </c>
      <c r="L5260" s="61" t="s">
        <v>112</v>
      </c>
      <c r="M5260" s="61">
        <f>VLOOKUP(H5260,zdroj!C:F,4,0)</f>
        <v>0</v>
      </c>
      <c r="N5260" s="61" t="str">
        <f t="shared" si="164"/>
        <v>katA</v>
      </c>
      <c r="P5260" s="73" t="str">
        <f t="shared" si="165"/>
        <v/>
      </c>
      <c r="Q5260" s="61" t="s">
        <v>30</v>
      </c>
    </row>
    <row r="5261" spans="8:17" x14ac:dyDescent="0.25">
      <c r="H5261" s="59">
        <v>181579</v>
      </c>
      <c r="I5261" s="59" t="s">
        <v>67</v>
      </c>
      <c r="J5261" s="59">
        <v>11559608</v>
      </c>
      <c r="K5261" s="59" t="s">
        <v>5480</v>
      </c>
      <c r="L5261" s="61" t="s">
        <v>81</v>
      </c>
      <c r="M5261" s="61">
        <f>VLOOKUP(H5261,zdroj!C:F,4,0)</f>
        <v>0</v>
      </c>
      <c r="N5261" s="61" t="str">
        <f t="shared" si="164"/>
        <v>-</v>
      </c>
      <c r="P5261" s="73" t="str">
        <f t="shared" si="165"/>
        <v/>
      </c>
      <c r="Q5261" s="61" t="s">
        <v>88</v>
      </c>
    </row>
    <row r="5262" spans="8:17" x14ac:dyDescent="0.25">
      <c r="H5262" s="59">
        <v>181579</v>
      </c>
      <c r="I5262" s="59" t="s">
        <v>67</v>
      </c>
      <c r="J5262" s="59">
        <v>11559616</v>
      </c>
      <c r="K5262" s="59" t="s">
        <v>5481</v>
      </c>
      <c r="L5262" s="61" t="s">
        <v>112</v>
      </c>
      <c r="M5262" s="61">
        <f>VLOOKUP(H5262,zdroj!C:F,4,0)</f>
        <v>0</v>
      </c>
      <c r="N5262" s="61" t="str">
        <f t="shared" si="164"/>
        <v>katA</v>
      </c>
      <c r="P5262" s="73" t="str">
        <f t="shared" si="165"/>
        <v/>
      </c>
      <c r="Q5262" s="61" t="s">
        <v>30</v>
      </c>
    </row>
    <row r="5263" spans="8:17" x14ac:dyDescent="0.25">
      <c r="H5263" s="59">
        <v>181595</v>
      </c>
      <c r="I5263" s="59" t="s">
        <v>71</v>
      </c>
      <c r="J5263" s="59">
        <v>11559764</v>
      </c>
      <c r="K5263" s="59" t="s">
        <v>5482</v>
      </c>
      <c r="L5263" s="61" t="s">
        <v>112</v>
      </c>
      <c r="M5263" s="61">
        <f>VLOOKUP(H5263,zdroj!C:F,4,0)</f>
        <v>0</v>
      </c>
      <c r="N5263" s="61" t="str">
        <f t="shared" si="164"/>
        <v>katA</v>
      </c>
      <c r="P5263" s="73" t="str">
        <f t="shared" si="165"/>
        <v/>
      </c>
      <c r="Q5263" s="61" t="s">
        <v>30</v>
      </c>
    </row>
    <row r="5264" spans="8:17" x14ac:dyDescent="0.25">
      <c r="H5264" s="59">
        <v>181595</v>
      </c>
      <c r="I5264" s="59" t="s">
        <v>71</v>
      </c>
      <c r="J5264" s="59">
        <v>11559772</v>
      </c>
      <c r="K5264" s="59" t="s">
        <v>5483</v>
      </c>
      <c r="L5264" s="61" t="s">
        <v>112</v>
      </c>
      <c r="M5264" s="61">
        <f>VLOOKUP(H5264,zdroj!C:F,4,0)</f>
        <v>0</v>
      </c>
      <c r="N5264" s="61" t="str">
        <f t="shared" si="164"/>
        <v>katA</v>
      </c>
      <c r="P5264" s="73" t="str">
        <f t="shared" si="165"/>
        <v/>
      </c>
      <c r="Q5264" s="61" t="s">
        <v>30</v>
      </c>
    </row>
    <row r="5265" spans="8:18" x14ac:dyDescent="0.25">
      <c r="H5265" s="59">
        <v>181595</v>
      </c>
      <c r="I5265" s="59" t="s">
        <v>71</v>
      </c>
      <c r="J5265" s="59">
        <v>11559781</v>
      </c>
      <c r="K5265" s="59" t="s">
        <v>5484</v>
      </c>
      <c r="L5265" s="61" t="s">
        <v>112</v>
      </c>
      <c r="M5265" s="61">
        <f>VLOOKUP(H5265,zdroj!C:F,4,0)</f>
        <v>0</v>
      </c>
      <c r="N5265" s="61" t="str">
        <f t="shared" si="164"/>
        <v>katA</v>
      </c>
      <c r="P5265" s="73" t="str">
        <f t="shared" si="165"/>
        <v/>
      </c>
      <c r="Q5265" s="61" t="s">
        <v>30</v>
      </c>
    </row>
    <row r="5266" spans="8:18" x14ac:dyDescent="0.25">
      <c r="H5266" s="59">
        <v>181595</v>
      </c>
      <c r="I5266" s="59" t="s">
        <v>71</v>
      </c>
      <c r="J5266" s="59">
        <v>11559799</v>
      </c>
      <c r="K5266" s="59" t="s">
        <v>5485</v>
      </c>
      <c r="L5266" s="61" t="s">
        <v>112</v>
      </c>
      <c r="M5266" s="61">
        <f>VLOOKUP(H5266,zdroj!C:F,4,0)</f>
        <v>0</v>
      </c>
      <c r="N5266" s="61" t="str">
        <f t="shared" si="164"/>
        <v>katA</v>
      </c>
      <c r="P5266" s="73" t="str">
        <f t="shared" si="165"/>
        <v/>
      </c>
      <c r="Q5266" s="61" t="s">
        <v>30</v>
      </c>
    </row>
    <row r="5267" spans="8:18" x14ac:dyDescent="0.25">
      <c r="H5267" s="59">
        <v>181595</v>
      </c>
      <c r="I5267" s="59" t="s">
        <v>71</v>
      </c>
      <c r="J5267" s="59">
        <v>11559802</v>
      </c>
      <c r="K5267" s="59" t="s">
        <v>5486</v>
      </c>
      <c r="L5267" s="61" t="s">
        <v>112</v>
      </c>
      <c r="M5267" s="61">
        <f>VLOOKUP(H5267,zdroj!C:F,4,0)</f>
        <v>0</v>
      </c>
      <c r="N5267" s="61" t="str">
        <f t="shared" si="164"/>
        <v>katA</v>
      </c>
      <c r="P5267" s="73" t="str">
        <f t="shared" si="165"/>
        <v/>
      </c>
      <c r="Q5267" s="61" t="s">
        <v>30</v>
      </c>
    </row>
    <row r="5268" spans="8:18" x14ac:dyDescent="0.25">
      <c r="H5268" s="59">
        <v>181595</v>
      </c>
      <c r="I5268" s="59" t="s">
        <v>71</v>
      </c>
      <c r="J5268" s="59">
        <v>11559811</v>
      </c>
      <c r="K5268" s="59" t="s">
        <v>5487</v>
      </c>
      <c r="L5268" s="61" t="s">
        <v>112</v>
      </c>
      <c r="M5268" s="61">
        <f>VLOOKUP(H5268,zdroj!C:F,4,0)</f>
        <v>0</v>
      </c>
      <c r="N5268" s="61" t="str">
        <f t="shared" si="164"/>
        <v>katA</v>
      </c>
      <c r="P5268" s="73" t="str">
        <f t="shared" si="165"/>
        <v/>
      </c>
      <c r="Q5268" s="61" t="s">
        <v>30</v>
      </c>
    </row>
    <row r="5269" spans="8:18" x14ac:dyDescent="0.25">
      <c r="H5269" s="59">
        <v>181595</v>
      </c>
      <c r="I5269" s="59" t="s">
        <v>71</v>
      </c>
      <c r="J5269" s="59">
        <v>11559829</v>
      </c>
      <c r="K5269" s="59" t="s">
        <v>5488</v>
      </c>
      <c r="L5269" s="61" t="s">
        <v>112</v>
      </c>
      <c r="M5269" s="61">
        <f>VLOOKUP(H5269,zdroj!C:F,4,0)</f>
        <v>0</v>
      </c>
      <c r="N5269" s="61" t="str">
        <f t="shared" si="164"/>
        <v>katA</v>
      </c>
      <c r="P5269" s="73" t="str">
        <f t="shared" si="165"/>
        <v/>
      </c>
      <c r="Q5269" s="61" t="s">
        <v>30</v>
      </c>
    </row>
    <row r="5270" spans="8:18" x14ac:dyDescent="0.25">
      <c r="H5270" s="59">
        <v>181595</v>
      </c>
      <c r="I5270" s="59" t="s">
        <v>71</v>
      </c>
      <c r="J5270" s="59">
        <v>11559837</v>
      </c>
      <c r="K5270" s="59" t="s">
        <v>5489</v>
      </c>
      <c r="L5270" s="61" t="s">
        <v>112</v>
      </c>
      <c r="M5270" s="61">
        <f>VLOOKUP(H5270,zdroj!C:F,4,0)</f>
        <v>0</v>
      </c>
      <c r="N5270" s="61" t="str">
        <f t="shared" si="164"/>
        <v>katA</v>
      </c>
      <c r="P5270" s="73" t="str">
        <f t="shared" si="165"/>
        <v/>
      </c>
      <c r="Q5270" s="61" t="s">
        <v>30</v>
      </c>
    </row>
    <row r="5271" spans="8:18" x14ac:dyDescent="0.25">
      <c r="H5271" s="59">
        <v>181595</v>
      </c>
      <c r="I5271" s="59" t="s">
        <v>71</v>
      </c>
      <c r="J5271" s="59">
        <v>11559845</v>
      </c>
      <c r="K5271" s="59" t="s">
        <v>5490</v>
      </c>
      <c r="L5271" s="61" t="s">
        <v>112</v>
      </c>
      <c r="M5271" s="61">
        <f>VLOOKUP(H5271,zdroj!C:F,4,0)</f>
        <v>0</v>
      </c>
      <c r="N5271" s="61" t="str">
        <f t="shared" si="164"/>
        <v>katA</v>
      </c>
      <c r="P5271" s="73" t="str">
        <f t="shared" si="165"/>
        <v/>
      </c>
      <c r="Q5271" s="61" t="s">
        <v>30</v>
      </c>
    </row>
    <row r="5272" spans="8:18" x14ac:dyDescent="0.25">
      <c r="H5272" s="59">
        <v>181595</v>
      </c>
      <c r="I5272" s="59" t="s">
        <v>71</v>
      </c>
      <c r="J5272" s="59">
        <v>11559853</v>
      </c>
      <c r="K5272" s="59" t="s">
        <v>5491</v>
      </c>
      <c r="L5272" s="61" t="s">
        <v>112</v>
      </c>
      <c r="M5272" s="61">
        <f>VLOOKUP(H5272,zdroj!C:F,4,0)</f>
        <v>0</v>
      </c>
      <c r="N5272" s="61" t="str">
        <f t="shared" si="164"/>
        <v>katA</v>
      </c>
      <c r="P5272" s="73" t="str">
        <f t="shared" si="165"/>
        <v/>
      </c>
      <c r="Q5272" s="61" t="s">
        <v>30</v>
      </c>
    </row>
    <row r="5273" spans="8:18" x14ac:dyDescent="0.25">
      <c r="H5273" s="59">
        <v>181595</v>
      </c>
      <c r="I5273" s="59" t="s">
        <v>71</v>
      </c>
      <c r="J5273" s="59">
        <v>11559861</v>
      </c>
      <c r="K5273" s="59" t="s">
        <v>5492</v>
      </c>
      <c r="L5273" s="61" t="s">
        <v>113</v>
      </c>
      <c r="M5273" s="61">
        <f>VLOOKUP(H5273,zdroj!C:F,4,0)</f>
        <v>0</v>
      </c>
      <c r="N5273" s="61" t="str">
        <f t="shared" si="164"/>
        <v>katB</v>
      </c>
      <c r="P5273" s="73" t="str">
        <f t="shared" si="165"/>
        <v/>
      </c>
      <c r="Q5273" s="61" t="s">
        <v>30</v>
      </c>
      <c r="R5273" s="61" t="s">
        <v>91</v>
      </c>
    </row>
    <row r="5274" spans="8:18" x14ac:dyDescent="0.25">
      <c r="H5274" s="59">
        <v>181595</v>
      </c>
      <c r="I5274" s="59" t="s">
        <v>71</v>
      </c>
      <c r="J5274" s="59">
        <v>11559870</v>
      </c>
      <c r="K5274" s="59" t="s">
        <v>5493</v>
      </c>
      <c r="L5274" s="61" t="s">
        <v>112</v>
      </c>
      <c r="M5274" s="61">
        <f>VLOOKUP(H5274,zdroj!C:F,4,0)</f>
        <v>0</v>
      </c>
      <c r="N5274" s="61" t="str">
        <f t="shared" si="164"/>
        <v>katA</v>
      </c>
      <c r="P5274" s="73" t="str">
        <f t="shared" si="165"/>
        <v/>
      </c>
      <c r="Q5274" s="61" t="s">
        <v>30</v>
      </c>
    </row>
    <row r="5275" spans="8:18" x14ac:dyDescent="0.25">
      <c r="H5275" s="59">
        <v>181595</v>
      </c>
      <c r="I5275" s="59" t="s">
        <v>71</v>
      </c>
      <c r="J5275" s="59">
        <v>11559888</v>
      </c>
      <c r="K5275" s="59" t="s">
        <v>5494</v>
      </c>
      <c r="L5275" s="61" t="s">
        <v>112</v>
      </c>
      <c r="M5275" s="61">
        <f>VLOOKUP(H5275,zdroj!C:F,4,0)</f>
        <v>0</v>
      </c>
      <c r="N5275" s="61" t="str">
        <f t="shared" si="164"/>
        <v>katA</v>
      </c>
      <c r="P5275" s="73" t="str">
        <f t="shared" si="165"/>
        <v/>
      </c>
      <c r="Q5275" s="61" t="s">
        <v>30</v>
      </c>
    </row>
    <row r="5276" spans="8:18" x14ac:dyDescent="0.25">
      <c r="H5276" s="59">
        <v>181595</v>
      </c>
      <c r="I5276" s="59" t="s">
        <v>71</v>
      </c>
      <c r="J5276" s="59">
        <v>11559896</v>
      </c>
      <c r="K5276" s="59" t="s">
        <v>5495</v>
      </c>
      <c r="L5276" s="61" t="s">
        <v>112</v>
      </c>
      <c r="M5276" s="61">
        <f>VLOOKUP(H5276,zdroj!C:F,4,0)</f>
        <v>0</v>
      </c>
      <c r="N5276" s="61" t="str">
        <f t="shared" si="164"/>
        <v>katA</v>
      </c>
      <c r="P5276" s="73" t="str">
        <f t="shared" si="165"/>
        <v/>
      </c>
      <c r="Q5276" s="61" t="s">
        <v>30</v>
      </c>
    </row>
    <row r="5277" spans="8:18" x14ac:dyDescent="0.25">
      <c r="H5277" s="59">
        <v>181595</v>
      </c>
      <c r="I5277" s="59" t="s">
        <v>71</v>
      </c>
      <c r="J5277" s="59">
        <v>11559900</v>
      </c>
      <c r="K5277" s="59" t="s">
        <v>5496</v>
      </c>
      <c r="L5277" s="61" t="s">
        <v>112</v>
      </c>
      <c r="M5277" s="61">
        <f>VLOOKUP(H5277,zdroj!C:F,4,0)</f>
        <v>0</v>
      </c>
      <c r="N5277" s="61" t="str">
        <f t="shared" si="164"/>
        <v>katA</v>
      </c>
      <c r="P5277" s="73" t="str">
        <f t="shared" si="165"/>
        <v/>
      </c>
      <c r="Q5277" s="61" t="s">
        <v>30</v>
      </c>
    </row>
    <row r="5278" spans="8:18" x14ac:dyDescent="0.25">
      <c r="H5278" s="59">
        <v>181595</v>
      </c>
      <c r="I5278" s="59" t="s">
        <v>71</v>
      </c>
      <c r="J5278" s="59">
        <v>11559918</v>
      </c>
      <c r="K5278" s="59" t="s">
        <v>5497</v>
      </c>
      <c r="L5278" s="61" t="s">
        <v>112</v>
      </c>
      <c r="M5278" s="61">
        <f>VLOOKUP(H5278,zdroj!C:F,4,0)</f>
        <v>0</v>
      </c>
      <c r="N5278" s="61" t="str">
        <f t="shared" si="164"/>
        <v>katA</v>
      </c>
      <c r="P5278" s="73" t="str">
        <f t="shared" si="165"/>
        <v/>
      </c>
      <c r="Q5278" s="61" t="s">
        <v>30</v>
      </c>
    </row>
    <row r="5279" spans="8:18" x14ac:dyDescent="0.25">
      <c r="H5279" s="59">
        <v>181595</v>
      </c>
      <c r="I5279" s="59" t="s">
        <v>71</v>
      </c>
      <c r="J5279" s="59">
        <v>11559926</v>
      </c>
      <c r="K5279" s="59" t="s">
        <v>5498</v>
      </c>
      <c r="L5279" s="61" t="s">
        <v>112</v>
      </c>
      <c r="M5279" s="61">
        <f>VLOOKUP(H5279,zdroj!C:F,4,0)</f>
        <v>0</v>
      </c>
      <c r="N5279" s="61" t="str">
        <f t="shared" si="164"/>
        <v>katA</v>
      </c>
      <c r="P5279" s="73" t="str">
        <f t="shared" si="165"/>
        <v/>
      </c>
      <c r="Q5279" s="61" t="s">
        <v>30</v>
      </c>
    </row>
    <row r="5280" spans="8:18" x14ac:dyDescent="0.25">
      <c r="H5280" s="59">
        <v>181595</v>
      </c>
      <c r="I5280" s="59" t="s">
        <v>71</v>
      </c>
      <c r="J5280" s="59">
        <v>11559934</v>
      </c>
      <c r="K5280" s="59" t="s">
        <v>5499</v>
      </c>
      <c r="L5280" s="61" t="s">
        <v>112</v>
      </c>
      <c r="M5280" s="61">
        <f>VLOOKUP(H5280,zdroj!C:F,4,0)</f>
        <v>0</v>
      </c>
      <c r="N5280" s="61" t="str">
        <f t="shared" si="164"/>
        <v>katA</v>
      </c>
      <c r="P5280" s="73" t="str">
        <f t="shared" si="165"/>
        <v/>
      </c>
      <c r="Q5280" s="61" t="s">
        <v>31</v>
      </c>
    </row>
    <row r="5281" spans="8:18" x14ac:dyDescent="0.25">
      <c r="H5281" s="59">
        <v>181595</v>
      </c>
      <c r="I5281" s="59" t="s">
        <v>71</v>
      </c>
      <c r="J5281" s="59">
        <v>11559942</v>
      </c>
      <c r="K5281" s="59" t="s">
        <v>5500</v>
      </c>
      <c r="L5281" s="61" t="s">
        <v>112</v>
      </c>
      <c r="M5281" s="61">
        <f>VLOOKUP(H5281,zdroj!C:F,4,0)</f>
        <v>0</v>
      </c>
      <c r="N5281" s="61" t="str">
        <f t="shared" si="164"/>
        <v>katA</v>
      </c>
      <c r="P5281" s="73" t="str">
        <f t="shared" si="165"/>
        <v/>
      </c>
      <c r="Q5281" s="61" t="s">
        <v>30</v>
      </c>
    </row>
    <row r="5282" spans="8:18" x14ac:dyDescent="0.25">
      <c r="H5282" s="59">
        <v>181595</v>
      </c>
      <c r="I5282" s="59" t="s">
        <v>71</v>
      </c>
      <c r="J5282" s="59">
        <v>11559951</v>
      </c>
      <c r="K5282" s="59" t="s">
        <v>5501</v>
      </c>
      <c r="L5282" s="61" t="s">
        <v>81</v>
      </c>
      <c r="M5282" s="61">
        <f>VLOOKUP(H5282,zdroj!C:F,4,0)</f>
        <v>0</v>
      </c>
      <c r="N5282" s="61" t="str">
        <f t="shared" si="164"/>
        <v>-</v>
      </c>
      <c r="P5282" s="73" t="str">
        <f t="shared" si="165"/>
        <v/>
      </c>
      <c r="Q5282" s="61" t="s">
        <v>88</v>
      </c>
    </row>
    <row r="5283" spans="8:18" x14ac:dyDescent="0.25">
      <c r="H5283" s="59">
        <v>181595</v>
      </c>
      <c r="I5283" s="59" t="s">
        <v>71</v>
      </c>
      <c r="J5283" s="59">
        <v>11559969</v>
      </c>
      <c r="K5283" s="59" t="s">
        <v>5502</v>
      </c>
      <c r="L5283" s="61" t="s">
        <v>112</v>
      </c>
      <c r="M5283" s="61">
        <f>VLOOKUP(H5283,zdroj!C:F,4,0)</f>
        <v>0</v>
      </c>
      <c r="N5283" s="61" t="str">
        <f t="shared" si="164"/>
        <v>katA</v>
      </c>
      <c r="P5283" s="73" t="str">
        <f t="shared" si="165"/>
        <v/>
      </c>
      <c r="Q5283" s="61" t="s">
        <v>30</v>
      </c>
    </row>
    <row r="5284" spans="8:18" x14ac:dyDescent="0.25">
      <c r="H5284" s="59">
        <v>181595</v>
      </c>
      <c r="I5284" s="59" t="s">
        <v>71</v>
      </c>
      <c r="J5284" s="59">
        <v>11559977</v>
      </c>
      <c r="K5284" s="59" t="s">
        <v>5503</v>
      </c>
      <c r="L5284" s="61" t="s">
        <v>113</v>
      </c>
      <c r="M5284" s="61">
        <f>VLOOKUP(H5284,zdroj!C:F,4,0)</f>
        <v>0</v>
      </c>
      <c r="N5284" s="61" t="str">
        <f t="shared" si="164"/>
        <v>katB</v>
      </c>
      <c r="P5284" s="73" t="str">
        <f t="shared" si="165"/>
        <v/>
      </c>
      <c r="Q5284" s="61" t="s">
        <v>30</v>
      </c>
      <c r="R5284" s="61" t="s">
        <v>91</v>
      </c>
    </row>
    <row r="5285" spans="8:18" x14ac:dyDescent="0.25">
      <c r="H5285" s="59">
        <v>181595</v>
      </c>
      <c r="I5285" s="59" t="s">
        <v>71</v>
      </c>
      <c r="J5285" s="59">
        <v>11559993</v>
      </c>
      <c r="K5285" s="59" t="s">
        <v>5504</v>
      </c>
      <c r="L5285" s="61" t="s">
        <v>112</v>
      </c>
      <c r="M5285" s="61">
        <f>VLOOKUP(H5285,zdroj!C:F,4,0)</f>
        <v>0</v>
      </c>
      <c r="N5285" s="61" t="str">
        <f t="shared" si="164"/>
        <v>katA</v>
      </c>
      <c r="P5285" s="73" t="str">
        <f t="shared" si="165"/>
        <v/>
      </c>
      <c r="Q5285" s="61" t="s">
        <v>30</v>
      </c>
    </row>
    <row r="5286" spans="8:18" x14ac:dyDescent="0.25">
      <c r="H5286" s="59">
        <v>181595</v>
      </c>
      <c r="I5286" s="59" t="s">
        <v>71</v>
      </c>
      <c r="J5286" s="59">
        <v>11560011</v>
      </c>
      <c r="K5286" s="59" t="s">
        <v>5505</v>
      </c>
      <c r="L5286" s="61" t="s">
        <v>112</v>
      </c>
      <c r="M5286" s="61">
        <f>VLOOKUP(H5286,zdroj!C:F,4,0)</f>
        <v>0</v>
      </c>
      <c r="N5286" s="61" t="str">
        <f t="shared" si="164"/>
        <v>katA</v>
      </c>
      <c r="P5286" s="73" t="str">
        <f t="shared" si="165"/>
        <v/>
      </c>
      <c r="Q5286" s="61" t="s">
        <v>30</v>
      </c>
    </row>
    <row r="5287" spans="8:18" x14ac:dyDescent="0.25">
      <c r="H5287" s="59">
        <v>181595</v>
      </c>
      <c r="I5287" s="59" t="s">
        <v>71</v>
      </c>
      <c r="J5287" s="59">
        <v>11560029</v>
      </c>
      <c r="K5287" s="59" t="s">
        <v>5506</v>
      </c>
      <c r="L5287" s="61" t="s">
        <v>112</v>
      </c>
      <c r="M5287" s="61">
        <f>VLOOKUP(H5287,zdroj!C:F,4,0)</f>
        <v>0</v>
      </c>
      <c r="N5287" s="61" t="str">
        <f t="shared" si="164"/>
        <v>katA</v>
      </c>
      <c r="P5287" s="73" t="str">
        <f t="shared" si="165"/>
        <v/>
      </c>
      <c r="Q5287" s="61" t="s">
        <v>30</v>
      </c>
    </row>
    <row r="5288" spans="8:18" x14ac:dyDescent="0.25">
      <c r="H5288" s="59">
        <v>181595</v>
      </c>
      <c r="I5288" s="59" t="s">
        <v>71</v>
      </c>
      <c r="J5288" s="59">
        <v>11560037</v>
      </c>
      <c r="K5288" s="59" t="s">
        <v>5507</v>
      </c>
      <c r="L5288" s="61" t="s">
        <v>112</v>
      </c>
      <c r="M5288" s="61">
        <f>VLOOKUP(H5288,zdroj!C:F,4,0)</f>
        <v>0</v>
      </c>
      <c r="N5288" s="61" t="str">
        <f t="shared" si="164"/>
        <v>katA</v>
      </c>
      <c r="P5288" s="73" t="str">
        <f t="shared" si="165"/>
        <v/>
      </c>
      <c r="Q5288" s="61" t="s">
        <v>30</v>
      </c>
    </row>
    <row r="5289" spans="8:18" x14ac:dyDescent="0.25">
      <c r="H5289" s="59">
        <v>181595</v>
      </c>
      <c r="I5289" s="59" t="s">
        <v>71</v>
      </c>
      <c r="J5289" s="59">
        <v>11560045</v>
      </c>
      <c r="K5289" s="59" t="s">
        <v>5508</v>
      </c>
      <c r="L5289" s="61" t="s">
        <v>112</v>
      </c>
      <c r="M5289" s="61">
        <f>VLOOKUP(H5289,zdroj!C:F,4,0)</f>
        <v>0</v>
      </c>
      <c r="N5289" s="61" t="str">
        <f t="shared" si="164"/>
        <v>katA</v>
      </c>
      <c r="P5289" s="73" t="str">
        <f t="shared" si="165"/>
        <v/>
      </c>
      <c r="Q5289" s="61" t="s">
        <v>30</v>
      </c>
    </row>
    <row r="5290" spans="8:18" x14ac:dyDescent="0.25">
      <c r="H5290" s="59">
        <v>181595</v>
      </c>
      <c r="I5290" s="59" t="s">
        <v>71</v>
      </c>
      <c r="J5290" s="59">
        <v>11560070</v>
      </c>
      <c r="K5290" s="59" t="s">
        <v>5509</v>
      </c>
      <c r="L5290" s="61" t="s">
        <v>81</v>
      </c>
      <c r="M5290" s="61">
        <f>VLOOKUP(H5290,zdroj!C:F,4,0)</f>
        <v>0</v>
      </c>
      <c r="N5290" s="61" t="str">
        <f t="shared" si="164"/>
        <v>-</v>
      </c>
      <c r="P5290" s="73" t="str">
        <f t="shared" si="165"/>
        <v/>
      </c>
      <c r="Q5290" s="61" t="s">
        <v>88</v>
      </c>
    </row>
    <row r="5291" spans="8:18" x14ac:dyDescent="0.25">
      <c r="H5291" s="59">
        <v>181595</v>
      </c>
      <c r="I5291" s="59" t="s">
        <v>71</v>
      </c>
      <c r="J5291" s="59">
        <v>11560088</v>
      </c>
      <c r="K5291" s="59" t="s">
        <v>5510</v>
      </c>
      <c r="L5291" s="61" t="s">
        <v>112</v>
      </c>
      <c r="M5291" s="61">
        <f>VLOOKUP(H5291,zdroj!C:F,4,0)</f>
        <v>0</v>
      </c>
      <c r="N5291" s="61" t="str">
        <f t="shared" si="164"/>
        <v>katA</v>
      </c>
      <c r="P5291" s="73" t="str">
        <f t="shared" si="165"/>
        <v/>
      </c>
      <c r="Q5291" s="61" t="s">
        <v>30</v>
      </c>
    </row>
    <row r="5292" spans="8:18" x14ac:dyDescent="0.25">
      <c r="H5292" s="59">
        <v>181595</v>
      </c>
      <c r="I5292" s="59" t="s">
        <v>71</v>
      </c>
      <c r="J5292" s="59">
        <v>11560096</v>
      </c>
      <c r="K5292" s="59" t="s">
        <v>5511</v>
      </c>
      <c r="L5292" s="61" t="s">
        <v>113</v>
      </c>
      <c r="M5292" s="61">
        <f>VLOOKUP(H5292,zdroj!C:F,4,0)</f>
        <v>0</v>
      </c>
      <c r="N5292" s="61" t="str">
        <f t="shared" si="164"/>
        <v>katB</v>
      </c>
      <c r="P5292" s="73" t="str">
        <f t="shared" si="165"/>
        <v/>
      </c>
      <c r="Q5292" s="61" t="s">
        <v>30</v>
      </c>
      <c r="R5292" s="61" t="s">
        <v>91</v>
      </c>
    </row>
    <row r="5293" spans="8:18" x14ac:dyDescent="0.25">
      <c r="H5293" s="59">
        <v>181595</v>
      </c>
      <c r="I5293" s="59" t="s">
        <v>71</v>
      </c>
      <c r="J5293" s="59">
        <v>11560100</v>
      </c>
      <c r="K5293" s="59" t="s">
        <v>5512</v>
      </c>
      <c r="L5293" s="61" t="s">
        <v>112</v>
      </c>
      <c r="M5293" s="61">
        <f>VLOOKUP(H5293,zdroj!C:F,4,0)</f>
        <v>0</v>
      </c>
      <c r="N5293" s="61" t="str">
        <f t="shared" si="164"/>
        <v>katA</v>
      </c>
      <c r="P5293" s="73" t="str">
        <f t="shared" si="165"/>
        <v/>
      </c>
      <c r="Q5293" s="61" t="s">
        <v>30</v>
      </c>
    </row>
    <row r="5294" spans="8:18" x14ac:dyDescent="0.25">
      <c r="H5294" s="59">
        <v>181595</v>
      </c>
      <c r="I5294" s="59" t="s">
        <v>71</v>
      </c>
      <c r="J5294" s="59">
        <v>11560118</v>
      </c>
      <c r="K5294" s="59" t="s">
        <v>5513</v>
      </c>
      <c r="L5294" s="61" t="s">
        <v>112</v>
      </c>
      <c r="M5294" s="61">
        <f>VLOOKUP(H5294,zdroj!C:F,4,0)</f>
        <v>0</v>
      </c>
      <c r="N5294" s="61" t="str">
        <f t="shared" si="164"/>
        <v>katA</v>
      </c>
      <c r="P5294" s="73" t="str">
        <f t="shared" si="165"/>
        <v/>
      </c>
      <c r="Q5294" s="61" t="s">
        <v>30</v>
      </c>
    </row>
    <row r="5295" spans="8:18" x14ac:dyDescent="0.25">
      <c r="H5295" s="59">
        <v>181595</v>
      </c>
      <c r="I5295" s="59" t="s">
        <v>71</v>
      </c>
      <c r="J5295" s="59">
        <v>11560126</v>
      </c>
      <c r="K5295" s="59" t="s">
        <v>5514</v>
      </c>
      <c r="L5295" s="61" t="s">
        <v>112</v>
      </c>
      <c r="M5295" s="61">
        <f>VLOOKUP(H5295,zdroj!C:F,4,0)</f>
        <v>0</v>
      </c>
      <c r="N5295" s="61" t="str">
        <f t="shared" si="164"/>
        <v>katA</v>
      </c>
      <c r="P5295" s="73" t="str">
        <f t="shared" si="165"/>
        <v/>
      </c>
      <c r="Q5295" s="61" t="s">
        <v>30</v>
      </c>
    </row>
    <row r="5296" spans="8:18" x14ac:dyDescent="0.25">
      <c r="H5296" s="59">
        <v>181595</v>
      </c>
      <c r="I5296" s="59" t="s">
        <v>71</v>
      </c>
      <c r="J5296" s="59">
        <v>11560142</v>
      </c>
      <c r="K5296" s="59" t="s">
        <v>5515</v>
      </c>
      <c r="L5296" s="61" t="s">
        <v>81</v>
      </c>
      <c r="M5296" s="61">
        <f>VLOOKUP(H5296,zdroj!C:F,4,0)</f>
        <v>0</v>
      </c>
      <c r="N5296" s="61" t="str">
        <f t="shared" si="164"/>
        <v>-</v>
      </c>
      <c r="P5296" s="73" t="str">
        <f t="shared" si="165"/>
        <v/>
      </c>
      <c r="Q5296" s="61" t="s">
        <v>88</v>
      </c>
    </row>
    <row r="5297" spans="8:17" x14ac:dyDescent="0.25">
      <c r="H5297" s="59">
        <v>181595</v>
      </c>
      <c r="I5297" s="59" t="s">
        <v>71</v>
      </c>
      <c r="J5297" s="59">
        <v>11560151</v>
      </c>
      <c r="K5297" s="59" t="s">
        <v>5516</v>
      </c>
      <c r="L5297" s="61" t="s">
        <v>81</v>
      </c>
      <c r="M5297" s="61">
        <f>VLOOKUP(H5297,zdroj!C:F,4,0)</f>
        <v>0</v>
      </c>
      <c r="N5297" s="61" t="str">
        <f t="shared" si="164"/>
        <v>-</v>
      </c>
      <c r="P5297" s="73" t="str">
        <f t="shared" si="165"/>
        <v/>
      </c>
      <c r="Q5297" s="61" t="s">
        <v>88</v>
      </c>
    </row>
    <row r="5298" spans="8:17" x14ac:dyDescent="0.25">
      <c r="H5298" s="59">
        <v>181595</v>
      </c>
      <c r="I5298" s="59" t="s">
        <v>71</v>
      </c>
      <c r="J5298" s="59">
        <v>11560169</v>
      </c>
      <c r="K5298" s="59" t="s">
        <v>5517</v>
      </c>
      <c r="L5298" s="61" t="s">
        <v>81</v>
      </c>
      <c r="M5298" s="61">
        <f>VLOOKUP(H5298,zdroj!C:F,4,0)</f>
        <v>0</v>
      </c>
      <c r="N5298" s="61" t="str">
        <f t="shared" si="164"/>
        <v>-</v>
      </c>
      <c r="P5298" s="73" t="str">
        <f t="shared" si="165"/>
        <v/>
      </c>
      <c r="Q5298" s="61" t="s">
        <v>88</v>
      </c>
    </row>
    <row r="5299" spans="8:17" x14ac:dyDescent="0.25">
      <c r="H5299" s="59">
        <v>181595</v>
      </c>
      <c r="I5299" s="59" t="s">
        <v>71</v>
      </c>
      <c r="J5299" s="59">
        <v>11560177</v>
      </c>
      <c r="K5299" s="59" t="s">
        <v>5518</v>
      </c>
      <c r="L5299" s="61" t="s">
        <v>81</v>
      </c>
      <c r="M5299" s="61">
        <f>VLOOKUP(H5299,zdroj!C:F,4,0)</f>
        <v>0</v>
      </c>
      <c r="N5299" s="61" t="str">
        <f t="shared" si="164"/>
        <v>-</v>
      </c>
      <c r="P5299" s="73" t="str">
        <f t="shared" si="165"/>
        <v/>
      </c>
      <c r="Q5299" s="61" t="s">
        <v>88</v>
      </c>
    </row>
    <row r="5300" spans="8:17" x14ac:dyDescent="0.25">
      <c r="H5300" s="59">
        <v>181595</v>
      </c>
      <c r="I5300" s="59" t="s">
        <v>71</v>
      </c>
      <c r="J5300" s="59">
        <v>11560185</v>
      </c>
      <c r="K5300" s="59" t="s">
        <v>5519</v>
      </c>
      <c r="L5300" s="61" t="s">
        <v>81</v>
      </c>
      <c r="M5300" s="61">
        <f>VLOOKUP(H5300,zdroj!C:F,4,0)</f>
        <v>0</v>
      </c>
      <c r="N5300" s="61" t="str">
        <f t="shared" si="164"/>
        <v>-</v>
      </c>
      <c r="P5300" s="73" t="str">
        <f t="shared" si="165"/>
        <v/>
      </c>
      <c r="Q5300" s="61" t="s">
        <v>88</v>
      </c>
    </row>
    <row r="5301" spans="8:17" x14ac:dyDescent="0.25">
      <c r="H5301" s="59">
        <v>181595</v>
      </c>
      <c r="I5301" s="59" t="s">
        <v>71</v>
      </c>
      <c r="J5301" s="59">
        <v>25125877</v>
      </c>
      <c r="K5301" s="59" t="s">
        <v>5520</v>
      </c>
      <c r="L5301" s="61" t="s">
        <v>112</v>
      </c>
      <c r="M5301" s="61">
        <f>VLOOKUP(H5301,zdroj!C:F,4,0)</f>
        <v>0</v>
      </c>
      <c r="N5301" s="61" t="str">
        <f t="shared" si="164"/>
        <v>katA</v>
      </c>
      <c r="P5301" s="73" t="str">
        <f t="shared" si="165"/>
        <v/>
      </c>
      <c r="Q5301" s="61" t="s">
        <v>30</v>
      </c>
    </row>
    <row r="5302" spans="8:17" x14ac:dyDescent="0.25">
      <c r="H5302" s="59">
        <v>181595</v>
      </c>
      <c r="I5302" s="59" t="s">
        <v>71</v>
      </c>
      <c r="J5302" s="59">
        <v>26424584</v>
      </c>
      <c r="K5302" s="59" t="s">
        <v>5521</v>
      </c>
      <c r="L5302" s="61" t="s">
        <v>112</v>
      </c>
      <c r="M5302" s="61">
        <f>VLOOKUP(H5302,zdroj!C:F,4,0)</f>
        <v>0</v>
      </c>
      <c r="N5302" s="61" t="str">
        <f t="shared" si="164"/>
        <v>katA</v>
      </c>
      <c r="P5302" s="73" t="str">
        <f t="shared" si="165"/>
        <v/>
      </c>
      <c r="Q5302" s="61" t="s">
        <v>30</v>
      </c>
    </row>
    <row r="5303" spans="8:17" x14ac:dyDescent="0.25">
      <c r="H5303" s="59">
        <v>181595</v>
      </c>
      <c r="I5303" s="59" t="s">
        <v>71</v>
      </c>
      <c r="J5303" s="59">
        <v>30940061</v>
      </c>
      <c r="K5303" s="59" t="s">
        <v>5522</v>
      </c>
      <c r="L5303" s="61" t="s">
        <v>112</v>
      </c>
      <c r="M5303" s="61">
        <f>VLOOKUP(H5303,zdroj!C:F,4,0)</f>
        <v>0</v>
      </c>
      <c r="N5303" s="61" t="str">
        <f t="shared" si="164"/>
        <v>katA</v>
      </c>
      <c r="P5303" s="73" t="str">
        <f t="shared" si="165"/>
        <v/>
      </c>
      <c r="Q5303" s="61" t="s">
        <v>30</v>
      </c>
    </row>
    <row r="5304" spans="8:17" x14ac:dyDescent="0.25">
      <c r="H5304" s="59">
        <v>181595</v>
      </c>
      <c r="I5304" s="59" t="s">
        <v>71</v>
      </c>
      <c r="J5304" s="59">
        <v>30940079</v>
      </c>
      <c r="K5304" s="59" t="s">
        <v>5523</v>
      </c>
      <c r="L5304" s="61" t="s">
        <v>112</v>
      </c>
      <c r="M5304" s="61">
        <f>VLOOKUP(H5304,zdroj!C:F,4,0)</f>
        <v>0</v>
      </c>
      <c r="N5304" s="61" t="str">
        <f t="shared" si="164"/>
        <v>katA</v>
      </c>
      <c r="P5304" s="73" t="str">
        <f t="shared" si="165"/>
        <v/>
      </c>
      <c r="Q5304" s="61" t="s">
        <v>30</v>
      </c>
    </row>
    <row r="5305" spans="8:17" x14ac:dyDescent="0.25">
      <c r="H5305" s="59">
        <v>181595</v>
      </c>
      <c r="I5305" s="59" t="s">
        <v>71</v>
      </c>
      <c r="J5305" s="59">
        <v>30940087</v>
      </c>
      <c r="K5305" s="59" t="s">
        <v>5524</v>
      </c>
      <c r="L5305" s="61" t="s">
        <v>81</v>
      </c>
      <c r="M5305" s="61">
        <f>VLOOKUP(H5305,zdroj!C:F,4,0)</f>
        <v>0</v>
      </c>
      <c r="N5305" s="61" t="str">
        <f t="shared" si="164"/>
        <v>-</v>
      </c>
      <c r="P5305" s="73" t="str">
        <f t="shared" si="165"/>
        <v/>
      </c>
      <c r="Q5305" s="61" t="s">
        <v>88</v>
      </c>
    </row>
    <row r="5306" spans="8:17" x14ac:dyDescent="0.25">
      <c r="H5306" s="59">
        <v>181595</v>
      </c>
      <c r="I5306" s="59" t="s">
        <v>71</v>
      </c>
      <c r="J5306" s="59">
        <v>30940095</v>
      </c>
      <c r="K5306" s="59" t="s">
        <v>5525</v>
      </c>
      <c r="L5306" s="61" t="s">
        <v>81</v>
      </c>
      <c r="M5306" s="61">
        <f>VLOOKUP(H5306,zdroj!C:F,4,0)</f>
        <v>0</v>
      </c>
      <c r="N5306" s="61" t="str">
        <f t="shared" si="164"/>
        <v>-</v>
      </c>
      <c r="P5306" s="73" t="str">
        <f t="shared" si="165"/>
        <v/>
      </c>
      <c r="Q5306" s="61" t="s">
        <v>88</v>
      </c>
    </row>
    <row r="5307" spans="8:17" x14ac:dyDescent="0.25">
      <c r="H5307" s="59">
        <v>181595</v>
      </c>
      <c r="I5307" s="59" t="s">
        <v>71</v>
      </c>
      <c r="J5307" s="59">
        <v>75671948</v>
      </c>
      <c r="K5307" s="59" t="s">
        <v>5526</v>
      </c>
      <c r="L5307" s="61" t="s">
        <v>112</v>
      </c>
      <c r="M5307" s="61">
        <f>VLOOKUP(H5307,zdroj!C:F,4,0)</f>
        <v>0</v>
      </c>
      <c r="N5307" s="61" t="str">
        <f t="shared" si="164"/>
        <v>katA</v>
      </c>
      <c r="P5307" s="73" t="str">
        <f t="shared" si="165"/>
        <v/>
      </c>
      <c r="Q5307" s="61" t="s">
        <v>30</v>
      </c>
    </row>
    <row r="5308" spans="8:17" x14ac:dyDescent="0.25">
      <c r="H5308" s="59">
        <v>181609</v>
      </c>
      <c r="I5308" s="59" t="s">
        <v>71</v>
      </c>
      <c r="J5308" s="59">
        <v>11560193</v>
      </c>
      <c r="K5308" s="59" t="s">
        <v>5527</v>
      </c>
      <c r="L5308" s="61" t="s">
        <v>112</v>
      </c>
      <c r="M5308" s="61">
        <f>VLOOKUP(H5308,zdroj!C:F,4,0)</f>
        <v>0</v>
      </c>
      <c r="N5308" s="61" t="str">
        <f t="shared" si="164"/>
        <v>katA</v>
      </c>
      <c r="P5308" s="73" t="str">
        <f t="shared" si="165"/>
        <v/>
      </c>
      <c r="Q5308" s="61" t="s">
        <v>30</v>
      </c>
    </row>
    <row r="5309" spans="8:17" x14ac:dyDescent="0.25">
      <c r="H5309" s="59">
        <v>181609</v>
      </c>
      <c r="I5309" s="59" t="s">
        <v>71</v>
      </c>
      <c r="J5309" s="59">
        <v>11560207</v>
      </c>
      <c r="K5309" s="59" t="s">
        <v>5528</v>
      </c>
      <c r="L5309" s="61" t="s">
        <v>112</v>
      </c>
      <c r="M5309" s="61">
        <f>VLOOKUP(H5309,zdroj!C:F,4,0)</f>
        <v>0</v>
      </c>
      <c r="N5309" s="61" t="str">
        <f t="shared" si="164"/>
        <v>katA</v>
      </c>
      <c r="P5309" s="73" t="str">
        <f t="shared" si="165"/>
        <v/>
      </c>
      <c r="Q5309" s="61" t="s">
        <v>30</v>
      </c>
    </row>
    <row r="5310" spans="8:17" x14ac:dyDescent="0.25">
      <c r="H5310" s="59">
        <v>181609</v>
      </c>
      <c r="I5310" s="59" t="s">
        <v>71</v>
      </c>
      <c r="J5310" s="59">
        <v>11560215</v>
      </c>
      <c r="K5310" s="59" t="s">
        <v>5529</v>
      </c>
      <c r="L5310" s="61" t="s">
        <v>112</v>
      </c>
      <c r="M5310" s="61">
        <f>VLOOKUP(H5310,zdroj!C:F,4,0)</f>
        <v>0</v>
      </c>
      <c r="N5310" s="61" t="str">
        <f t="shared" si="164"/>
        <v>katA</v>
      </c>
      <c r="P5310" s="73" t="str">
        <f t="shared" si="165"/>
        <v/>
      </c>
      <c r="Q5310" s="61" t="s">
        <v>30</v>
      </c>
    </row>
    <row r="5311" spans="8:17" x14ac:dyDescent="0.25">
      <c r="H5311" s="59">
        <v>181609</v>
      </c>
      <c r="I5311" s="59" t="s">
        <v>71</v>
      </c>
      <c r="J5311" s="59">
        <v>11560223</v>
      </c>
      <c r="K5311" s="59" t="s">
        <v>5530</v>
      </c>
      <c r="L5311" s="61" t="s">
        <v>112</v>
      </c>
      <c r="M5311" s="61">
        <f>VLOOKUP(H5311,zdroj!C:F,4,0)</f>
        <v>0</v>
      </c>
      <c r="N5311" s="61" t="str">
        <f t="shared" si="164"/>
        <v>katA</v>
      </c>
      <c r="P5311" s="73" t="str">
        <f t="shared" si="165"/>
        <v/>
      </c>
      <c r="Q5311" s="61" t="s">
        <v>30</v>
      </c>
    </row>
    <row r="5312" spans="8:17" x14ac:dyDescent="0.25">
      <c r="H5312" s="59">
        <v>181609</v>
      </c>
      <c r="I5312" s="59" t="s">
        <v>71</v>
      </c>
      <c r="J5312" s="59">
        <v>11560231</v>
      </c>
      <c r="K5312" s="59" t="s">
        <v>5531</v>
      </c>
      <c r="L5312" s="61" t="s">
        <v>112</v>
      </c>
      <c r="M5312" s="61">
        <f>VLOOKUP(H5312,zdroj!C:F,4,0)</f>
        <v>0</v>
      </c>
      <c r="N5312" s="61" t="str">
        <f t="shared" si="164"/>
        <v>katA</v>
      </c>
      <c r="P5312" s="73" t="str">
        <f t="shared" si="165"/>
        <v/>
      </c>
      <c r="Q5312" s="61" t="s">
        <v>30</v>
      </c>
    </row>
    <row r="5313" spans="8:18" x14ac:dyDescent="0.25">
      <c r="H5313" s="59">
        <v>181609</v>
      </c>
      <c r="I5313" s="59" t="s">
        <v>71</v>
      </c>
      <c r="J5313" s="59">
        <v>11560240</v>
      </c>
      <c r="K5313" s="59" t="s">
        <v>5532</v>
      </c>
      <c r="L5313" s="61" t="s">
        <v>112</v>
      </c>
      <c r="M5313" s="61">
        <f>VLOOKUP(H5313,zdroj!C:F,4,0)</f>
        <v>0</v>
      </c>
      <c r="N5313" s="61" t="str">
        <f t="shared" si="164"/>
        <v>katA</v>
      </c>
      <c r="P5313" s="73" t="str">
        <f t="shared" si="165"/>
        <v/>
      </c>
      <c r="Q5313" s="61" t="s">
        <v>30</v>
      </c>
    </row>
    <row r="5314" spans="8:18" x14ac:dyDescent="0.25">
      <c r="H5314" s="59">
        <v>181609</v>
      </c>
      <c r="I5314" s="59" t="s">
        <v>71</v>
      </c>
      <c r="J5314" s="59">
        <v>11560258</v>
      </c>
      <c r="K5314" s="59" t="s">
        <v>5533</v>
      </c>
      <c r="L5314" s="61" t="s">
        <v>112</v>
      </c>
      <c r="M5314" s="61">
        <f>VLOOKUP(H5314,zdroj!C:F,4,0)</f>
        <v>0</v>
      </c>
      <c r="N5314" s="61" t="str">
        <f t="shared" si="164"/>
        <v>katA</v>
      </c>
      <c r="P5314" s="73" t="str">
        <f t="shared" si="165"/>
        <v/>
      </c>
      <c r="Q5314" s="61" t="s">
        <v>30</v>
      </c>
    </row>
    <row r="5315" spans="8:18" x14ac:dyDescent="0.25">
      <c r="H5315" s="59">
        <v>181609</v>
      </c>
      <c r="I5315" s="59" t="s">
        <v>71</v>
      </c>
      <c r="J5315" s="59">
        <v>11560266</v>
      </c>
      <c r="K5315" s="59" t="s">
        <v>5534</v>
      </c>
      <c r="L5315" s="61" t="s">
        <v>112</v>
      </c>
      <c r="M5315" s="61">
        <f>VLOOKUP(H5315,zdroj!C:F,4,0)</f>
        <v>0</v>
      </c>
      <c r="N5315" s="61" t="str">
        <f t="shared" si="164"/>
        <v>katA</v>
      </c>
      <c r="P5315" s="73" t="str">
        <f t="shared" si="165"/>
        <v/>
      </c>
      <c r="Q5315" s="61" t="s">
        <v>30</v>
      </c>
    </row>
    <row r="5316" spans="8:18" x14ac:dyDescent="0.25">
      <c r="H5316" s="59">
        <v>181609</v>
      </c>
      <c r="I5316" s="59" t="s">
        <v>71</v>
      </c>
      <c r="J5316" s="59">
        <v>11560274</v>
      </c>
      <c r="K5316" s="59" t="s">
        <v>5535</v>
      </c>
      <c r="L5316" s="61" t="s">
        <v>112</v>
      </c>
      <c r="M5316" s="61">
        <f>VLOOKUP(H5316,zdroj!C:F,4,0)</f>
        <v>0</v>
      </c>
      <c r="N5316" s="61" t="str">
        <f t="shared" si="164"/>
        <v>katA</v>
      </c>
      <c r="P5316" s="73" t="str">
        <f t="shared" si="165"/>
        <v/>
      </c>
      <c r="Q5316" s="61" t="s">
        <v>30</v>
      </c>
    </row>
    <row r="5317" spans="8:18" x14ac:dyDescent="0.25">
      <c r="H5317" s="59">
        <v>181609</v>
      </c>
      <c r="I5317" s="59" t="s">
        <v>71</v>
      </c>
      <c r="J5317" s="59">
        <v>11560282</v>
      </c>
      <c r="K5317" s="59" t="s">
        <v>5536</v>
      </c>
      <c r="L5317" s="61" t="s">
        <v>112</v>
      </c>
      <c r="M5317" s="61">
        <f>VLOOKUP(H5317,zdroj!C:F,4,0)</f>
        <v>0</v>
      </c>
      <c r="N5317" s="61" t="str">
        <f t="shared" si="164"/>
        <v>katA</v>
      </c>
      <c r="P5317" s="73" t="str">
        <f t="shared" si="165"/>
        <v/>
      </c>
      <c r="Q5317" s="61" t="s">
        <v>30</v>
      </c>
    </row>
    <row r="5318" spans="8:18" x14ac:dyDescent="0.25">
      <c r="H5318" s="59">
        <v>181609</v>
      </c>
      <c r="I5318" s="59" t="s">
        <v>71</v>
      </c>
      <c r="J5318" s="59">
        <v>11560291</v>
      </c>
      <c r="K5318" s="59" t="s">
        <v>5537</v>
      </c>
      <c r="L5318" s="61" t="s">
        <v>112</v>
      </c>
      <c r="M5318" s="61">
        <f>VLOOKUP(H5318,zdroj!C:F,4,0)</f>
        <v>0</v>
      </c>
      <c r="N5318" s="61" t="str">
        <f t="shared" si="164"/>
        <v>katA</v>
      </c>
      <c r="P5318" s="73" t="str">
        <f t="shared" si="165"/>
        <v/>
      </c>
      <c r="Q5318" s="61" t="s">
        <v>30</v>
      </c>
    </row>
    <row r="5319" spans="8:18" x14ac:dyDescent="0.25">
      <c r="H5319" s="59">
        <v>181609</v>
      </c>
      <c r="I5319" s="59" t="s">
        <v>71</v>
      </c>
      <c r="J5319" s="59">
        <v>11560304</v>
      </c>
      <c r="K5319" s="59" t="s">
        <v>5538</v>
      </c>
      <c r="L5319" s="61" t="s">
        <v>112</v>
      </c>
      <c r="M5319" s="61">
        <f>VLOOKUP(H5319,zdroj!C:F,4,0)</f>
        <v>0</v>
      </c>
      <c r="N5319" s="61" t="str">
        <f t="shared" ref="N5319:N5382" si="166">IF(M5319="A",IF(L5319="katA","katB",L5319),L5319)</f>
        <v>katA</v>
      </c>
      <c r="P5319" s="73" t="str">
        <f t="shared" ref="P5319:P5382" si="167">IF(O5319="A",1,"")</f>
        <v/>
      </c>
      <c r="Q5319" s="61" t="s">
        <v>30</v>
      </c>
    </row>
    <row r="5320" spans="8:18" x14ac:dyDescent="0.25">
      <c r="H5320" s="59">
        <v>181609</v>
      </c>
      <c r="I5320" s="59" t="s">
        <v>71</v>
      </c>
      <c r="J5320" s="59">
        <v>11560312</v>
      </c>
      <c r="K5320" s="59" t="s">
        <v>5539</v>
      </c>
      <c r="L5320" s="61" t="s">
        <v>112</v>
      </c>
      <c r="M5320" s="61">
        <f>VLOOKUP(H5320,zdroj!C:F,4,0)</f>
        <v>0</v>
      </c>
      <c r="N5320" s="61" t="str">
        <f t="shared" si="166"/>
        <v>katA</v>
      </c>
      <c r="P5320" s="73" t="str">
        <f t="shared" si="167"/>
        <v/>
      </c>
      <c r="Q5320" s="61" t="s">
        <v>30</v>
      </c>
    </row>
    <row r="5321" spans="8:18" x14ac:dyDescent="0.25">
      <c r="H5321" s="59">
        <v>181609</v>
      </c>
      <c r="I5321" s="59" t="s">
        <v>71</v>
      </c>
      <c r="J5321" s="59">
        <v>11560321</v>
      </c>
      <c r="K5321" s="59" t="s">
        <v>5540</v>
      </c>
      <c r="L5321" s="61" t="s">
        <v>112</v>
      </c>
      <c r="M5321" s="61">
        <f>VLOOKUP(H5321,zdroj!C:F,4,0)</f>
        <v>0</v>
      </c>
      <c r="N5321" s="61" t="str">
        <f t="shared" si="166"/>
        <v>katA</v>
      </c>
      <c r="P5321" s="73" t="str">
        <f t="shared" si="167"/>
        <v/>
      </c>
      <c r="Q5321" s="61" t="s">
        <v>30</v>
      </c>
    </row>
    <row r="5322" spans="8:18" x14ac:dyDescent="0.25">
      <c r="H5322" s="59">
        <v>181609</v>
      </c>
      <c r="I5322" s="59" t="s">
        <v>71</v>
      </c>
      <c r="J5322" s="59">
        <v>11560339</v>
      </c>
      <c r="K5322" s="59" t="s">
        <v>5541</v>
      </c>
      <c r="L5322" s="61" t="s">
        <v>112</v>
      </c>
      <c r="M5322" s="61">
        <f>VLOOKUP(H5322,zdroj!C:F,4,0)</f>
        <v>0</v>
      </c>
      <c r="N5322" s="61" t="str">
        <f t="shared" si="166"/>
        <v>katA</v>
      </c>
      <c r="P5322" s="73" t="str">
        <f t="shared" si="167"/>
        <v/>
      </c>
      <c r="Q5322" s="61" t="s">
        <v>30</v>
      </c>
    </row>
    <row r="5323" spans="8:18" x14ac:dyDescent="0.25">
      <c r="H5323" s="59">
        <v>181609</v>
      </c>
      <c r="I5323" s="59" t="s">
        <v>71</v>
      </c>
      <c r="J5323" s="59">
        <v>11560347</v>
      </c>
      <c r="K5323" s="59" t="s">
        <v>5542</v>
      </c>
      <c r="L5323" s="61" t="s">
        <v>112</v>
      </c>
      <c r="M5323" s="61">
        <f>VLOOKUP(H5323,zdroj!C:F,4,0)</f>
        <v>0</v>
      </c>
      <c r="N5323" s="61" t="str">
        <f t="shared" si="166"/>
        <v>katA</v>
      </c>
      <c r="P5323" s="73" t="str">
        <f t="shared" si="167"/>
        <v/>
      </c>
      <c r="Q5323" s="61" t="s">
        <v>30</v>
      </c>
    </row>
    <row r="5324" spans="8:18" x14ac:dyDescent="0.25">
      <c r="H5324" s="59">
        <v>181609</v>
      </c>
      <c r="I5324" s="59" t="s">
        <v>71</v>
      </c>
      <c r="J5324" s="59">
        <v>11560355</v>
      </c>
      <c r="K5324" s="59" t="s">
        <v>5543</v>
      </c>
      <c r="L5324" s="61" t="s">
        <v>112</v>
      </c>
      <c r="M5324" s="61">
        <f>VLOOKUP(H5324,zdroj!C:F,4,0)</f>
        <v>0</v>
      </c>
      <c r="N5324" s="61" t="str">
        <f t="shared" si="166"/>
        <v>katA</v>
      </c>
      <c r="P5324" s="73" t="str">
        <f t="shared" si="167"/>
        <v/>
      </c>
      <c r="Q5324" s="61" t="s">
        <v>30</v>
      </c>
    </row>
    <row r="5325" spans="8:18" x14ac:dyDescent="0.25">
      <c r="H5325" s="59">
        <v>181609</v>
      </c>
      <c r="I5325" s="59" t="s">
        <v>71</v>
      </c>
      <c r="J5325" s="59">
        <v>11560363</v>
      </c>
      <c r="K5325" s="59" t="s">
        <v>5544</v>
      </c>
      <c r="L5325" s="61" t="s">
        <v>81</v>
      </c>
      <c r="M5325" s="61">
        <f>VLOOKUP(H5325,zdroj!C:F,4,0)</f>
        <v>0</v>
      </c>
      <c r="N5325" s="61" t="str">
        <f t="shared" si="166"/>
        <v>-</v>
      </c>
      <c r="P5325" s="73" t="str">
        <f t="shared" si="167"/>
        <v/>
      </c>
      <c r="Q5325" s="61" t="s">
        <v>88</v>
      </c>
    </row>
    <row r="5326" spans="8:18" x14ac:dyDescent="0.25">
      <c r="H5326" s="59">
        <v>181609</v>
      </c>
      <c r="I5326" s="59" t="s">
        <v>71</v>
      </c>
      <c r="J5326" s="59">
        <v>11560371</v>
      </c>
      <c r="K5326" s="59" t="s">
        <v>5545</v>
      </c>
      <c r="L5326" s="61" t="s">
        <v>113</v>
      </c>
      <c r="M5326" s="61">
        <f>VLOOKUP(H5326,zdroj!C:F,4,0)</f>
        <v>0</v>
      </c>
      <c r="N5326" s="61" t="str">
        <f t="shared" si="166"/>
        <v>katB</v>
      </c>
      <c r="P5326" s="73" t="str">
        <f t="shared" si="167"/>
        <v/>
      </c>
      <c r="Q5326" s="61" t="s">
        <v>30</v>
      </c>
      <c r="R5326" s="61" t="s">
        <v>91</v>
      </c>
    </row>
    <row r="5327" spans="8:18" x14ac:dyDescent="0.25">
      <c r="H5327" s="59">
        <v>181609</v>
      </c>
      <c r="I5327" s="59" t="s">
        <v>71</v>
      </c>
      <c r="J5327" s="59">
        <v>11560380</v>
      </c>
      <c r="K5327" s="59" t="s">
        <v>5546</v>
      </c>
      <c r="L5327" s="61" t="s">
        <v>112</v>
      </c>
      <c r="M5327" s="61">
        <f>VLOOKUP(H5327,zdroj!C:F,4,0)</f>
        <v>0</v>
      </c>
      <c r="N5327" s="61" t="str">
        <f t="shared" si="166"/>
        <v>katA</v>
      </c>
      <c r="P5327" s="73" t="str">
        <f t="shared" si="167"/>
        <v/>
      </c>
      <c r="Q5327" s="61" t="s">
        <v>30</v>
      </c>
    </row>
    <row r="5328" spans="8:18" x14ac:dyDescent="0.25">
      <c r="H5328" s="59">
        <v>181609</v>
      </c>
      <c r="I5328" s="59" t="s">
        <v>71</v>
      </c>
      <c r="J5328" s="59">
        <v>11560398</v>
      </c>
      <c r="K5328" s="59" t="s">
        <v>5547</v>
      </c>
      <c r="L5328" s="61" t="s">
        <v>112</v>
      </c>
      <c r="M5328" s="61">
        <f>VLOOKUP(H5328,zdroj!C:F,4,0)</f>
        <v>0</v>
      </c>
      <c r="N5328" s="61" t="str">
        <f t="shared" si="166"/>
        <v>katA</v>
      </c>
      <c r="P5328" s="73" t="str">
        <f t="shared" si="167"/>
        <v/>
      </c>
      <c r="Q5328" s="61" t="s">
        <v>30</v>
      </c>
    </row>
    <row r="5329" spans="8:17" x14ac:dyDescent="0.25">
      <c r="H5329" s="59">
        <v>181609</v>
      </c>
      <c r="I5329" s="59" t="s">
        <v>71</v>
      </c>
      <c r="J5329" s="59">
        <v>11560401</v>
      </c>
      <c r="K5329" s="59" t="s">
        <v>5548</v>
      </c>
      <c r="L5329" s="61" t="s">
        <v>112</v>
      </c>
      <c r="M5329" s="61">
        <f>VLOOKUP(H5329,zdroj!C:F,4,0)</f>
        <v>0</v>
      </c>
      <c r="N5329" s="61" t="str">
        <f t="shared" si="166"/>
        <v>katA</v>
      </c>
      <c r="P5329" s="73" t="str">
        <f t="shared" si="167"/>
        <v/>
      </c>
      <c r="Q5329" s="61" t="s">
        <v>30</v>
      </c>
    </row>
    <row r="5330" spans="8:17" x14ac:dyDescent="0.25">
      <c r="H5330" s="59">
        <v>181609</v>
      </c>
      <c r="I5330" s="59" t="s">
        <v>71</v>
      </c>
      <c r="J5330" s="59">
        <v>11560410</v>
      </c>
      <c r="K5330" s="59" t="s">
        <v>5549</v>
      </c>
      <c r="L5330" s="61" t="s">
        <v>112</v>
      </c>
      <c r="M5330" s="61">
        <f>VLOOKUP(H5330,zdroj!C:F,4,0)</f>
        <v>0</v>
      </c>
      <c r="N5330" s="61" t="str">
        <f t="shared" si="166"/>
        <v>katA</v>
      </c>
      <c r="P5330" s="73" t="str">
        <f t="shared" si="167"/>
        <v/>
      </c>
      <c r="Q5330" s="61" t="s">
        <v>30</v>
      </c>
    </row>
    <row r="5331" spans="8:17" x14ac:dyDescent="0.25">
      <c r="H5331" s="59">
        <v>181609</v>
      </c>
      <c r="I5331" s="59" t="s">
        <v>71</v>
      </c>
      <c r="J5331" s="59">
        <v>11560428</v>
      </c>
      <c r="K5331" s="59" t="s">
        <v>5550</v>
      </c>
      <c r="L5331" s="61" t="s">
        <v>112</v>
      </c>
      <c r="M5331" s="61">
        <f>VLOOKUP(H5331,zdroj!C:F,4,0)</f>
        <v>0</v>
      </c>
      <c r="N5331" s="61" t="str">
        <f t="shared" si="166"/>
        <v>katA</v>
      </c>
      <c r="P5331" s="73" t="str">
        <f t="shared" si="167"/>
        <v/>
      </c>
      <c r="Q5331" s="61" t="s">
        <v>30</v>
      </c>
    </row>
    <row r="5332" spans="8:17" x14ac:dyDescent="0.25">
      <c r="H5332" s="59">
        <v>181609</v>
      </c>
      <c r="I5332" s="59" t="s">
        <v>71</v>
      </c>
      <c r="J5332" s="59">
        <v>11560436</v>
      </c>
      <c r="K5332" s="59" t="s">
        <v>5551</v>
      </c>
      <c r="L5332" s="61" t="s">
        <v>112</v>
      </c>
      <c r="M5332" s="61">
        <f>VLOOKUP(H5332,zdroj!C:F,4,0)</f>
        <v>0</v>
      </c>
      <c r="N5332" s="61" t="str">
        <f t="shared" si="166"/>
        <v>katA</v>
      </c>
      <c r="P5332" s="73" t="str">
        <f t="shared" si="167"/>
        <v/>
      </c>
      <c r="Q5332" s="61" t="s">
        <v>30</v>
      </c>
    </row>
    <row r="5333" spans="8:17" x14ac:dyDescent="0.25">
      <c r="H5333" s="59">
        <v>181609</v>
      </c>
      <c r="I5333" s="59" t="s">
        <v>71</v>
      </c>
      <c r="J5333" s="59">
        <v>11560444</v>
      </c>
      <c r="K5333" s="59" t="s">
        <v>5552</v>
      </c>
      <c r="L5333" s="61" t="s">
        <v>112</v>
      </c>
      <c r="M5333" s="61">
        <f>VLOOKUP(H5333,zdroj!C:F,4,0)</f>
        <v>0</v>
      </c>
      <c r="N5333" s="61" t="str">
        <f t="shared" si="166"/>
        <v>katA</v>
      </c>
      <c r="P5333" s="73" t="str">
        <f t="shared" si="167"/>
        <v/>
      </c>
      <c r="Q5333" s="61" t="s">
        <v>31</v>
      </c>
    </row>
    <row r="5334" spans="8:17" x14ac:dyDescent="0.25">
      <c r="H5334" s="59">
        <v>181609</v>
      </c>
      <c r="I5334" s="59" t="s">
        <v>71</v>
      </c>
      <c r="J5334" s="59">
        <v>11560452</v>
      </c>
      <c r="K5334" s="59" t="s">
        <v>5553</v>
      </c>
      <c r="L5334" s="61" t="s">
        <v>112</v>
      </c>
      <c r="M5334" s="61">
        <f>VLOOKUP(H5334,zdroj!C:F,4,0)</f>
        <v>0</v>
      </c>
      <c r="N5334" s="61" t="str">
        <f t="shared" si="166"/>
        <v>katA</v>
      </c>
      <c r="P5334" s="73" t="str">
        <f t="shared" si="167"/>
        <v/>
      </c>
      <c r="Q5334" s="61" t="s">
        <v>30</v>
      </c>
    </row>
    <row r="5335" spans="8:17" x14ac:dyDescent="0.25">
      <c r="H5335" s="59">
        <v>181609</v>
      </c>
      <c r="I5335" s="59" t="s">
        <v>71</v>
      </c>
      <c r="J5335" s="59">
        <v>11560461</v>
      </c>
      <c r="K5335" s="59" t="s">
        <v>5554</v>
      </c>
      <c r="L5335" s="61" t="s">
        <v>112</v>
      </c>
      <c r="M5335" s="61">
        <f>VLOOKUP(H5335,zdroj!C:F,4,0)</f>
        <v>0</v>
      </c>
      <c r="N5335" s="61" t="str">
        <f t="shared" si="166"/>
        <v>katA</v>
      </c>
      <c r="P5335" s="73" t="str">
        <f t="shared" si="167"/>
        <v/>
      </c>
      <c r="Q5335" s="61" t="s">
        <v>30</v>
      </c>
    </row>
    <row r="5336" spans="8:17" x14ac:dyDescent="0.25">
      <c r="H5336" s="59">
        <v>181609</v>
      </c>
      <c r="I5336" s="59" t="s">
        <v>71</v>
      </c>
      <c r="J5336" s="59">
        <v>11560479</v>
      </c>
      <c r="K5336" s="59" t="s">
        <v>5555</v>
      </c>
      <c r="L5336" s="61" t="s">
        <v>112</v>
      </c>
      <c r="M5336" s="61">
        <f>VLOOKUP(H5336,zdroj!C:F,4,0)</f>
        <v>0</v>
      </c>
      <c r="N5336" s="61" t="str">
        <f t="shared" si="166"/>
        <v>katA</v>
      </c>
      <c r="P5336" s="73" t="str">
        <f t="shared" si="167"/>
        <v/>
      </c>
      <c r="Q5336" s="61" t="s">
        <v>30</v>
      </c>
    </row>
    <row r="5337" spans="8:17" x14ac:dyDescent="0.25">
      <c r="H5337" s="59">
        <v>181609</v>
      </c>
      <c r="I5337" s="59" t="s">
        <v>71</v>
      </c>
      <c r="J5337" s="59">
        <v>11560487</v>
      </c>
      <c r="K5337" s="59" t="s">
        <v>5556</v>
      </c>
      <c r="L5337" s="61" t="s">
        <v>112</v>
      </c>
      <c r="M5337" s="61">
        <f>VLOOKUP(H5337,zdroj!C:F,4,0)</f>
        <v>0</v>
      </c>
      <c r="N5337" s="61" t="str">
        <f t="shared" si="166"/>
        <v>katA</v>
      </c>
      <c r="P5337" s="73" t="str">
        <f t="shared" si="167"/>
        <v/>
      </c>
      <c r="Q5337" s="61" t="s">
        <v>30</v>
      </c>
    </row>
    <row r="5338" spans="8:17" x14ac:dyDescent="0.25">
      <c r="H5338" s="59">
        <v>181609</v>
      </c>
      <c r="I5338" s="59" t="s">
        <v>71</v>
      </c>
      <c r="J5338" s="59">
        <v>11560495</v>
      </c>
      <c r="K5338" s="59" t="s">
        <v>5557</v>
      </c>
      <c r="L5338" s="61" t="s">
        <v>112</v>
      </c>
      <c r="M5338" s="61">
        <f>VLOOKUP(H5338,zdroj!C:F,4,0)</f>
        <v>0</v>
      </c>
      <c r="N5338" s="61" t="str">
        <f t="shared" si="166"/>
        <v>katA</v>
      </c>
      <c r="P5338" s="73" t="str">
        <f t="shared" si="167"/>
        <v/>
      </c>
      <c r="Q5338" s="61" t="s">
        <v>30</v>
      </c>
    </row>
    <row r="5339" spans="8:17" x14ac:dyDescent="0.25">
      <c r="H5339" s="59">
        <v>181609</v>
      </c>
      <c r="I5339" s="59" t="s">
        <v>71</v>
      </c>
      <c r="J5339" s="59">
        <v>31324754</v>
      </c>
      <c r="K5339" s="59" t="s">
        <v>5558</v>
      </c>
      <c r="L5339" s="61" t="s">
        <v>112</v>
      </c>
      <c r="M5339" s="61">
        <f>VLOOKUP(H5339,zdroj!C:F,4,0)</f>
        <v>0</v>
      </c>
      <c r="N5339" s="61" t="str">
        <f t="shared" si="166"/>
        <v>katA</v>
      </c>
      <c r="P5339" s="73" t="str">
        <f t="shared" si="167"/>
        <v/>
      </c>
      <c r="Q5339" s="61" t="s">
        <v>30</v>
      </c>
    </row>
    <row r="5340" spans="8:17" x14ac:dyDescent="0.25">
      <c r="H5340" s="59">
        <v>181617</v>
      </c>
      <c r="I5340" s="59" t="s">
        <v>71</v>
      </c>
      <c r="J5340" s="59">
        <v>11560509</v>
      </c>
      <c r="K5340" s="59" t="s">
        <v>5559</v>
      </c>
      <c r="L5340" s="61" t="s">
        <v>112</v>
      </c>
      <c r="M5340" s="61">
        <f>VLOOKUP(H5340,zdroj!C:F,4,0)</f>
        <v>0</v>
      </c>
      <c r="N5340" s="61" t="str">
        <f t="shared" si="166"/>
        <v>katA</v>
      </c>
      <c r="P5340" s="73" t="str">
        <f t="shared" si="167"/>
        <v/>
      </c>
      <c r="Q5340" s="61" t="s">
        <v>30</v>
      </c>
    </row>
    <row r="5341" spans="8:17" x14ac:dyDescent="0.25">
      <c r="H5341" s="59">
        <v>181617</v>
      </c>
      <c r="I5341" s="59" t="s">
        <v>71</v>
      </c>
      <c r="J5341" s="59">
        <v>11560517</v>
      </c>
      <c r="K5341" s="59" t="s">
        <v>5560</v>
      </c>
      <c r="L5341" s="61" t="s">
        <v>112</v>
      </c>
      <c r="M5341" s="61">
        <f>VLOOKUP(H5341,zdroj!C:F,4,0)</f>
        <v>0</v>
      </c>
      <c r="N5341" s="61" t="str">
        <f t="shared" si="166"/>
        <v>katA</v>
      </c>
      <c r="P5341" s="73" t="str">
        <f t="shared" si="167"/>
        <v/>
      </c>
      <c r="Q5341" s="61" t="s">
        <v>30</v>
      </c>
    </row>
    <row r="5342" spans="8:17" x14ac:dyDescent="0.25">
      <c r="H5342" s="59">
        <v>181617</v>
      </c>
      <c r="I5342" s="59" t="s">
        <v>71</v>
      </c>
      <c r="J5342" s="59">
        <v>11560525</v>
      </c>
      <c r="K5342" s="59" t="s">
        <v>5561</v>
      </c>
      <c r="L5342" s="61" t="s">
        <v>112</v>
      </c>
      <c r="M5342" s="61">
        <f>VLOOKUP(H5342,zdroj!C:F,4,0)</f>
        <v>0</v>
      </c>
      <c r="N5342" s="61" t="str">
        <f t="shared" si="166"/>
        <v>katA</v>
      </c>
      <c r="P5342" s="73" t="str">
        <f t="shared" si="167"/>
        <v/>
      </c>
      <c r="Q5342" s="61" t="s">
        <v>30</v>
      </c>
    </row>
    <row r="5343" spans="8:17" x14ac:dyDescent="0.25">
      <c r="H5343" s="59">
        <v>181617</v>
      </c>
      <c r="I5343" s="59" t="s">
        <v>71</v>
      </c>
      <c r="J5343" s="59">
        <v>11560533</v>
      </c>
      <c r="K5343" s="59" t="s">
        <v>5562</v>
      </c>
      <c r="L5343" s="61" t="s">
        <v>112</v>
      </c>
      <c r="M5343" s="61">
        <f>VLOOKUP(H5343,zdroj!C:F,4,0)</f>
        <v>0</v>
      </c>
      <c r="N5343" s="61" t="str">
        <f t="shared" si="166"/>
        <v>katA</v>
      </c>
      <c r="P5343" s="73" t="str">
        <f t="shared" si="167"/>
        <v/>
      </c>
      <c r="Q5343" s="61" t="s">
        <v>30</v>
      </c>
    </row>
    <row r="5344" spans="8:17" x14ac:dyDescent="0.25">
      <c r="H5344" s="59">
        <v>181617</v>
      </c>
      <c r="I5344" s="59" t="s">
        <v>71</v>
      </c>
      <c r="J5344" s="59">
        <v>11560541</v>
      </c>
      <c r="K5344" s="59" t="s">
        <v>5563</v>
      </c>
      <c r="L5344" s="61" t="s">
        <v>112</v>
      </c>
      <c r="M5344" s="61">
        <f>VLOOKUP(H5344,zdroj!C:F,4,0)</f>
        <v>0</v>
      </c>
      <c r="N5344" s="61" t="str">
        <f t="shared" si="166"/>
        <v>katA</v>
      </c>
      <c r="P5344" s="73" t="str">
        <f t="shared" si="167"/>
        <v/>
      </c>
      <c r="Q5344" s="61" t="s">
        <v>30</v>
      </c>
    </row>
    <row r="5345" spans="8:18" x14ac:dyDescent="0.25">
      <c r="H5345" s="59">
        <v>181617</v>
      </c>
      <c r="I5345" s="59" t="s">
        <v>71</v>
      </c>
      <c r="J5345" s="59">
        <v>11560550</v>
      </c>
      <c r="K5345" s="59" t="s">
        <v>5564</v>
      </c>
      <c r="L5345" s="61" t="s">
        <v>112</v>
      </c>
      <c r="M5345" s="61">
        <f>VLOOKUP(H5345,zdroj!C:F,4,0)</f>
        <v>0</v>
      </c>
      <c r="N5345" s="61" t="str">
        <f t="shared" si="166"/>
        <v>katA</v>
      </c>
      <c r="P5345" s="73" t="str">
        <f t="shared" si="167"/>
        <v/>
      </c>
      <c r="Q5345" s="61" t="s">
        <v>33</v>
      </c>
    </row>
    <row r="5346" spans="8:18" x14ac:dyDescent="0.25">
      <c r="H5346" s="59">
        <v>181617</v>
      </c>
      <c r="I5346" s="59" t="s">
        <v>71</v>
      </c>
      <c r="J5346" s="59">
        <v>11560568</v>
      </c>
      <c r="K5346" s="59" t="s">
        <v>5565</v>
      </c>
      <c r="L5346" s="61" t="s">
        <v>112</v>
      </c>
      <c r="M5346" s="61">
        <f>VLOOKUP(H5346,zdroj!C:F,4,0)</f>
        <v>0</v>
      </c>
      <c r="N5346" s="61" t="str">
        <f t="shared" si="166"/>
        <v>katA</v>
      </c>
      <c r="P5346" s="73" t="str">
        <f t="shared" si="167"/>
        <v/>
      </c>
      <c r="Q5346" s="61" t="s">
        <v>30</v>
      </c>
    </row>
    <row r="5347" spans="8:18" x14ac:dyDescent="0.25">
      <c r="H5347" s="59">
        <v>181617</v>
      </c>
      <c r="I5347" s="59" t="s">
        <v>71</v>
      </c>
      <c r="J5347" s="59">
        <v>11560576</v>
      </c>
      <c r="K5347" s="59" t="s">
        <v>5566</v>
      </c>
      <c r="L5347" s="61" t="s">
        <v>112</v>
      </c>
      <c r="M5347" s="61">
        <f>VLOOKUP(H5347,zdroj!C:F,4,0)</f>
        <v>0</v>
      </c>
      <c r="N5347" s="61" t="str">
        <f t="shared" si="166"/>
        <v>katA</v>
      </c>
      <c r="P5347" s="73" t="str">
        <f t="shared" si="167"/>
        <v/>
      </c>
      <c r="Q5347" s="61" t="s">
        <v>30</v>
      </c>
    </row>
    <row r="5348" spans="8:18" x14ac:dyDescent="0.25">
      <c r="H5348" s="59">
        <v>181617</v>
      </c>
      <c r="I5348" s="59" t="s">
        <v>71</v>
      </c>
      <c r="J5348" s="59">
        <v>11560584</v>
      </c>
      <c r="K5348" s="59" t="s">
        <v>5567</v>
      </c>
      <c r="L5348" s="61" t="s">
        <v>112</v>
      </c>
      <c r="M5348" s="61">
        <f>VLOOKUP(H5348,zdroj!C:F,4,0)</f>
        <v>0</v>
      </c>
      <c r="N5348" s="61" t="str">
        <f t="shared" si="166"/>
        <v>katA</v>
      </c>
      <c r="P5348" s="73" t="str">
        <f t="shared" si="167"/>
        <v/>
      </c>
      <c r="Q5348" s="61" t="s">
        <v>30</v>
      </c>
    </row>
    <row r="5349" spans="8:18" x14ac:dyDescent="0.25">
      <c r="H5349" s="59">
        <v>181617</v>
      </c>
      <c r="I5349" s="59" t="s">
        <v>71</v>
      </c>
      <c r="J5349" s="59">
        <v>11560592</v>
      </c>
      <c r="K5349" s="59" t="s">
        <v>5568</v>
      </c>
      <c r="L5349" s="61" t="s">
        <v>112</v>
      </c>
      <c r="M5349" s="61">
        <f>VLOOKUP(H5349,zdroj!C:F,4,0)</f>
        <v>0</v>
      </c>
      <c r="N5349" s="61" t="str">
        <f t="shared" si="166"/>
        <v>katA</v>
      </c>
      <c r="P5349" s="73" t="str">
        <f t="shared" si="167"/>
        <v/>
      </c>
      <c r="Q5349" s="61" t="s">
        <v>30</v>
      </c>
    </row>
    <row r="5350" spans="8:18" x14ac:dyDescent="0.25">
      <c r="H5350" s="59">
        <v>181617</v>
      </c>
      <c r="I5350" s="59" t="s">
        <v>71</v>
      </c>
      <c r="J5350" s="59">
        <v>11560606</v>
      </c>
      <c r="K5350" s="59" t="s">
        <v>5569</v>
      </c>
      <c r="L5350" s="61" t="s">
        <v>112</v>
      </c>
      <c r="M5350" s="61">
        <f>VLOOKUP(H5350,zdroj!C:F,4,0)</f>
        <v>0</v>
      </c>
      <c r="N5350" s="61" t="str">
        <f t="shared" si="166"/>
        <v>katA</v>
      </c>
      <c r="P5350" s="73" t="str">
        <f t="shared" si="167"/>
        <v/>
      </c>
      <c r="Q5350" s="61" t="s">
        <v>30</v>
      </c>
    </row>
    <row r="5351" spans="8:18" x14ac:dyDescent="0.25">
      <c r="H5351" s="59">
        <v>181617</v>
      </c>
      <c r="I5351" s="59" t="s">
        <v>71</v>
      </c>
      <c r="J5351" s="59">
        <v>11560614</v>
      </c>
      <c r="K5351" s="59" t="s">
        <v>5570</v>
      </c>
      <c r="L5351" s="61" t="s">
        <v>112</v>
      </c>
      <c r="M5351" s="61">
        <f>VLOOKUP(H5351,zdroj!C:F,4,0)</f>
        <v>0</v>
      </c>
      <c r="N5351" s="61" t="str">
        <f t="shared" si="166"/>
        <v>katA</v>
      </c>
      <c r="P5351" s="73" t="str">
        <f t="shared" si="167"/>
        <v/>
      </c>
      <c r="Q5351" s="61" t="s">
        <v>30</v>
      </c>
    </row>
    <row r="5352" spans="8:18" x14ac:dyDescent="0.25">
      <c r="H5352" s="59">
        <v>181617</v>
      </c>
      <c r="I5352" s="59" t="s">
        <v>71</v>
      </c>
      <c r="J5352" s="59">
        <v>11560622</v>
      </c>
      <c r="K5352" s="59" t="s">
        <v>5571</v>
      </c>
      <c r="L5352" s="61" t="s">
        <v>112</v>
      </c>
      <c r="M5352" s="61">
        <f>VLOOKUP(H5352,zdroj!C:F,4,0)</f>
        <v>0</v>
      </c>
      <c r="N5352" s="61" t="str">
        <f t="shared" si="166"/>
        <v>katA</v>
      </c>
      <c r="P5352" s="73" t="str">
        <f t="shared" si="167"/>
        <v/>
      </c>
      <c r="Q5352" s="61" t="s">
        <v>30</v>
      </c>
    </row>
    <row r="5353" spans="8:18" x14ac:dyDescent="0.25">
      <c r="H5353" s="59">
        <v>181617</v>
      </c>
      <c r="I5353" s="59" t="s">
        <v>71</v>
      </c>
      <c r="J5353" s="59">
        <v>11560631</v>
      </c>
      <c r="K5353" s="59" t="s">
        <v>5572</v>
      </c>
      <c r="L5353" s="61" t="s">
        <v>112</v>
      </c>
      <c r="M5353" s="61">
        <f>VLOOKUP(H5353,zdroj!C:F,4,0)</f>
        <v>0</v>
      </c>
      <c r="N5353" s="61" t="str">
        <f t="shared" si="166"/>
        <v>katA</v>
      </c>
      <c r="P5353" s="73" t="str">
        <f t="shared" si="167"/>
        <v/>
      </c>
      <c r="Q5353" s="61" t="s">
        <v>30</v>
      </c>
    </row>
    <row r="5354" spans="8:18" x14ac:dyDescent="0.25">
      <c r="H5354" s="59">
        <v>181617</v>
      </c>
      <c r="I5354" s="59" t="s">
        <v>71</v>
      </c>
      <c r="J5354" s="59">
        <v>11560649</v>
      </c>
      <c r="K5354" s="59" t="s">
        <v>5573</v>
      </c>
      <c r="L5354" s="61" t="s">
        <v>112</v>
      </c>
      <c r="M5354" s="61">
        <f>VLOOKUP(H5354,zdroj!C:F,4,0)</f>
        <v>0</v>
      </c>
      <c r="N5354" s="61" t="str">
        <f t="shared" si="166"/>
        <v>katA</v>
      </c>
      <c r="P5354" s="73" t="str">
        <f t="shared" si="167"/>
        <v/>
      </c>
      <c r="Q5354" s="61" t="s">
        <v>30</v>
      </c>
    </row>
    <row r="5355" spans="8:18" x14ac:dyDescent="0.25">
      <c r="H5355" s="59">
        <v>181617</v>
      </c>
      <c r="I5355" s="59" t="s">
        <v>71</v>
      </c>
      <c r="J5355" s="59">
        <v>11560657</v>
      </c>
      <c r="K5355" s="59" t="s">
        <v>5574</v>
      </c>
      <c r="L5355" s="61" t="s">
        <v>112</v>
      </c>
      <c r="M5355" s="61">
        <f>VLOOKUP(H5355,zdroj!C:F,4,0)</f>
        <v>0</v>
      </c>
      <c r="N5355" s="61" t="str">
        <f t="shared" si="166"/>
        <v>katA</v>
      </c>
      <c r="P5355" s="73" t="str">
        <f t="shared" si="167"/>
        <v/>
      </c>
      <c r="Q5355" s="61" t="s">
        <v>30</v>
      </c>
    </row>
    <row r="5356" spans="8:18" x14ac:dyDescent="0.25">
      <c r="H5356" s="59">
        <v>181617</v>
      </c>
      <c r="I5356" s="59" t="s">
        <v>71</v>
      </c>
      <c r="J5356" s="59">
        <v>11560665</v>
      </c>
      <c r="K5356" s="59" t="s">
        <v>5575</v>
      </c>
      <c r="L5356" s="61" t="s">
        <v>81</v>
      </c>
      <c r="M5356" s="61">
        <f>VLOOKUP(H5356,zdroj!C:F,4,0)</f>
        <v>0</v>
      </c>
      <c r="N5356" s="61" t="str">
        <f t="shared" si="166"/>
        <v>-</v>
      </c>
      <c r="P5356" s="73" t="str">
        <f t="shared" si="167"/>
        <v/>
      </c>
      <c r="Q5356" s="61" t="s">
        <v>88</v>
      </c>
    </row>
    <row r="5357" spans="8:18" x14ac:dyDescent="0.25">
      <c r="H5357" s="59">
        <v>181617</v>
      </c>
      <c r="I5357" s="59" t="s">
        <v>71</v>
      </c>
      <c r="J5357" s="59">
        <v>11560673</v>
      </c>
      <c r="K5357" s="59" t="s">
        <v>5576</v>
      </c>
      <c r="L5357" s="61" t="s">
        <v>112</v>
      </c>
      <c r="M5357" s="61">
        <f>VLOOKUP(H5357,zdroj!C:F,4,0)</f>
        <v>0</v>
      </c>
      <c r="N5357" s="61" t="str">
        <f t="shared" si="166"/>
        <v>katA</v>
      </c>
      <c r="P5357" s="73" t="str">
        <f t="shared" si="167"/>
        <v/>
      </c>
      <c r="Q5357" s="61" t="s">
        <v>30</v>
      </c>
    </row>
    <row r="5358" spans="8:18" x14ac:dyDescent="0.25">
      <c r="H5358" s="59">
        <v>181617</v>
      </c>
      <c r="I5358" s="59" t="s">
        <v>71</v>
      </c>
      <c r="J5358" s="59">
        <v>11560681</v>
      </c>
      <c r="K5358" s="59" t="s">
        <v>5577</v>
      </c>
      <c r="L5358" s="61" t="s">
        <v>81</v>
      </c>
      <c r="M5358" s="61">
        <f>VLOOKUP(H5358,zdroj!C:F,4,0)</f>
        <v>0</v>
      </c>
      <c r="N5358" s="61" t="str">
        <f t="shared" si="166"/>
        <v>-</v>
      </c>
      <c r="P5358" s="73" t="str">
        <f t="shared" si="167"/>
        <v/>
      </c>
      <c r="Q5358" s="61" t="s">
        <v>88</v>
      </c>
    </row>
    <row r="5359" spans="8:18" x14ac:dyDescent="0.25">
      <c r="H5359" s="59">
        <v>181617</v>
      </c>
      <c r="I5359" s="59" t="s">
        <v>71</v>
      </c>
      <c r="J5359" s="59">
        <v>11560690</v>
      </c>
      <c r="K5359" s="59" t="s">
        <v>5578</v>
      </c>
      <c r="L5359" s="61" t="s">
        <v>113</v>
      </c>
      <c r="M5359" s="61">
        <f>VLOOKUP(H5359,zdroj!C:F,4,0)</f>
        <v>0</v>
      </c>
      <c r="N5359" s="61" t="str">
        <f t="shared" si="166"/>
        <v>katB</v>
      </c>
      <c r="P5359" s="73" t="str">
        <f t="shared" si="167"/>
        <v/>
      </c>
      <c r="Q5359" s="61" t="s">
        <v>30</v>
      </c>
      <c r="R5359" s="61" t="s">
        <v>91</v>
      </c>
    </row>
    <row r="5360" spans="8:18" x14ac:dyDescent="0.25">
      <c r="H5360" s="59">
        <v>181617</v>
      </c>
      <c r="I5360" s="59" t="s">
        <v>71</v>
      </c>
      <c r="J5360" s="59">
        <v>11560703</v>
      </c>
      <c r="K5360" s="59" t="s">
        <v>5579</v>
      </c>
      <c r="L5360" s="61" t="s">
        <v>112</v>
      </c>
      <c r="M5360" s="61">
        <f>VLOOKUP(H5360,zdroj!C:F,4,0)</f>
        <v>0</v>
      </c>
      <c r="N5360" s="61" t="str">
        <f t="shared" si="166"/>
        <v>katA</v>
      </c>
      <c r="P5360" s="73" t="str">
        <f t="shared" si="167"/>
        <v/>
      </c>
      <c r="Q5360" s="61" t="s">
        <v>31</v>
      </c>
    </row>
    <row r="5361" spans="8:18" x14ac:dyDescent="0.25">
      <c r="H5361" s="59">
        <v>181617</v>
      </c>
      <c r="I5361" s="59" t="s">
        <v>71</v>
      </c>
      <c r="J5361" s="59">
        <v>11560711</v>
      </c>
      <c r="K5361" s="59" t="s">
        <v>5580</v>
      </c>
      <c r="L5361" s="61" t="s">
        <v>112</v>
      </c>
      <c r="M5361" s="61">
        <f>VLOOKUP(H5361,zdroj!C:F,4,0)</f>
        <v>0</v>
      </c>
      <c r="N5361" s="61" t="str">
        <f t="shared" si="166"/>
        <v>katA</v>
      </c>
      <c r="P5361" s="73" t="str">
        <f t="shared" si="167"/>
        <v/>
      </c>
      <c r="Q5361" s="61" t="s">
        <v>30</v>
      </c>
    </row>
    <row r="5362" spans="8:18" x14ac:dyDescent="0.25">
      <c r="H5362" s="59">
        <v>181617</v>
      </c>
      <c r="I5362" s="59" t="s">
        <v>71</v>
      </c>
      <c r="J5362" s="59">
        <v>11560720</v>
      </c>
      <c r="K5362" s="59" t="s">
        <v>5581</v>
      </c>
      <c r="L5362" s="61" t="s">
        <v>112</v>
      </c>
      <c r="M5362" s="61">
        <f>VLOOKUP(H5362,zdroj!C:F,4,0)</f>
        <v>0</v>
      </c>
      <c r="N5362" s="61" t="str">
        <f t="shared" si="166"/>
        <v>katA</v>
      </c>
      <c r="P5362" s="73" t="str">
        <f t="shared" si="167"/>
        <v/>
      </c>
      <c r="Q5362" s="61" t="s">
        <v>30</v>
      </c>
    </row>
    <row r="5363" spans="8:18" x14ac:dyDescent="0.25">
      <c r="H5363" s="59">
        <v>181617</v>
      </c>
      <c r="I5363" s="59" t="s">
        <v>71</v>
      </c>
      <c r="J5363" s="59">
        <v>11560738</v>
      </c>
      <c r="K5363" s="59" t="s">
        <v>5582</v>
      </c>
      <c r="L5363" s="61" t="s">
        <v>112</v>
      </c>
      <c r="M5363" s="61">
        <f>VLOOKUP(H5363,zdroj!C:F,4,0)</f>
        <v>0</v>
      </c>
      <c r="N5363" s="61" t="str">
        <f t="shared" si="166"/>
        <v>katA</v>
      </c>
      <c r="P5363" s="73" t="str">
        <f t="shared" si="167"/>
        <v/>
      </c>
      <c r="Q5363" s="61" t="s">
        <v>30</v>
      </c>
    </row>
    <row r="5364" spans="8:18" x14ac:dyDescent="0.25">
      <c r="H5364" s="59">
        <v>181617</v>
      </c>
      <c r="I5364" s="59" t="s">
        <v>71</v>
      </c>
      <c r="J5364" s="59">
        <v>11560746</v>
      </c>
      <c r="K5364" s="59" t="s">
        <v>5583</v>
      </c>
      <c r="L5364" s="61" t="s">
        <v>112</v>
      </c>
      <c r="M5364" s="61">
        <f>VLOOKUP(H5364,zdroj!C:F,4,0)</f>
        <v>0</v>
      </c>
      <c r="N5364" s="61" t="str">
        <f t="shared" si="166"/>
        <v>katA</v>
      </c>
      <c r="P5364" s="73" t="str">
        <f t="shared" si="167"/>
        <v/>
      </c>
      <c r="Q5364" s="61" t="s">
        <v>30</v>
      </c>
    </row>
    <row r="5365" spans="8:18" x14ac:dyDescent="0.25">
      <c r="H5365" s="59">
        <v>181617</v>
      </c>
      <c r="I5365" s="59" t="s">
        <v>71</v>
      </c>
      <c r="J5365" s="59">
        <v>11560754</v>
      </c>
      <c r="K5365" s="59" t="s">
        <v>5584</v>
      </c>
      <c r="L5365" s="61" t="s">
        <v>112</v>
      </c>
      <c r="M5365" s="61">
        <f>VLOOKUP(H5365,zdroj!C:F,4,0)</f>
        <v>0</v>
      </c>
      <c r="N5365" s="61" t="str">
        <f t="shared" si="166"/>
        <v>katA</v>
      </c>
      <c r="P5365" s="73" t="str">
        <f t="shared" si="167"/>
        <v/>
      </c>
      <c r="Q5365" s="61" t="s">
        <v>30</v>
      </c>
    </row>
    <row r="5366" spans="8:18" x14ac:dyDescent="0.25">
      <c r="H5366" s="59">
        <v>181617</v>
      </c>
      <c r="I5366" s="59" t="s">
        <v>71</v>
      </c>
      <c r="J5366" s="59">
        <v>11560762</v>
      </c>
      <c r="K5366" s="59" t="s">
        <v>5585</v>
      </c>
      <c r="L5366" s="61" t="s">
        <v>113</v>
      </c>
      <c r="M5366" s="61">
        <f>VLOOKUP(H5366,zdroj!C:F,4,0)</f>
        <v>0</v>
      </c>
      <c r="N5366" s="61" t="str">
        <f t="shared" si="166"/>
        <v>katB</v>
      </c>
      <c r="P5366" s="73" t="str">
        <f t="shared" si="167"/>
        <v/>
      </c>
      <c r="Q5366" s="61" t="s">
        <v>30</v>
      </c>
      <c r="R5366" s="61" t="s">
        <v>91</v>
      </c>
    </row>
    <row r="5367" spans="8:18" x14ac:dyDescent="0.25">
      <c r="H5367" s="59">
        <v>181617</v>
      </c>
      <c r="I5367" s="59" t="s">
        <v>71</v>
      </c>
      <c r="J5367" s="59">
        <v>11560771</v>
      </c>
      <c r="K5367" s="59" t="s">
        <v>5586</v>
      </c>
      <c r="L5367" s="61" t="s">
        <v>112</v>
      </c>
      <c r="M5367" s="61">
        <f>VLOOKUP(H5367,zdroj!C:F,4,0)</f>
        <v>0</v>
      </c>
      <c r="N5367" s="61" t="str">
        <f t="shared" si="166"/>
        <v>katA</v>
      </c>
      <c r="P5367" s="73" t="str">
        <f t="shared" si="167"/>
        <v/>
      </c>
      <c r="Q5367" s="61" t="s">
        <v>30</v>
      </c>
    </row>
    <row r="5368" spans="8:18" x14ac:dyDescent="0.25">
      <c r="H5368" s="59">
        <v>181617</v>
      </c>
      <c r="I5368" s="59" t="s">
        <v>71</v>
      </c>
      <c r="J5368" s="59">
        <v>11560789</v>
      </c>
      <c r="K5368" s="59" t="s">
        <v>5587</v>
      </c>
      <c r="L5368" s="61" t="s">
        <v>112</v>
      </c>
      <c r="M5368" s="61">
        <f>VLOOKUP(H5368,zdroj!C:F,4,0)</f>
        <v>0</v>
      </c>
      <c r="N5368" s="61" t="str">
        <f t="shared" si="166"/>
        <v>katA</v>
      </c>
      <c r="P5368" s="73" t="str">
        <f t="shared" si="167"/>
        <v/>
      </c>
      <c r="Q5368" s="61" t="s">
        <v>30</v>
      </c>
    </row>
    <row r="5369" spans="8:18" x14ac:dyDescent="0.25">
      <c r="H5369" s="59">
        <v>181617</v>
      </c>
      <c r="I5369" s="59" t="s">
        <v>71</v>
      </c>
      <c r="J5369" s="59">
        <v>11560797</v>
      </c>
      <c r="K5369" s="59" t="s">
        <v>5588</v>
      </c>
      <c r="L5369" s="61" t="s">
        <v>81</v>
      </c>
      <c r="M5369" s="61">
        <f>VLOOKUP(H5369,zdroj!C:F,4,0)</f>
        <v>0</v>
      </c>
      <c r="N5369" s="61" t="str">
        <f t="shared" si="166"/>
        <v>-</v>
      </c>
      <c r="P5369" s="73" t="str">
        <f t="shared" si="167"/>
        <v/>
      </c>
      <c r="Q5369" s="61" t="s">
        <v>88</v>
      </c>
    </row>
    <row r="5370" spans="8:18" x14ac:dyDescent="0.25">
      <c r="H5370" s="59">
        <v>181617</v>
      </c>
      <c r="I5370" s="59" t="s">
        <v>71</v>
      </c>
      <c r="J5370" s="59">
        <v>11560801</v>
      </c>
      <c r="K5370" s="59" t="s">
        <v>5589</v>
      </c>
      <c r="L5370" s="61" t="s">
        <v>112</v>
      </c>
      <c r="M5370" s="61">
        <f>VLOOKUP(H5370,zdroj!C:F,4,0)</f>
        <v>0</v>
      </c>
      <c r="N5370" s="61" t="str">
        <f t="shared" si="166"/>
        <v>katA</v>
      </c>
      <c r="P5370" s="73" t="str">
        <f t="shared" si="167"/>
        <v/>
      </c>
      <c r="Q5370" s="61" t="s">
        <v>30</v>
      </c>
    </row>
    <row r="5371" spans="8:18" x14ac:dyDescent="0.25">
      <c r="H5371" s="59">
        <v>181617</v>
      </c>
      <c r="I5371" s="59" t="s">
        <v>71</v>
      </c>
      <c r="J5371" s="59">
        <v>11560819</v>
      </c>
      <c r="K5371" s="59" t="s">
        <v>5590</v>
      </c>
      <c r="L5371" s="61" t="s">
        <v>112</v>
      </c>
      <c r="M5371" s="61">
        <f>VLOOKUP(H5371,zdroj!C:F,4,0)</f>
        <v>0</v>
      </c>
      <c r="N5371" s="61" t="str">
        <f t="shared" si="166"/>
        <v>katA</v>
      </c>
      <c r="P5371" s="73" t="str">
        <f t="shared" si="167"/>
        <v/>
      </c>
      <c r="Q5371" s="61" t="s">
        <v>30</v>
      </c>
    </row>
    <row r="5372" spans="8:18" x14ac:dyDescent="0.25">
      <c r="H5372" s="59">
        <v>181617</v>
      </c>
      <c r="I5372" s="59" t="s">
        <v>71</v>
      </c>
      <c r="J5372" s="59">
        <v>11560827</v>
      </c>
      <c r="K5372" s="59" t="s">
        <v>5591</v>
      </c>
      <c r="L5372" s="61" t="s">
        <v>81</v>
      </c>
      <c r="M5372" s="61">
        <f>VLOOKUP(H5372,zdroj!C:F,4,0)</f>
        <v>0</v>
      </c>
      <c r="N5372" s="61" t="str">
        <f t="shared" si="166"/>
        <v>-</v>
      </c>
      <c r="P5372" s="73" t="str">
        <f t="shared" si="167"/>
        <v/>
      </c>
      <c r="Q5372" s="61" t="s">
        <v>88</v>
      </c>
    </row>
    <row r="5373" spans="8:18" x14ac:dyDescent="0.25">
      <c r="H5373" s="59">
        <v>181617</v>
      </c>
      <c r="I5373" s="59" t="s">
        <v>71</v>
      </c>
      <c r="J5373" s="59">
        <v>11560835</v>
      </c>
      <c r="K5373" s="59" t="s">
        <v>5592</v>
      </c>
      <c r="L5373" s="61" t="s">
        <v>112</v>
      </c>
      <c r="M5373" s="61">
        <f>VLOOKUP(H5373,zdroj!C:F,4,0)</f>
        <v>0</v>
      </c>
      <c r="N5373" s="61" t="str">
        <f t="shared" si="166"/>
        <v>katA</v>
      </c>
      <c r="P5373" s="73" t="str">
        <f t="shared" si="167"/>
        <v/>
      </c>
      <c r="Q5373" s="61" t="s">
        <v>30</v>
      </c>
    </row>
    <row r="5374" spans="8:18" x14ac:dyDescent="0.25">
      <c r="H5374" s="59">
        <v>181617</v>
      </c>
      <c r="I5374" s="59" t="s">
        <v>71</v>
      </c>
      <c r="J5374" s="59">
        <v>11560843</v>
      </c>
      <c r="K5374" s="59" t="s">
        <v>5593</v>
      </c>
      <c r="L5374" s="61" t="s">
        <v>112</v>
      </c>
      <c r="M5374" s="61">
        <f>VLOOKUP(H5374,zdroj!C:F,4,0)</f>
        <v>0</v>
      </c>
      <c r="N5374" s="61" t="str">
        <f t="shared" si="166"/>
        <v>katA</v>
      </c>
      <c r="P5374" s="73" t="str">
        <f t="shared" si="167"/>
        <v/>
      </c>
      <c r="Q5374" s="61" t="s">
        <v>30</v>
      </c>
    </row>
    <row r="5375" spans="8:18" x14ac:dyDescent="0.25">
      <c r="H5375" s="59">
        <v>181617</v>
      </c>
      <c r="I5375" s="59" t="s">
        <v>71</v>
      </c>
      <c r="J5375" s="59">
        <v>11560851</v>
      </c>
      <c r="K5375" s="59" t="s">
        <v>5594</v>
      </c>
      <c r="L5375" s="61" t="s">
        <v>112</v>
      </c>
      <c r="M5375" s="61">
        <f>VLOOKUP(H5375,zdroj!C:F,4,0)</f>
        <v>0</v>
      </c>
      <c r="N5375" s="61" t="str">
        <f t="shared" si="166"/>
        <v>katA</v>
      </c>
      <c r="P5375" s="73" t="str">
        <f t="shared" si="167"/>
        <v/>
      </c>
      <c r="Q5375" s="61" t="s">
        <v>30</v>
      </c>
    </row>
    <row r="5376" spans="8:18" x14ac:dyDescent="0.25">
      <c r="H5376" s="59">
        <v>181617</v>
      </c>
      <c r="I5376" s="59" t="s">
        <v>71</v>
      </c>
      <c r="J5376" s="59">
        <v>11560860</v>
      </c>
      <c r="K5376" s="59" t="s">
        <v>5595</v>
      </c>
      <c r="L5376" s="61" t="s">
        <v>112</v>
      </c>
      <c r="M5376" s="61">
        <f>VLOOKUP(H5376,zdroj!C:F,4,0)</f>
        <v>0</v>
      </c>
      <c r="N5376" s="61" t="str">
        <f t="shared" si="166"/>
        <v>katA</v>
      </c>
      <c r="P5376" s="73" t="str">
        <f t="shared" si="167"/>
        <v/>
      </c>
      <c r="Q5376" s="61" t="s">
        <v>30</v>
      </c>
    </row>
    <row r="5377" spans="8:18" x14ac:dyDescent="0.25">
      <c r="H5377" s="59">
        <v>181617</v>
      </c>
      <c r="I5377" s="59" t="s">
        <v>71</v>
      </c>
      <c r="J5377" s="59">
        <v>11560878</v>
      </c>
      <c r="K5377" s="59" t="s">
        <v>5596</v>
      </c>
      <c r="L5377" s="61" t="s">
        <v>81</v>
      </c>
      <c r="M5377" s="61">
        <f>VLOOKUP(H5377,zdroj!C:F,4,0)</f>
        <v>0</v>
      </c>
      <c r="N5377" s="61" t="str">
        <f t="shared" si="166"/>
        <v>-</v>
      </c>
      <c r="P5377" s="73" t="str">
        <f t="shared" si="167"/>
        <v/>
      </c>
      <c r="Q5377" s="61" t="s">
        <v>86</v>
      </c>
    </row>
    <row r="5378" spans="8:18" x14ac:dyDescent="0.25">
      <c r="H5378" s="59">
        <v>181617</v>
      </c>
      <c r="I5378" s="59" t="s">
        <v>71</v>
      </c>
      <c r="J5378" s="59">
        <v>11560886</v>
      </c>
      <c r="K5378" s="59" t="s">
        <v>5597</v>
      </c>
      <c r="L5378" s="61" t="s">
        <v>112</v>
      </c>
      <c r="M5378" s="61">
        <f>VLOOKUP(H5378,zdroj!C:F,4,0)</f>
        <v>0</v>
      </c>
      <c r="N5378" s="61" t="str">
        <f t="shared" si="166"/>
        <v>katA</v>
      </c>
      <c r="P5378" s="73" t="str">
        <f t="shared" si="167"/>
        <v/>
      </c>
      <c r="Q5378" s="61" t="s">
        <v>30</v>
      </c>
    </row>
    <row r="5379" spans="8:18" x14ac:dyDescent="0.25">
      <c r="H5379" s="59">
        <v>181617</v>
      </c>
      <c r="I5379" s="59" t="s">
        <v>71</v>
      </c>
      <c r="J5379" s="59">
        <v>11560894</v>
      </c>
      <c r="K5379" s="59" t="s">
        <v>5598</v>
      </c>
      <c r="L5379" s="61" t="s">
        <v>113</v>
      </c>
      <c r="M5379" s="61">
        <f>VLOOKUP(H5379,zdroj!C:F,4,0)</f>
        <v>0</v>
      </c>
      <c r="N5379" s="61" t="str">
        <f t="shared" si="166"/>
        <v>katB</v>
      </c>
      <c r="P5379" s="73" t="str">
        <f t="shared" si="167"/>
        <v/>
      </c>
      <c r="Q5379" s="61" t="s">
        <v>30</v>
      </c>
      <c r="R5379" s="61" t="s">
        <v>91</v>
      </c>
    </row>
    <row r="5380" spans="8:18" x14ac:dyDescent="0.25">
      <c r="H5380" s="59">
        <v>181617</v>
      </c>
      <c r="I5380" s="59" t="s">
        <v>71</v>
      </c>
      <c r="J5380" s="59">
        <v>11560908</v>
      </c>
      <c r="K5380" s="59" t="s">
        <v>5599</v>
      </c>
      <c r="L5380" s="61" t="s">
        <v>112</v>
      </c>
      <c r="M5380" s="61">
        <f>VLOOKUP(H5380,zdroj!C:F,4,0)</f>
        <v>0</v>
      </c>
      <c r="N5380" s="61" t="str">
        <f t="shared" si="166"/>
        <v>katA</v>
      </c>
      <c r="P5380" s="73" t="str">
        <f t="shared" si="167"/>
        <v/>
      </c>
      <c r="Q5380" s="61" t="s">
        <v>30</v>
      </c>
    </row>
    <row r="5381" spans="8:18" x14ac:dyDescent="0.25">
      <c r="H5381" s="59">
        <v>181617</v>
      </c>
      <c r="I5381" s="59" t="s">
        <v>71</v>
      </c>
      <c r="J5381" s="59">
        <v>11560916</v>
      </c>
      <c r="K5381" s="59" t="s">
        <v>5600</v>
      </c>
      <c r="L5381" s="61" t="s">
        <v>112</v>
      </c>
      <c r="M5381" s="61">
        <f>VLOOKUP(H5381,zdroj!C:F,4,0)</f>
        <v>0</v>
      </c>
      <c r="N5381" s="61" t="str">
        <f t="shared" si="166"/>
        <v>katA</v>
      </c>
      <c r="P5381" s="73" t="str">
        <f t="shared" si="167"/>
        <v/>
      </c>
      <c r="Q5381" s="61" t="s">
        <v>30</v>
      </c>
    </row>
    <row r="5382" spans="8:18" x14ac:dyDescent="0.25">
      <c r="H5382" s="59">
        <v>181617</v>
      </c>
      <c r="I5382" s="59" t="s">
        <v>71</v>
      </c>
      <c r="J5382" s="59">
        <v>11560924</v>
      </c>
      <c r="K5382" s="59" t="s">
        <v>5601</v>
      </c>
      <c r="L5382" s="61" t="s">
        <v>112</v>
      </c>
      <c r="M5382" s="61">
        <f>VLOOKUP(H5382,zdroj!C:F,4,0)</f>
        <v>0</v>
      </c>
      <c r="N5382" s="61" t="str">
        <f t="shared" si="166"/>
        <v>katA</v>
      </c>
      <c r="P5382" s="73" t="str">
        <f t="shared" si="167"/>
        <v/>
      </c>
      <c r="Q5382" s="61" t="s">
        <v>30</v>
      </c>
    </row>
    <row r="5383" spans="8:18" x14ac:dyDescent="0.25">
      <c r="H5383" s="59">
        <v>181617</v>
      </c>
      <c r="I5383" s="59" t="s">
        <v>71</v>
      </c>
      <c r="J5383" s="59">
        <v>11560932</v>
      </c>
      <c r="K5383" s="59" t="s">
        <v>5602</v>
      </c>
      <c r="L5383" s="61" t="s">
        <v>112</v>
      </c>
      <c r="M5383" s="61">
        <f>VLOOKUP(H5383,zdroj!C:F,4,0)</f>
        <v>0</v>
      </c>
      <c r="N5383" s="61" t="str">
        <f t="shared" ref="N5383:N5446" si="168">IF(M5383="A",IF(L5383="katA","katB",L5383),L5383)</f>
        <v>katA</v>
      </c>
      <c r="P5383" s="73" t="str">
        <f t="shared" ref="P5383:P5446" si="169">IF(O5383="A",1,"")</f>
        <v/>
      </c>
      <c r="Q5383" s="61" t="s">
        <v>30</v>
      </c>
    </row>
    <row r="5384" spans="8:18" x14ac:dyDescent="0.25">
      <c r="H5384" s="59">
        <v>181617</v>
      </c>
      <c r="I5384" s="59" t="s">
        <v>71</v>
      </c>
      <c r="J5384" s="59">
        <v>30940109</v>
      </c>
      <c r="K5384" s="59" t="s">
        <v>5603</v>
      </c>
      <c r="L5384" s="61" t="s">
        <v>81</v>
      </c>
      <c r="M5384" s="61">
        <f>VLOOKUP(H5384,zdroj!C:F,4,0)</f>
        <v>0</v>
      </c>
      <c r="N5384" s="61" t="str">
        <f t="shared" si="168"/>
        <v>-</v>
      </c>
      <c r="P5384" s="73" t="str">
        <f t="shared" si="169"/>
        <v/>
      </c>
      <c r="Q5384" s="61" t="s">
        <v>86</v>
      </c>
    </row>
    <row r="5385" spans="8:18" x14ac:dyDescent="0.25">
      <c r="H5385" s="59">
        <v>181617</v>
      </c>
      <c r="I5385" s="59" t="s">
        <v>71</v>
      </c>
      <c r="J5385" s="59">
        <v>41985648</v>
      </c>
      <c r="K5385" s="59" t="s">
        <v>5604</v>
      </c>
      <c r="L5385" s="61" t="s">
        <v>112</v>
      </c>
      <c r="M5385" s="61">
        <f>VLOOKUP(H5385,zdroj!C:F,4,0)</f>
        <v>0</v>
      </c>
      <c r="N5385" s="61" t="str">
        <f t="shared" si="168"/>
        <v>katA</v>
      </c>
      <c r="P5385" s="73" t="str">
        <f t="shared" si="169"/>
        <v/>
      </c>
      <c r="Q5385" s="61" t="s">
        <v>30</v>
      </c>
    </row>
    <row r="5386" spans="8:18" x14ac:dyDescent="0.25">
      <c r="H5386" s="59">
        <v>181617</v>
      </c>
      <c r="I5386" s="59" t="s">
        <v>71</v>
      </c>
      <c r="J5386" s="59">
        <v>71049339</v>
      </c>
      <c r="K5386" s="59" t="s">
        <v>5605</v>
      </c>
      <c r="L5386" s="61" t="s">
        <v>112</v>
      </c>
      <c r="M5386" s="61">
        <f>VLOOKUP(H5386,zdroj!C:F,4,0)</f>
        <v>0</v>
      </c>
      <c r="N5386" s="61" t="str">
        <f t="shared" si="168"/>
        <v>katA</v>
      </c>
      <c r="P5386" s="73" t="str">
        <f t="shared" si="169"/>
        <v/>
      </c>
      <c r="Q5386" s="61" t="s">
        <v>30</v>
      </c>
    </row>
    <row r="5387" spans="8:18" x14ac:dyDescent="0.25">
      <c r="H5387" s="59">
        <v>183954</v>
      </c>
      <c r="I5387" s="59" t="s">
        <v>69</v>
      </c>
      <c r="J5387" s="59">
        <v>11567988</v>
      </c>
      <c r="K5387" s="59" t="s">
        <v>5606</v>
      </c>
      <c r="L5387" s="61" t="s">
        <v>113</v>
      </c>
      <c r="M5387" s="61">
        <f>VLOOKUP(H5387,zdroj!C:F,4,0)</f>
        <v>0</v>
      </c>
      <c r="N5387" s="61" t="str">
        <f t="shared" si="168"/>
        <v>katB</v>
      </c>
      <c r="P5387" s="73" t="str">
        <f t="shared" si="169"/>
        <v/>
      </c>
      <c r="Q5387" s="61" t="s">
        <v>30</v>
      </c>
    </row>
    <row r="5388" spans="8:18" x14ac:dyDescent="0.25">
      <c r="H5388" s="59">
        <v>183954</v>
      </c>
      <c r="I5388" s="59" t="s">
        <v>69</v>
      </c>
      <c r="J5388" s="59">
        <v>11567996</v>
      </c>
      <c r="K5388" s="59" t="s">
        <v>5607</v>
      </c>
      <c r="L5388" s="61" t="s">
        <v>113</v>
      </c>
      <c r="M5388" s="61">
        <f>VLOOKUP(H5388,zdroj!C:F,4,0)</f>
        <v>0</v>
      </c>
      <c r="N5388" s="61" t="str">
        <f t="shared" si="168"/>
        <v>katB</v>
      </c>
      <c r="P5388" s="73" t="str">
        <f t="shared" si="169"/>
        <v/>
      </c>
      <c r="Q5388" s="61" t="s">
        <v>30</v>
      </c>
    </row>
    <row r="5389" spans="8:18" x14ac:dyDescent="0.25">
      <c r="H5389" s="59">
        <v>183954</v>
      </c>
      <c r="I5389" s="59" t="s">
        <v>69</v>
      </c>
      <c r="J5389" s="59">
        <v>11568003</v>
      </c>
      <c r="K5389" s="59" t="s">
        <v>5608</v>
      </c>
      <c r="L5389" s="61" t="s">
        <v>81</v>
      </c>
      <c r="M5389" s="61">
        <f>VLOOKUP(H5389,zdroj!C:F,4,0)</f>
        <v>0</v>
      </c>
      <c r="N5389" s="61" t="str">
        <f t="shared" si="168"/>
        <v>-</v>
      </c>
      <c r="P5389" s="73" t="str">
        <f t="shared" si="169"/>
        <v/>
      </c>
      <c r="Q5389" s="61" t="s">
        <v>84</v>
      </c>
    </row>
    <row r="5390" spans="8:18" x14ac:dyDescent="0.25">
      <c r="H5390" s="59">
        <v>183954</v>
      </c>
      <c r="I5390" s="59" t="s">
        <v>69</v>
      </c>
      <c r="J5390" s="59">
        <v>11568011</v>
      </c>
      <c r="K5390" s="59" t="s">
        <v>5609</v>
      </c>
      <c r="L5390" s="61" t="s">
        <v>81</v>
      </c>
      <c r="M5390" s="61">
        <f>VLOOKUP(H5390,zdroj!C:F,4,0)</f>
        <v>0</v>
      </c>
      <c r="N5390" s="61" t="str">
        <f t="shared" si="168"/>
        <v>-</v>
      </c>
      <c r="P5390" s="73" t="str">
        <f t="shared" si="169"/>
        <v/>
      </c>
      <c r="Q5390" s="61" t="s">
        <v>84</v>
      </c>
    </row>
    <row r="5391" spans="8:18" x14ac:dyDescent="0.25">
      <c r="H5391" s="59">
        <v>183954</v>
      </c>
      <c r="I5391" s="59" t="s">
        <v>69</v>
      </c>
      <c r="J5391" s="59">
        <v>11568020</v>
      </c>
      <c r="K5391" s="59" t="s">
        <v>5610</v>
      </c>
      <c r="L5391" s="61" t="s">
        <v>113</v>
      </c>
      <c r="M5391" s="61">
        <f>VLOOKUP(H5391,zdroj!C:F,4,0)</f>
        <v>0</v>
      </c>
      <c r="N5391" s="61" t="str">
        <f t="shared" si="168"/>
        <v>katB</v>
      </c>
      <c r="P5391" s="73" t="str">
        <f t="shared" si="169"/>
        <v/>
      </c>
      <c r="Q5391" s="61" t="s">
        <v>30</v>
      </c>
    </row>
    <row r="5392" spans="8:18" x14ac:dyDescent="0.25">
      <c r="H5392" s="59">
        <v>183954</v>
      </c>
      <c r="I5392" s="59" t="s">
        <v>69</v>
      </c>
      <c r="J5392" s="59">
        <v>11568038</v>
      </c>
      <c r="K5392" s="59" t="s">
        <v>5611</v>
      </c>
      <c r="L5392" s="61" t="s">
        <v>113</v>
      </c>
      <c r="M5392" s="61">
        <f>VLOOKUP(H5392,zdroj!C:F,4,0)</f>
        <v>0</v>
      </c>
      <c r="N5392" s="61" t="str">
        <f t="shared" si="168"/>
        <v>katB</v>
      </c>
      <c r="P5392" s="73" t="str">
        <f t="shared" si="169"/>
        <v/>
      </c>
      <c r="Q5392" s="61" t="s">
        <v>30</v>
      </c>
    </row>
    <row r="5393" spans="8:17" x14ac:dyDescent="0.25">
      <c r="H5393" s="59">
        <v>183954</v>
      </c>
      <c r="I5393" s="59" t="s">
        <v>69</v>
      </c>
      <c r="J5393" s="59">
        <v>11568046</v>
      </c>
      <c r="K5393" s="59" t="s">
        <v>5612</v>
      </c>
      <c r="L5393" s="61" t="s">
        <v>81</v>
      </c>
      <c r="M5393" s="61">
        <f>VLOOKUP(H5393,zdroj!C:F,4,0)</f>
        <v>0</v>
      </c>
      <c r="N5393" s="61" t="str">
        <f t="shared" si="168"/>
        <v>-</v>
      </c>
      <c r="P5393" s="73" t="str">
        <f t="shared" si="169"/>
        <v/>
      </c>
      <c r="Q5393" s="61" t="s">
        <v>84</v>
      </c>
    </row>
    <row r="5394" spans="8:17" x14ac:dyDescent="0.25">
      <c r="H5394" s="59">
        <v>183954</v>
      </c>
      <c r="I5394" s="59" t="s">
        <v>69</v>
      </c>
      <c r="J5394" s="59">
        <v>11568054</v>
      </c>
      <c r="K5394" s="59" t="s">
        <v>5613</v>
      </c>
      <c r="L5394" s="61" t="s">
        <v>113</v>
      </c>
      <c r="M5394" s="61">
        <f>VLOOKUP(H5394,zdroj!C:F,4,0)</f>
        <v>0</v>
      </c>
      <c r="N5394" s="61" t="str">
        <f t="shared" si="168"/>
        <v>katB</v>
      </c>
      <c r="P5394" s="73" t="str">
        <f t="shared" si="169"/>
        <v/>
      </c>
      <c r="Q5394" s="61" t="s">
        <v>30</v>
      </c>
    </row>
    <row r="5395" spans="8:17" x14ac:dyDescent="0.25">
      <c r="H5395" s="59">
        <v>183954</v>
      </c>
      <c r="I5395" s="59" t="s">
        <v>69</v>
      </c>
      <c r="J5395" s="59">
        <v>11568062</v>
      </c>
      <c r="K5395" s="59" t="s">
        <v>5614</v>
      </c>
      <c r="L5395" s="61" t="s">
        <v>81</v>
      </c>
      <c r="M5395" s="61">
        <f>VLOOKUP(H5395,zdroj!C:F,4,0)</f>
        <v>0</v>
      </c>
      <c r="N5395" s="61" t="str">
        <f t="shared" si="168"/>
        <v>-</v>
      </c>
      <c r="P5395" s="73" t="str">
        <f t="shared" si="169"/>
        <v/>
      </c>
      <c r="Q5395" s="61" t="s">
        <v>84</v>
      </c>
    </row>
    <row r="5396" spans="8:17" x14ac:dyDescent="0.25">
      <c r="H5396" s="59">
        <v>183954</v>
      </c>
      <c r="I5396" s="59" t="s">
        <v>69</v>
      </c>
      <c r="J5396" s="59">
        <v>11568071</v>
      </c>
      <c r="K5396" s="59" t="s">
        <v>5615</v>
      </c>
      <c r="L5396" s="61" t="s">
        <v>113</v>
      </c>
      <c r="M5396" s="61">
        <f>VLOOKUP(H5396,zdroj!C:F,4,0)</f>
        <v>0</v>
      </c>
      <c r="N5396" s="61" t="str">
        <f t="shared" si="168"/>
        <v>katB</v>
      </c>
      <c r="P5396" s="73" t="str">
        <f t="shared" si="169"/>
        <v/>
      </c>
      <c r="Q5396" s="61" t="s">
        <v>30</v>
      </c>
    </row>
    <row r="5397" spans="8:17" x14ac:dyDescent="0.25">
      <c r="H5397" s="59">
        <v>183954</v>
      </c>
      <c r="I5397" s="59" t="s">
        <v>69</v>
      </c>
      <c r="J5397" s="59">
        <v>11568089</v>
      </c>
      <c r="K5397" s="59" t="s">
        <v>5616</v>
      </c>
      <c r="L5397" s="61" t="s">
        <v>113</v>
      </c>
      <c r="M5397" s="61">
        <f>VLOOKUP(H5397,zdroj!C:F,4,0)</f>
        <v>0</v>
      </c>
      <c r="N5397" s="61" t="str">
        <f t="shared" si="168"/>
        <v>katB</v>
      </c>
      <c r="P5397" s="73" t="str">
        <f t="shared" si="169"/>
        <v/>
      </c>
      <c r="Q5397" s="61" t="s">
        <v>30</v>
      </c>
    </row>
    <row r="5398" spans="8:17" x14ac:dyDescent="0.25">
      <c r="H5398" s="59">
        <v>183954</v>
      </c>
      <c r="I5398" s="59" t="s">
        <v>69</v>
      </c>
      <c r="J5398" s="59">
        <v>11568097</v>
      </c>
      <c r="K5398" s="59" t="s">
        <v>5617</v>
      </c>
      <c r="L5398" s="61" t="s">
        <v>81</v>
      </c>
      <c r="M5398" s="61">
        <f>VLOOKUP(H5398,zdroj!C:F,4,0)</f>
        <v>0</v>
      </c>
      <c r="N5398" s="61" t="str">
        <f t="shared" si="168"/>
        <v>-</v>
      </c>
      <c r="P5398" s="73" t="str">
        <f t="shared" si="169"/>
        <v/>
      </c>
      <c r="Q5398" s="61" t="s">
        <v>84</v>
      </c>
    </row>
    <row r="5399" spans="8:17" x14ac:dyDescent="0.25">
      <c r="H5399" s="59">
        <v>183954</v>
      </c>
      <c r="I5399" s="59" t="s">
        <v>69</v>
      </c>
      <c r="J5399" s="59">
        <v>11568101</v>
      </c>
      <c r="K5399" s="59" t="s">
        <v>5618</v>
      </c>
      <c r="L5399" s="61" t="s">
        <v>113</v>
      </c>
      <c r="M5399" s="61">
        <f>VLOOKUP(H5399,zdroj!C:F,4,0)</f>
        <v>0</v>
      </c>
      <c r="N5399" s="61" t="str">
        <f t="shared" si="168"/>
        <v>katB</v>
      </c>
      <c r="P5399" s="73" t="str">
        <f t="shared" si="169"/>
        <v/>
      </c>
      <c r="Q5399" s="61" t="s">
        <v>30</v>
      </c>
    </row>
    <row r="5400" spans="8:17" x14ac:dyDescent="0.25">
      <c r="H5400" s="59">
        <v>183954</v>
      </c>
      <c r="I5400" s="59" t="s">
        <v>69</v>
      </c>
      <c r="J5400" s="59">
        <v>11568119</v>
      </c>
      <c r="K5400" s="59" t="s">
        <v>5619</v>
      </c>
      <c r="L5400" s="61" t="s">
        <v>113</v>
      </c>
      <c r="M5400" s="61">
        <f>VLOOKUP(H5400,zdroj!C:F,4,0)</f>
        <v>0</v>
      </c>
      <c r="N5400" s="61" t="str">
        <f t="shared" si="168"/>
        <v>katB</v>
      </c>
      <c r="P5400" s="73" t="str">
        <f t="shared" si="169"/>
        <v/>
      </c>
      <c r="Q5400" s="61" t="s">
        <v>30</v>
      </c>
    </row>
    <row r="5401" spans="8:17" x14ac:dyDescent="0.25">
      <c r="H5401" s="59">
        <v>183954</v>
      </c>
      <c r="I5401" s="59" t="s">
        <v>69</v>
      </c>
      <c r="J5401" s="59">
        <v>11568127</v>
      </c>
      <c r="K5401" s="59" t="s">
        <v>5620</v>
      </c>
      <c r="L5401" s="61" t="s">
        <v>113</v>
      </c>
      <c r="M5401" s="61">
        <f>VLOOKUP(H5401,zdroj!C:F,4,0)</f>
        <v>0</v>
      </c>
      <c r="N5401" s="61" t="str">
        <f t="shared" si="168"/>
        <v>katB</v>
      </c>
      <c r="P5401" s="73" t="str">
        <f t="shared" si="169"/>
        <v/>
      </c>
      <c r="Q5401" s="61" t="s">
        <v>30</v>
      </c>
    </row>
    <row r="5402" spans="8:17" x14ac:dyDescent="0.25">
      <c r="H5402" s="59">
        <v>183954</v>
      </c>
      <c r="I5402" s="59" t="s">
        <v>69</v>
      </c>
      <c r="J5402" s="59">
        <v>11568135</v>
      </c>
      <c r="K5402" s="59" t="s">
        <v>5621</v>
      </c>
      <c r="L5402" s="61" t="s">
        <v>113</v>
      </c>
      <c r="M5402" s="61">
        <f>VLOOKUP(H5402,zdroj!C:F,4,0)</f>
        <v>0</v>
      </c>
      <c r="N5402" s="61" t="str">
        <f t="shared" si="168"/>
        <v>katB</v>
      </c>
      <c r="P5402" s="73" t="str">
        <f t="shared" si="169"/>
        <v/>
      </c>
      <c r="Q5402" s="61" t="s">
        <v>30</v>
      </c>
    </row>
    <row r="5403" spans="8:17" x14ac:dyDescent="0.25">
      <c r="H5403" s="59">
        <v>183954</v>
      </c>
      <c r="I5403" s="59" t="s">
        <v>69</v>
      </c>
      <c r="J5403" s="59">
        <v>11568143</v>
      </c>
      <c r="K5403" s="59" t="s">
        <v>5622</v>
      </c>
      <c r="L5403" s="61" t="s">
        <v>81</v>
      </c>
      <c r="M5403" s="61">
        <f>VLOOKUP(H5403,zdroj!C:F,4,0)</f>
        <v>0</v>
      </c>
      <c r="N5403" s="61" t="str">
        <f t="shared" si="168"/>
        <v>-</v>
      </c>
      <c r="P5403" s="73" t="str">
        <f t="shared" si="169"/>
        <v/>
      </c>
      <c r="Q5403" s="61" t="s">
        <v>84</v>
      </c>
    </row>
    <row r="5404" spans="8:17" x14ac:dyDescent="0.25">
      <c r="H5404" s="59">
        <v>183954</v>
      </c>
      <c r="I5404" s="59" t="s">
        <v>69</v>
      </c>
      <c r="J5404" s="59">
        <v>11568151</v>
      </c>
      <c r="K5404" s="59" t="s">
        <v>5623</v>
      </c>
      <c r="L5404" s="61" t="s">
        <v>113</v>
      </c>
      <c r="M5404" s="61">
        <f>VLOOKUP(H5404,zdroj!C:F,4,0)</f>
        <v>0</v>
      </c>
      <c r="N5404" s="61" t="str">
        <f t="shared" si="168"/>
        <v>katB</v>
      </c>
      <c r="P5404" s="73" t="str">
        <f t="shared" si="169"/>
        <v/>
      </c>
      <c r="Q5404" s="61" t="s">
        <v>30</v>
      </c>
    </row>
    <row r="5405" spans="8:17" x14ac:dyDescent="0.25">
      <c r="H5405" s="59">
        <v>183954</v>
      </c>
      <c r="I5405" s="59" t="s">
        <v>69</v>
      </c>
      <c r="J5405" s="59">
        <v>11568160</v>
      </c>
      <c r="K5405" s="59" t="s">
        <v>5624</v>
      </c>
      <c r="L5405" s="61" t="s">
        <v>113</v>
      </c>
      <c r="M5405" s="61">
        <f>VLOOKUP(H5405,zdroj!C:F,4,0)</f>
        <v>0</v>
      </c>
      <c r="N5405" s="61" t="str">
        <f t="shared" si="168"/>
        <v>katB</v>
      </c>
      <c r="P5405" s="73" t="str">
        <f t="shared" si="169"/>
        <v/>
      </c>
      <c r="Q5405" s="61" t="s">
        <v>30</v>
      </c>
    </row>
    <row r="5406" spans="8:17" x14ac:dyDescent="0.25">
      <c r="H5406" s="59">
        <v>183954</v>
      </c>
      <c r="I5406" s="59" t="s">
        <v>69</v>
      </c>
      <c r="J5406" s="59">
        <v>11568186</v>
      </c>
      <c r="K5406" s="59" t="s">
        <v>5625</v>
      </c>
      <c r="L5406" s="61" t="s">
        <v>113</v>
      </c>
      <c r="M5406" s="61">
        <f>VLOOKUP(H5406,zdroj!C:F,4,0)</f>
        <v>0</v>
      </c>
      <c r="N5406" s="61" t="str">
        <f t="shared" si="168"/>
        <v>katB</v>
      </c>
      <c r="P5406" s="73" t="str">
        <f t="shared" si="169"/>
        <v/>
      </c>
      <c r="Q5406" s="61" t="s">
        <v>31</v>
      </c>
    </row>
    <row r="5407" spans="8:17" x14ac:dyDescent="0.25">
      <c r="H5407" s="59">
        <v>183954</v>
      </c>
      <c r="I5407" s="59" t="s">
        <v>69</v>
      </c>
      <c r="J5407" s="59">
        <v>11568194</v>
      </c>
      <c r="K5407" s="59" t="s">
        <v>5626</v>
      </c>
      <c r="L5407" s="61" t="s">
        <v>81</v>
      </c>
      <c r="M5407" s="61">
        <f>VLOOKUP(H5407,zdroj!C:F,4,0)</f>
        <v>0</v>
      </c>
      <c r="N5407" s="61" t="str">
        <f t="shared" si="168"/>
        <v>-</v>
      </c>
      <c r="P5407" s="73" t="str">
        <f t="shared" si="169"/>
        <v/>
      </c>
      <c r="Q5407" s="61" t="s">
        <v>84</v>
      </c>
    </row>
    <row r="5408" spans="8:17" x14ac:dyDescent="0.25">
      <c r="H5408" s="59">
        <v>183954</v>
      </c>
      <c r="I5408" s="59" t="s">
        <v>69</v>
      </c>
      <c r="J5408" s="59">
        <v>11568208</v>
      </c>
      <c r="K5408" s="59" t="s">
        <v>5627</v>
      </c>
      <c r="L5408" s="61" t="s">
        <v>113</v>
      </c>
      <c r="M5408" s="61">
        <f>VLOOKUP(H5408,zdroj!C:F,4,0)</f>
        <v>0</v>
      </c>
      <c r="N5408" s="61" t="str">
        <f t="shared" si="168"/>
        <v>katB</v>
      </c>
      <c r="P5408" s="73" t="str">
        <f t="shared" si="169"/>
        <v/>
      </c>
      <c r="Q5408" s="61" t="s">
        <v>30</v>
      </c>
    </row>
    <row r="5409" spans="8:17" x14ac:dyDescent="0.25">
      <c r="H5409" s="59">
        <v>183954</v>
      </c>
      <c r="I5409" s="59" t="s">
        <v>69</v>
      </c>
      <c r="J5409" s="59">
        <v>11568216</v>
      </c>
      <c r="K5409" s="59" t="s">
        <v>5628</v>
      </c>
      <c r="L5409" s="61" t="s">
        <v>113</v>
      </c>
      <c r="M5409" s="61">
        <f>VLOOKUP(H5409,zdroj!C:F,4,0)</f>
        <v>0</v>
      </c>
      <c r="N5409" s="61" t="str">
        <f t="shared" si="168"/>
        <v>katB</v>
      </c>
      <c r="P5409" s="73" t="str">
        <f t="shared" si="169"/>
        <v/>
      </c>
      <c r="Q5409" s="61" t="s">
        <v>30</v>
      </c>
    </row>
    <row r="5410" spans="8:17" x14ac:dyDescent="0.25">
      <c r="H5410" s="59">
        <v>183954</v>
      </c>
      <c r="I5410" s="59" t="s">
        <v>69</v>
      </c>
      <c r="J5410" s="59">
        <v>11568224</v>
      </c>
      <c r="K5410" s="59" t="s">
        <v>5629</v>
      </c>
      <c r="L5410" s="61" t="s">
        <v>81</v>
      </c>
      <c r="M5410" s="61">
        <f>VLOOKUP(H5410,zdroj!C:F,4,0)</f>
        <v>0</v>
      </c>
      <c r="N5410" s="61" t="str">
        <f t="shared" si="168"/>
        <v>-</v>
      </c>
      <c r="P5410" s="73" t="str">
        <f t="shared" si="169"/>
        <v/>
      </c>
      <c r="Q5410" s="61" t="s">
        <v>84</v>
      </c>
    </row>
    <row r="5411" spans="8:17" x14ac:dyDescent="0.25">
      <c r="H5411" s="59">
        <v>183954</v>
      </c>
      <c r="I5411" s="59" t="s">
        <v>69</v>
      </c>
      <c r="J5411" s="59">
        <v>11568232</v>
      </c>
      <c r="K5411" s="59" t="s">
        <v>5630</v>
      </c>
      <c r="L5411" s="61" t="s">
        <v>113</v>
      </c>
      <c r="M5411" s="61">
        <f>VLOOKUP(H5411,zdroj!C:F,4,0)</f>
        <v>0</v>
      </c>
      <c r="N5411" s="61" t="str">
        <f t="shared" si="168"/>
        <v>katB</v>
      </c>
      <c r="P5411" s="73" t="str">
        <f t="shared" si="169"/>
        <v/>
      </c>
      <c r="Q5411" s="61" t="s">
        <v>30</v>
      </c>
    </row>
    <row r="5412" spans="8:17" x14ac:dyDescent="0.25">
      <c r="H5412" s="59">
        <v>183954</v>
      </c>
      <c r="I5412" s="59" t="s">
        <v>69</v>
      </c>
      <c r="J5412" s="59">
        <v>11568241</v>
      </c>
      <c r="K5412" s="59" t="s">
        <v>5631</v>
      </c>
      <c r="L5412" s="61" t="s">
        <v>113</v>
      </c>
      <c r="M5412" s="61">
        <f>VLOOKUP(H5412,zdroj!C:F,4,0)</f>
        <v>0</v>
      </c>
      <c r="N5412" s="61" t="str">
        <f t="shared" si="168"/>
        <v>katB</v>
      </c>
      <c r="P5412" s="73" t="str">
        <f t="shared" si="169"/>
        <v/>
      </c>
      <c r="Q5412" s="61" t="s">
        <v>30</v>
      </c>
    </row>
    <row r="5413" spans="8:17" x14ac:dyDescent="0.25">
      <c r="H5413" s="59">
        <v>183954</v>
      </c>
      <c r="I5413" s="59" t="s">
        <v>69</v>
      </c>
      <c r="J5413" s="59">
        <v>11568259</v>
      </c>
      <c r="K5413" s="59" t="s">
        <v>5632</v>
      </c>
      <c r="L5413" s="61" t="s">
        <v>81</v>
      </c>
      <c r="M5413" s="61">
        <f>VLOOKUP(H5413,zdroj!C:F,4,0)</f>
        <v>0</v>
      </c>
      <c r="N5413" s="61" t="str">
        <f t="shared" si="168"/>
        <v>-</v>
      </c>
      <c r="P5413" s="73" t="str">
        <f t="shared" si="169"/>
        <v/>
      </c>
      <c r="Q5413" s="61" t="s">
        <v>84</v>
      </c>
    </row>
    <row r="5414" spans="8:17" x14ac:dyDescent="0.25">
      <c r="H5414" s="59">
        <v>183954</v>
      </c>
      <c r="I5414" s="59" t="s">
        <v>69</v>
      </c>
      <c r="J5414" s="59">
        <v>11568267</v>
      </c>
      <c r="K5414" s="59" t="s">
        <v>5633</v>
      </c>
      <c r="L5414" s="61" t="s">
        <v>113</v>
      </c>
      <c r="M5414" s="61">
        <f>VLOOKUP(H5414,zdroj!C:F,4,0)</f>
        <v>0</v>
      </c>
      <c r="N5414" s="61" t="str">
        <f t="shared" si="168"/>
        <v>katB</v>
      </c>
      <c r="P5414" s="73" t="str">
        <f t="shared" si="169"/>
        <v/>
      </c>
      <c r="Q5414" s="61" t="s">
        <v>30</v>
      </c>
    </row>
    <row r="5415" spans="8:17" x14ac:dyDescent="0.25">
      <c r="H5415" s="59">
        <v>183954</v>
      </c>
      <c r="I5415" s="59" t="s">
        <v>69</v>
      </c>
      <c r="J5415" s="59">
        <v>11568275</v>
      </c>
      <c r="K5415" s="59" t="s">
        <v>5634</v>
      </c>
      <c r="L5415" s="61" t="s">
        <v>81</v>
      </c>
      <c r="M5415" s="61">
        <f>VLOOKUP(H5415,zdroj!C:F,4,0)</f>
        <v>0</v>
      </c>
      <c r="N5415" s="61" t="str">
        <f t="shared" si="168"/>
        <v>-</v>
      </c>
      <c r="P5415" s="73" t="str">
        <f t="shared" si="169"/>
        <v/>
      </c>
      <c r="Q5415" s="61" t="s">
        <v>84</v>
      </c>
    </row>
    <row r="5416" spans="8:17" x14ac:dyDescent="0.25">
      <c r="H5416" s="59">
        <v>183954</v>
      </c>
      <c r="I5416" s="59" t="s">
        <v>69</v>
      </c>
      <c r="J5416" s="59">
        <v>11568283</v>
      </c>
      <c r="K5416" s="59" t="s">
        <v>5635</v>
      </c>
      <c r="L5416" s="61" t="s">
        <v>81</v>
      </c>
      <c r="M5416" s="61">
        <f>VLOOKUP(H5416,zdroj!C:F,4,0)</f>
        <v>0</v>
      </c>
      <c r="N5416" s="61" t="str">
        <f t="shared" si="168"/>
        <v>-</v>
      </c>
      <c r="P5416" s="73" t="str">
        <f t="shared" si="169"/>
        <v/>
      </c>
      <c r="Q5416" s="61" t="s">
        <v>84</v>
      </c>
    </row>
    <row r="5417" spans="8:17" x14ac:dyDescent="0.25">
      <c r="H5417" s="59">
        <v>183954</v>
      </c>
      <c r="I5417" s="59" t="s">
        <v>69</v>
      </c>
      <c r="J5417" s="59">
        <v>11568291</v>
      </c>
      <c r="K5417" s="59" t="s">
        <v>5636</v>
      </c>
      <c r="L5417" s="61" t="s">
        <v>113</v>
      </c>
      <c r="M5417" s="61">
        <f>VLOOKUP(H5417,zdroj!C:F,4,0)</f>
        <v>0</v>
      </c>
      <c r="N5417" s="61" t="str">
        <f t="shared" si="168"/>
        <v>katB</v>
      </c>
      <c r="P5417" s="73" t="str">
        <f t="shared" si="169"/>
        <v/>
      </c>
      <c r="Q5417" s="61" t="s">
        <v>30</v>
      </c>
    </row>
    <row r="5418" spans="8:17" x14ac:dyDescent="0.25">
      <c r="H5418" s="59">
        <v>183954</v>
      </c>
      <c r="I5418" s="59" t="s">
        <v>69</v>
      </c>
      <c r="J5418" s="59">
        <v>11568305</v>
      </c>
      <c r="K5418" s="59" t="s">
        <v>5637</v>
      </c>
      <c r="L5418" s="61" t="s">
        <v>113</v>
      </c>
      <c r="M5418" s="61">
        <f>VLOOKUP(H5418,zdroj!C:F,4,0)</f>
        <v>0</v>
      </c>
      <c r="N5418" s="61" t="str">
        <f t="shared" si="168"/>
        <v>katB</v>
      </c>
      <c r="P5418" s="73" t="str">
        <f t="shared" si="169"/>
        <v/>
      </c>
      <c r="Q5418" s="61" t="s">
        <v>30</v>
      </c>
    </row>
    <row r="5419" spans="8:17" x14ac:dyDescent="0.25">
      <c r="H5419" s="59">
        <v>183954</v>
      </c>
      <c r="I5419" s="59" t="s">
        <v>69</v>
      </c>
      <c r="J5419" s="59">
        <v>11568313</v>
      </c>
      <c r="K5419" s="59" t="s">
        <v>5638</v>
      </c>
      <c r="L5419" s="61" t="s">
        <v>81</v>
      </c>
      <c r="M5419" s="61">
        <f>VLOOKUP(H5419,zdroj!C:F,4,0)</f>
        <v>0</v>
      </c>
      <c r="N5419" s="61" t="str">
        <f t="shared" si="168"/>
        <v>-</v>
      </c>
      <c r="P5419" s="73" t="str">
        <f t="shared" si="169"/>
        <v/>
      </c>
      <c r="Q5419" s="61" t="s">
        <v>84</v>
      </c>
    </row>
    <row r="5420" spans="8:17" x14ac:dyDescent="0.25">
      <c r="H5420" s="59">
        <v>183954</v>
      </c>
      <c r="I5420" s="59" t="s">
        <v>69</v>
      </c>
      <c r="J5420" s="59">
        <v>11568321</v>
      </c>
      <c r="K5420" s="59" t="s">
        <v>5639</v>
      </c>
      <c r="L5420" s="61" t="s">
        <v>81</v>
      </c>
      <c r="M5420" s="61">
        <f>VLOOKUP(H5420,zdroj!C:F,4,0)</f>
        <v>0</v>
      </c>
      <c r="N5420" s="61" t="str">
        <f t="shared" si="168"/>
        <v>-</v>
      </c>
      <c r="P5420" s="73" t="str">
        <f t="shared" si="169"/>
        <v/>
      </c>
      <c r="Q5420" s="61" t="s">
        <v>84</v>
      </c>
    </row>
    <row r="5421" spans="8:17" x14ac:dyDescent="0.25">
      <c r="H5421" s="59">
        <v>183954</v>
      </c>
      <c r="I5421" s="59" t="s">
        <v>69</v>
      </c>
      <c r="J5421" s="59">
        <v>11568330</v>
      </c>
      <c r="K5421" s="59" t="s">
        <v>5640</v>
      </c>
      <c r="L5421" s="61" t="s">
        <v>113</v>
      </c>
      <c r="M5421" s="61">
        <f>VLOOKUP(H5421,zdroj!C:F,4,0)</f>
        <v>0</v>
      </c>
      <c r="N5421" s="61" t="str">
        <f t="shared" si="168"/>
        <v>katB</v>
      </c>
      <c r="P5421" s="73" t="str">
        <f t="shared" si="169"/>
        <v/>
      </c>
      <c r="Q5421" s="61" t="s">
        <v>30</v>
      </c>
    </row>
    <row r="5422" spans="8:17" x14ac:dyDescent="0.25">
      <c r="H5422" s="59">
        <v>183954</v>
      </c>
      <c r="I5422" s="59" t="s">
        <v>69</v>
      </c>
      <c r="J5422" s="59">
        <v>11568348</v>
      </c>
      <c r="K5422" s="59" t="s">
        <v>5641</v>
      </c>
      <c r="L5422" s="61" t="s">
        <v>81</v>
      </c>
      <c r="M5422" s="61">
        <f>VLOOKUP(H5422,zdroj!C:F,4,0)</f>
        <v>0</v>
      </c>
      <c r="N5422" s="61" t="str">
        <f t="shared" si="168"/>
        <v>-</v>
      </c>
      <c r="P5422" s="73" t="str">
        <f t="shared" si="169"/>
        <v/>
      </c>
      <c r="Q5422" s="61" t="s">
        <v>86</v>
      </c>
    </row>
    <row r="5423" spans="8:17" x14ac:dyDescent="0.25">
      <c r="H5423" s="59">
        <v>183954</v>
      </c>
      <c r="I5423" s="59" t="s">
        <v>69</v>
      </c>
      <c r="J5423" s="59">
        <v>11568356</v>
      </c>
      <c r="K5423" s="59" t="s">
        <v>5642</v>
      </c>
      <c r="L5423" s="61" t="s">
        <v>113</v>
      </c>
      <c r="M5423" s="61">
        <f>VLOOKUP(H5423,zdroj!C:F,4,0)</f>
        <v>0</v>
      </c>
      <c r="N5423" s="61" t="str">
        <f t="shared" si="168"/>
        <v>katB</v>
      </c>
      <c r="P5423" s="73" t="str">
        <f t="shared" si="169"/>
        <v/>
      </c>
      <c r="Q5423" s="61" t="s">
        <v>30</v>
      </c>
    </row>
    <row r="5424" spans="8:17" x14ac:dyDescent="0.25">
      <c r="H5424" s="59">
        <v>183954</v>
      </c>
      <c r="I5424" s="59" t="s">
        <v>69</v>
      </c>
      <c r="J5424" s="59">
        <v>11568364</v>
      </c>
      <c r="K5424" s="59" t="s">
        <v>5643</v>
      </c>
      <c r="L5424" s="61" t="s">
        <v>113</v>
      </c>
      <c r="M5424" s="61">
        <f>VLOOKUP(H5424,zdroj!C:F,4,0)</f>
        <v>0</v>
      </c>
      <c r="N5424" s="61" t="str">
        <f t="shared" si="168"/>
        <v>katB</v>
      </c>
      <c r="P5424" s="73" t="str">
        <f t="shared" si="169"/>
        <v/>
      </c>
      <c r="Q5424" s="61" t="s">
        <v>30</v>
      </c>
    </row>
    <row r="5425" spans="8:17" x14ac:dyDescent="0.25">
      <c r="H5425" s="59">
        <v>183954</v>
      </c>
      <c r="I5425" s="59" t="s">
        <v>69</v>
      </c>
      <c r="J5425" s="59">
        <v>11568372</v>
      </c>
      <c r="K5425" s="59" t="s">
        <v>5644</v>
      </c>
      <c r="L5425" s="61" t="s">
        <v>113</v>
      </c>
      <c r="M5425" s="61">
        <f>VLOOKUP(H5425,zdroj!C:F,4,0)</f>
        <v>0</v>
      </c>
      <c r="N5425" s="61" t="str">
        <f t="shared" si="168"/>
        <v>katB</v>
      </c>
      <c r="P5425" s="73" t="str">
        <f t="shared" si="169"/>
        <v/>
      </c>
      <c r="Q5425" s="61" t="s">
        <v>30</v>
      </c>
    </row>
    <row r="5426" spans="8:17" x14ac:dyDescent="0.25">
      <c r="H5426" s="59">
        <v>183954</v>
      </c>
      <c r="I5426" s="59" t="s">
        <v>69</v>
      </c>
      <c r="J5426" s="59">
        <v>11568381</v>
      </c>
      <c r="K5426" s="59" t="s">
        <v>5645</v>
      </c>
      <c r="L5426" s="61" t="s">
        <v>81</v>
      </c>
      <c r="M5426" s="61">
        <f>VLOOKUP(H5426,zdroj!C:F,4,0)</f>
        <v>0</v>
      </c>
      <c r="N5426" s="61" t="str">
        <f t="shared" si="168"/>
        <v>-</v>
      </c>
      <c r="P5426" s="73" t="str">
        <f t="shared" si="169"/>
        <v/>
      </c>
      <c r="Q5426" s="61" t="s">
        <v>84</v>
      </c>
    </row>
    <row r="5427" spans="8:17" x14ac:dyDescent="0.25">
      <c r="H5427" s="59">
        <v>183954</v>
      </c>
      <c r="I5427" s="59" t="s">
        <v>69</v>
      </c>
      <c r="J5427" s="59">
        <v>11568399</v>
      </c>
      <c r="K5427" s="59" t="s">
        <v>5646</v>
      </c>
      <c r="L5427" s="61" t="s">
        <v>81</v>
      </c>
      <c r="M5427" s="61">
        <f>VLOOKUP(H5427,zdroj!C:F,4,0)</f>
        <v>0</v>
      </c>
      <c r="N5427" s="61" t="str">
        <f t="shared" si="168"/>
        <v>-</v>
      </c>
      <c r="P5427" s="73" t="str">
        <f t="shared" si="169"/>
        <v/>
      </c>
      <c r="Q5427" s="61" t="s">
        <v>84</v>
      </c>
    </row>
    <row r="5428" spans="8:17" x14ac:dyDescent="0.25">
      <c r="H5428" s="59">
        <v>183954</v>
      </c>
      <c r="I5428" s="59" t="s">
        <v>69</v>
      </c>
      <c r="J5428" s="59">
        <v>11568402</v>
      </c>
      <c r="K5428" s="59" t="s">
        <v>5647</v>
      </c>
      <c r="L5428" s="61" t="s">
        <v>113</v>
      </c>
      <c r="M5428" s="61">
        <f>VLOOKUP(H5428,zdroj!C:F,4,0)</f>
        <v>0</v>
      </c>
      <c r="N5428" s="61" t="str">
        <f t="shared" si="168"/>
        <v>katB</v>
      </c>
      <c r="P5428" s="73" t="str">
        <f t="shared" si="169"/>
        <v/>
      </c>
      <c r="Q5428" s="61" t="s">
        <v>30</v>
      </c>
    </row>
    <row r="5429" spans="8:17" x14ac:dyDescent="0.25">
      <c r="H5429" s="59">
        <v>183954</v>
      </c>
      <c r="I5429" s="59" t="s">
        <v>69</v>
      </c>
      <c r="J5429" s="59">
        <v>11568411</v>
      </c>
      <c r="K5429" s="59" t="s">
        <v>5648</v>
      </c>
      <c r="L5429" s="61" t="s">
        <v>113</v>
      </c>
      <c r="M5429" s="61">
        <f>VLOOKUP(H5429,zdroj!C:F,4,0)</f>
        <v>0</v>
      </c>
      <c r="N5429" s="61" t="str">
        <f t="shared" si="168"/>
        <v>katB</v>
      </c>
      <c r="P5429" s="73" t="str">
        <f t="shared" si="169"/>
        <v/>
      </c>
      <c r="Q5429" s="61" t="s">
        <v>30</v>
      </c>
    </row>
    <row r="5430" spans="8:17" x14ac:dyDescent="0.25">
      <c r="H5430" s="59">
        <v>183954</v>
      </c>
      <c r="I5430" s="59" t="s">
        <v>69</v>
      </c>
      <c r="J5430" s="59">
        <v>11568429</v>
      </c>
      <c r="K5430" s="59" t="s">
        <v>5649</v>
      </c>
      <c r="L5430" s="61" t="s">
        <v>81</v>
      </c>
      <c r="M5430" s="61">
        <f>VLOOKUP(H5430,zdroj!C:F,4,0)</f>
        <v>0</v>
      </c>
      <c r="N5430" s="61" t="str">
        <f t="shared" si="168"/>
        <v>-</v>
      </c>
      <c r="P5430" s="73" t="str">
        <f t="shared" si="169"/>
        <v/>
      </c>
      <c r="Q5430" s="61" t="s">
        <v>86</v>
      </c>
    </row>
    <row r="5431" spans="8:17" x14ac:dyDescent="0.25">
      <c r="H5431" s="59">
        <v>183954</v>
      </c>
      <c r="I5431" s="59" t="s">
        <v>69</v>
      </c>
      <c r="J5431" s="59">
        <v>11568437</v>
      </c>
      <c r="K5431" s="59" t="s">
        <v>5650</v>
      </c>
      <c r="L5431" s="61" t="s">
        <v>113</v>
      </c>
      <c r="M5431" s="61">
        <f>VLOOKUP(H5431,zdroj!C:F,4,0)</f>
        <v>0</v>
      </c>
      <c r="N5431" s="61" t="str">
        <f t="shared" si="168"/>
        <v>katB</v>
      </c>
      <c r="P5431" s="73" t="str">
        <f t="shared" si="169"/>
        <v/>
      </c>
      <c r="Q5431" s="61" t="s">
        <v>30</v>
      </c>
    </row>
    <row r="5432" spans="8:17" x14ac:dyDescent="0.25">
      <c r="H5432" s="59">
        <v>183954</v>
      </c>
      <c r="I5432" s="59" t="s">
        <v>69</v>
      </c>
      <c r="J5432" s="59">
        <v>11568445</v>
      </c>
      <c r="K5432" s="59" t="s">
        <v>5651</v>
      </c>
      <c r="L5432" s="61" t="s">
        <v>113</v>
      </c>
      <c r="M5432" s="61">
        <f>VLOOKUP(H5432,zdroj!C:F,4,0)</f>
        <v>0</v>
      </c>
      <c r="N5432" s="61" t="str">
        <f t="shared" si="168"/>
        <v>katB</v>
      </c>
      <c r="P5432" s="73" t="str">
        <f t="shared" si="169"/>
        <v/>
      </c>
      <c r="Q5432" s="61" t="s">
        <v>30</v>
      </c>
    </row>
    <row r="5433" spans="8:17" x14ac:dyDescent="0.25">
      <c r="H5433" s="59">
        <v>183954</v>
      </c>
      <c r="I5433" s="59" t="s">
        <v>69</v>
      </c>
      <c r="J5433" s="59">
        <v>11568453</v>
      </c>
      <c r="K5433" s="59" t="s">
        <v>5652</v>
      </c>
      <c r="L5433" s="61" t="s">
        <v>81</v>
      </c>
      <c r="M5433" s="61">
        <f>VLOOKUP(H5433,zdroj!C:F,4,0)</f>
        <v>0</v>
      </c>
      <c r="N5433" s="61" t="str">
        <f t="shared" si="168"/>
        <v>-</v>
      </c>
      <c r="P5433" s="73" t="str">
        <f t="shared" si="169"/>
        <v/>
      </c>
      <c r="Q5433" s="61" t="s">
        <v>84</v>
      </c>
    </row>
    <row r="5434" spans="8:17" x14ac:dyDescent="0.25">
      <c r="H5434" s="59">
        <v>183954</v>
      </c>
      <c r="I5434" s="59" t="s">
        <v>69</v>
      </c>
      <c r="J5434" s="59">
        <v>11568461</v>
      </c>
      <c r="K5434" s="59" t="s">
        <v>5653</v>
      </c>
      <c r="L5434" s="61" t="s">
        <v>81</v>
      </c>
      <c r="M5434" s="61">
        <f>VLOOKUP(H5434,zdroj!C:F,4,0)</f>
        <v>0</v>
      </c>
      <c r="N5434" s="61" t="str">
        <f t="shared" si="168"/>
        <v>-</v>
      </c>
      <c r="P5434" s="73" t="str">
        <f t="shared" si="169"/>
        <v/>
      </c>
      <c r="Q5434" s="61" t="s">
        <v>84</v>
      </c>
    </row>
    <row r="5435" spans="8:17" x14ac:dyDescent="0.25">
      <c r="H5435" s="59">
        <v>183954</v>
      </c>
      <c r="I5435" s="59" t="s">
        <v>69</v>
      </c>
      <c r="J5435" s="59">
        <v>11568470</v>
      </c>
      <c r="K5435" s="59" t="s">
        <v>5654</v>
      </c>
      <c r="L5435" s="61" t="s">
        <v>81</v>
      </c>
      <c r="M5435" s="61">
        <f>VLOOKUP(H5435,zdroj!C:F,4,0)</f>
        <v>0</v>
      </c>
      <c r="N5435" s="61" t="str">
        <f t="shared" si="168"/>
        <v>-</v>
      </c>
      <c r="P5435" s="73" t="str">
        <f t="shared" si="169"/>
        <v/>
      </c>
      <c r="Q5435" s="61" t="s">
        <v>84</v>
      </c>
    </row>
    <row r="5436" spans="8:17" x14ac:dyDescent="0.25">
      <c r="H5436" s="59">
        <v>183954</v>
      </c>
      <c r="I5436" s="59" t="s">
        <v>69</v>
      </c>
      <c r="J5436" s="59">
        <v>11568488</v>
      </c>
      <c r="K5436" s="59" t="s">
        <v>5655</v>
      </c>
      <c r="L5436" s="61" t="s">
        <v>81</v>
      </c>
      <c r="M5436" s="61">
        <f>VLOOKUP(H5436,zdroj!C:F,4,0)</f>
        <v>0</v>
      </c>
      <c r="N5436" s="61" t="str">
        <f t="shared" si="168"/>
        <v>-</v>
      </c>
      <c r="P5436" s="73" t="str">
        <f t="shared" si="169"/>
        <v/>
      </c>
      <c r="Q5436" s="61" t="s">
        <v>84</v>
      </c>
    </row>
    <row r="5437" spans="8:17" x14ac:dyDescent="0.25">
      <c r="H5437" s="59">
        <v>183954</v>
      </c>
      <c r="I5437" s="59" t="s">
        <v>69</v>
      </c>
      <c r="J5437" s="59">
        <v>11568496</v>
      </c>
      <c r="K5437" s="59" t="s">
        <v>5656</v>
      </c>
      <c r="L5437" s="61" t="s">
        <v>113</v>
      </c>
      <c r="M5437" s="61">
        <f>VLOOKUP(H5437,zdroj!C:F,4,0)</f>
        <v>0</v>
      </c>
      <c r="N5437" s="61" t="str">
        <f t="shared" si="168"/>
        <v>katB</v>
      </c>
      <c r="P5437" s="73" t="str">
        <f t="shared" si="169"/>
        <v/>
      </c>
      <c r="Q5437" s="61" t="s">
        <v>30</v>
      </c>
    </row>
    <row r="5438" spans="8:17" x14ac:dyDescent="0.25">
      <c r="H5438" s="59">
        <v>183954</v>
      </c>
      <c r="I5438" s="59" t="s">
        <v>69</v>
      </c>
      <c r="J5438" s="59">
        <v>11568500</v>
      </c>
      <c r="K5438" s="59" t="s">
        <v>5657</v>
      </c>
      <c r="L5438" s="61" t="s">
        <v>81</v>
      </c>
      <c r="M5438" s="61">
        <f>VLOOKUP(H5438,zdroj!C:F,4,0)</f>
        <v>0</v>
      </c>
      <c r="N5438" s="61" t="str">
        <f t="shared" si="168"/>
        <v>-</v>
      </c>
      <c r="P5438" s="73" t="str">
        <f t="shared" si="169"/>
        <v/>
      </c>
      <c r="Q5438" s="61" t="s">
        <v>84</v>
      </c>
    </row>
    <row r="5439" spans="8:17" x14ac:dyDescent="0.25">
      <c r="H5439" s="59">
        <v>183954</v>
      </c>
      <c r="I5439" s="59" t="s">
        <v>69</v>
      </c>
      <c r="J5439" s="59">
        <v>11568518</v>
      </c>
      <c r="K5439" s="59" t="s">
        <v>5658</v>
      </c>
      <c r="L5439" s="61" t="s">
        <v>81</v>
      </c>
      <c r="M5439" s="61">
        <f>VLOOKUP(H5439,zdroj!C:F,4,0)</f>
        <v>0</v>
      </c>
      <c r="N5439" s="61" t="str">
        <f t="shared" si="168"/>
        <v>-</v>
      </c>
      <c r="P5439" s="73" t="str">
        <f t="shared" si="169"/>
        <v/>
      </c>
      <c r="Q5439" s="61" t="s">
        <v>84</v>
      </c>
    </row>
    <row r="5440" spans="8:17" x14ac:dyDescent="0.25">
      <c r="H5440" s="59">
        <v>183954</v>
      </c>
      <c r="I5440" s="59" t="s">
        <v>69</v>
      </c>
      <c r="J5440" s="59">
        <v>11568526</v>
      </c>
      <c r="K5440" s="59" t="s">
        <v>5659</v>
      </c>
      <c r="L5440" s="61" t="s">
        <v>81</v>
      </c>
      <c r="M5440" s="61">
        <f>VLOOKUP(H5440,zdroj!C:F,4,0)</f>
        <v>0</v>
      </c>
      <c r="N5440" s="61" t="str">
        <f t="shared" si="168"/>
        <v>-</v>
      </c>
      <c r="P5440" s="73" t="str">
        <f t="shared" si="169"/>
        <v/>
      </c>
      <c r="Q5440" s="61" t="s">
        <v>84</v>
      </c>
    </row>
    <row r="5441" spans="8:17" x14ac:dyDescent="0.25">
      <c r="H5441" s="59">
        <v>183954</v>
      </c>
      <c r="I5441" s="59" t="s">
        <v>69</v>
      </c>
      <c r="J5441" s="59">
        <v>11568534</v>
      </c>
      <c r="K5441" s="59" t="s">
        <v>5660</v>
      </c>
      <c r="L5441" s="61" t="s">
        <v>113</v>
      </c>
      <c r="M5441" s="61">
        <f>VLOOKUP(H5441,zdroj!C:F,4,0)</f>
        <v>0</v>
      </c>
      <c r="N5441" s="61" t="str">
        <f t="shared" si="168"/>
        <v>katB</v>
      </c>
      <c r="P5441" s="73" t="str">
        <f t="shared" si="169"/>
        <v/>
      </c>
      <c r="Q5441" s="61" t="s">
        <v>30</v>
      </c>
    </row>
    <row r="5442" spans="8:17" x14ac:dyDescent="0.25">
      <c r="H5442" s="59">
        <v>183954</v>
      </c>
      <c r="I5442" s="59" t="s">
        <v>69</v>
      </c>
      <c r="J5442" s="59">
        <v>11568542</v>
      </c>
      <c r="K5442" s="59" t="s">
        <v>5661</v>
      </c>
      <c r="L5442" s="61" t="s">
        <v>81</v>
      </c>
      <c r="M5442" s="61">
        <f>VLOOKUP(H5442,zdroj!C:F,4,0)</f>
        <v>0</v>
      </c>
      <c r="N5442" s="61" t="str">
        <f t="shared" si="168"/>
        <v>-</v>
      </c>
      <c r="P5442" s="73" t="str">
        <f t="shared" si="169"/>
        <v/>
      </c>
      <c r="Q5442" s="61" t="s">
        <v>84</v>
      </c>
    </row>
    <row r="5443" spans="8:17" x14ac:dyDescent="0.25">
      <c r="H5443" s="59">
        <v>183954</v>
      </c>
      <c r="I5443" s="59" t="s">
        <v>69</v>
      </c>
      <c r="J5443" s="59">
        <v>11568551</v>
      </c>
      <c r="K5443" s="59" t="s">
        <v>5662</v>
      </c>
      <c r="L5443" s="61" t="s">
        <v>113</v>
      </c>
      <c r="M5443" s="61">
        <f>VLOOKUP(H5443,zdroj!C:F,4,0)</f>
        <v>0</v>
      </c>
      <c r="N5443" s="61" t="str">
        <f t="shared" si="168"/>
        <v>katB</v>
      </c>
      <c r="P5443" s="73" t="str">
        <f t="shared" si="169"/>
        <v/>
      </c>
      <c r="Q5443" s="61" t="s">
        <v>30</v>
      </c>
    </row>
    <row r="5444" spans="8:17" x14ac:dyDescent="0.25">
      <c r="H5444" s="59">
        <v>183954</v>
      </c>
      <c r="I5444" s="59" t="s">
        <v>69</v>
      </c>
      <c r="J5444" s="59">
        <v>11568569</v>
      </c>
      <c r="K5444" s="59" t="s">
        <v>5663</v>
      </c>
      <c r="L5444" s="61" t="s">
        <v>81</v>
      </c>
      <c r="M5444" s="61">
        <f>VLOOKUP(H5444,zdroj!C:F,4,0)</f>
        <v>0</v>
      </c>
      <c r="N5444" s="61" t="str">
        <f t="shared" si="168"/>
        <v>-</v>
      </c>
      <c r="P5444" s="73" t="str">
        <f t="shared" si="169"/>
        <v/>
      </c>
      <c r="Q5444" s="61" t="s">
        <v>84</v>
      </c>
    </row>
    <row r="5445" spans="8:17" x14ac:dyDescent="0.25">
      <c r="H5445" s="59">
        <v>183954</v>
      </c>
      <c r="I5445" s="59" t="s">
        <v>69</v>
      </c>
      <c r="J5445" s="59">
        <v>11568577</v>
      </c>
      <c r="K5445" s="59" t="s">
        <v>5664</v>
      </c>
      <c r="L5445" s="61" t="s">
        <v>81</v>
      </c>
      <c r="M5445" s="61">
        <f>VLOOKUP(H5445,zdroj!C:F,4,0)</f>
        <v>0</v>
      </c>
      <c r="N5445" s="61" t="str">
        <f t="shared" si="168"/>
        <v>-</v>
      </c>
      <c r="P5445" s="73" t="str">
        <f t="shared" si="169"/>
        <v/>
      </c>
      <c r="Q5445" s="61" t="s">
        <v>84</v>
      </c>
    </row>
    <row r="5446" spans="8:17" x14ac:dyDescent="0.25">
      <c r="H5446" s="59">
        <v>183954</v>
      </c>
      <c r="I5446" s="59" t="s">
        <v>69</v>
      </c>
      <c r="J5446" s="59">
        <v>11568585</v>
      </c>
      <c r="K5446" s="59" t="s">
        <v>5665</v>
      </c>
      <c r="L5446" s="61" t="s">
        <v>81</v>
      </c>
      <c r="M5446" s="61">
        <f>VLOOKUP(H5446,zdroj!C:F,4,0)</f>
        <v>0</v>
      </c>
      <c r="N5446" s="61" t="str">
        <f t="shared" si="168"/>
        <v>-</v>
      </c>
      <c r="P5446" s="73" t="str">
        <f t="shared" si="169"/>
        <v/>
      </c>
      <c r="Q5446" s="61" t="s">
        <v>84</v>
      </c>
    </row>
    <row r="5447" spans="8:17" x14ac:dyDescent="0.25">
      <c r="H5447" s="59">
        <v>183954</v>
      </c>
      <c r="I5447" s="59" t="s">
        <v>69</v>
      </c>
      <c r="J5447" s="59">
        <v>11568593</v>
      </c>
      <c r="K5447" s="59" t="s">
        <v>5666</v>
      </c>
      <c r="L5447" s="61" t="s">
        <v>113</v>
      </c>
      <c r="M5447" s="61">
        <f>VLOOKUP(H5447,zdroj!C:F,4,0)</f>
        <v>0</v>
      </c>
      <c r="N5447" s="61" t="str">
        <f t="shared" ref="N5447:N5510" si="170">IF(M5447="A",IF(L5447="katA","katB",L5447),L5447)</f>
        <v>katB</v>
      </c>
      <c r="P5447" s="73" t="str">
        <f t="shared" ref="P5447:P5510" si="171">IF(O5447="A",1,"")</f>
        <v/>
      </c>
      <c r="Q5447" s="61" t="s">
        <v>30</v>
      </c>
    </row>
    <row r="5448" spans="8:17" x14ac:dyDescent="0.25">
      <c r="H5448" s="59">
        <v>183954</v>
      </c>
      <c r="I5448" s="59" t="s">
        <v>69</v>
      </c>
      <c r="J5448" s="59">
        <v>11568607</v>
      </c>
      <c r="K5448" s="59" t="s">
        <v>5667</v>
      </c>
      <c r="L5448" s="61" t="s">
        <v>113</v>
      </c>
      <c r="M5448" s="61">
        <f>VLOOKUP(H5448,zdroj!C:F,4,0)</f>
        <v>0</v>
      </c>
      <c r="N5448" s="61" t="str">
        <f t="shared" si="170"/>
        <v>katB</v>
      </c>
      <c r="P5448" s="73" t="str">
        <f t="shared" si="171"/>
        <v/>
      </c>
      <c r="Q5448" s="61" t="s">
        <v>30</v>
      </c>
    </row>
    <row r="5449" spans="8:17" x14ac:dyDescent="0.25">
      <c r="H5449" s="59">
        <v>183954</v>
      </c>
      <c r="I5449" s="59" t="s">
        <v>69</v>
      </c>
      <c r="J5449" s="59">
        <v>25068407</v>
      </c>
      <c r="K5449" s="59" t="s">
        <v>5668</v>
      </c>
      <c r="L5449" s="61" t="s">
        <v>113</v>
      </c>
      <c r="M5449" s="61">
        <f>VLOOKUP(H5449,zdroj!C:F,4,0)</f>
        <v>0</v>
      </c>
      <c r="N5449" s="61" t="str">
        <f t="shared" si="170"/>
        <v>katB</v>
      </c>
      <c r="P5449" s="73" t="str">
        <f t="shared" si="171"/>
        <v/>
      </c>
      <c r="Q5449" s="61" t="s">
        <v>30</v>
      </c>
    </row>
    <row r="5450" spans="8:17" x14ac:dyDescent="0.25">
      <c r="H5450" s="59">
        <v>183954</v>
      </c>
      <c r="I5450" s="59" t="s">
        <v>69</v>
      </c>
      <c r="J5450" s="59">
        <v>26787687</v>
      </c>
      <c r="K5450" s="59" t="s">
        <v>5669</v>
      </c>
      <c r="L5450" s="61" t="s">
        <v>81</v>
      </c>
      <c r="M5450" s="61">
        <f>VLOOKUP(H5450,zdroj!C:F,4,0)</f>
        <v>0</v>
      </c>
      <c r="N5450" s="61" t="str">
        <f t="shared" si="170"/>
        <v>-</v>
      </c>
      <c r="P5450" s="73" t="str">
        <f t="shared" si="171"/>
        <v/>
      </c>
      <c r="Q5450" s="61" t="s">
        <v>84</v>
      </c>
    </row>
    <row r="5451" spans="8:17" x14ac:dyDescent="0.25">
      <c r="H5451" s="59">
        <v>183954</v>
      </c>
      <c r="I5451" s="59" t="s">
        <v>69</v>
      </c>
      <c r="J5451" s="59">
        <v>30942225</v>
      </c>
      <c r="K5451" s="59" t="s">
        <v>5670</v>
      </c>
      <c r="L5451" s="61" t="s">
        <v>113</v>
      </c>
      <c r="M5451" s="61">
        <f>VLOOKUP(H5451,zdroj!C:F,4,0)</f>
        <v>0</v>
      </c>
      <c r="N5451" s="61" t="str">
        <f t="shared" si="170"/>
        <v>katB</v>
      </c>
      <c r="P5451" s="73" t="str">
        <f t="shared" si="171"/>
        <v/>
      </c>
      <c r="Q5451" s="61" t="s">
        <v>31</v>
      </c>
    </row>
    <row r="5452" spans="8:17" x14ac:dyDescent="0.25">
      <c r="H5452" s="59">
        <v>183954</v>
      </c>
      <c r="I5452" s="59" t="s">
        <v>69</v>
      </c>
      <c r="J5452" s="59">
        <v>30942233</v>
      </c>
      <c r="K5452" s="59" t="s">
        <v>5671</v>
      </c>
      <c r="L5452" s="61" t="s">
        <v>81</v>
      </c>
      <c r="M5452" s="61">
        <f>VLOOKUP(H5452,zdroj!C:F,4,0)</f>
        <v>0</v>
      </c>
      <c r="N5452" s="61" t="str">
        <f t="shared" si="170"/>
        <v>-</v>
      </c>
      <c r="P5452" s="73" t="str">
        <f t="shared" si="171"/>
        <v/>
      </c>
      <c r="Q5452" s="61" t="s">
        <v>86</v>
      </c>
    </row>
    <row r="5453" spans="8:17" x14ac:dyDescent="0.25">
      <c r="H5453" s="59">
        <v>183954</v>
      </c>
      <c r="I5453" s="59" t="s">
        <v>69</v>
      </c>
      <c r="J5453" s="59">
        <v>30942241</v>
      </c>
      <c r="K5453" s="59" t="s">
        <v>5672</v>
      </c>
      <c r="L5453" s="61" t="s">
        <v>81</v>
      </c>
      <c r="M5453" s="61">
        <f>VLOOKUP(H5453,zdroj!C:F,4,0)</f>
        <v>0</v>
      </c>
      <c r="N5453" s="61" t="str">
        <f t="shared" si="170"/>
        <v>-</v>
      </c>
      <c r="P5453" s="73" t="str">
        <f t="shared" si="171"/>
        <v/>
      </c>
      <c r="Q5453" s="61" t="s">
        <v>86</v>
      </c>
    </row>
    <row r="5454" spans="8:17" x14ac:dyDescent="0.25">
      <c r="H5454" s="59">
        <v>183954</v>
      </c>
      <c r="I5454" s="59" t="s">
        <v>69</v>
      </c>
      <c r="J5454" s="59">
        <v>41870450</v>
      </c>
      <c r="K5454" s="59" t="s">
        <v>5673</v>
      </c>
      <c r="L5454" s="61" t="s">
        <v>113</v>
      </c>
      <c r="M5454" s="61">
        <f>VLOOKUP(H5454,zdroj!C:F,4,0)</f>
        <v>0</v>
      </c>
      <c r="N5454" s="61" t="str">
        <f t="shared" si="170"/>
        <v>katB</v>
      </c>
      <c r="P5454" s="73" t="str">
        <f t="shared" si="171"/>
        <v/>
      </c>
      <c r="Q5454" s="61" t="s">
        <v>30</v>
      </c>
    </row>
    <row r="5455" spans="8:17" x14ac:dyDescent="0.25">
      <c r="H5455" s="59">
        <v>183954</v>
      </c>
      <c r="I5455" s="59" t="s">
        <v>69</v>
      </c>
      <c r="J5455" s="59">
        <v>75332060</v>
      </c>
      <c r="K5455" s="59" t="s">
        <v>5674</v>
      </c>
      <c r="L5455" s="61" t="s">
        <v>81</v>
      </c>
      <c r="M5455" s="61">
        <f>VLOOKUP(H5455,zdroj!C:F,4,0)</f>
        <v>0</v>
      </c>
      <c r="N5455" s="61" t="str">
        <f t="shared" si="170"/>
        <v>-</v>
      </c>
      <c r="P5455" s="73" t="str">
        <f t="shared" si="171"/>
        <v/>
      </c>
      <c r="Q5455" s="61" t="s">
        <v>86</v>
      </c>
    </row>
    <row r="5456" spans="8:17" x14ac:dyDescent="0.25">
      <c r="H5456" s="59">
        <v>162141</v>
      </c>
      <c r="I5456" s="59" t="s">
        <v>69</v>
      </c>
      <c r="J5456" s="59">
        <v>11536730</v>
      </c>
      <c r="K5456" s="59" t="s">
        <v>5675</v>
      </c>
      <c r="L5456" s="61" t="s">
        <v>113</v>
      </c>
      <c r="M5456" s="61">
        <f>VLOOKUP(H5456,zdroj!C:F,4,0)</f>
        <v>0</v>
      </c>
      <c r="N5456" s="61" t="str">
        <f t="shared" si="170"/>
        <v>katB</v>
      </c>
      <c r="P5456" s="73" t="str">
        <f t="shared" si="171"/>
        <v/>
      </c>
      <c r="Q5456" s="61" t="s">
        <v>30</v>
      </c>
    </row>
    <row r="5457" spans="8:17" x14ac:dyDescent="0.25">
      <c r="H5457" s="59">
        <v>162141</v>
      </c>
      <c r="I5457" s="59" t="s">
        <v>69</v>
      </c>
      <c r="J5457" s="59">
        <v>11536748</v>
      </c>
      <c r="K5457" s="59" t="s">
        <v>5676</v>
      </c>
      <c r="L5457" s="61" t="s">
        <v>113</v>
      </c>
      <c r="M5457" s="61">
        <f>VLOOKUP(H5457,zdroj!C:F,4,0)</f>
        <v>0</v>
      </c>
      <c r="N5457" s="61" t="str">
        <f t="shared" si="170"/>
        <v>katB</v>
      </c>
      <c r="P5457" s="73" t="str">
        <f t="shared" si="171"/>
        <v/>
      </c>
      <c r="Q5457" s="61" t="s">
        <v>30</v>
      </c>
    </row>
    <row r="5458" spans="8:17" x14ac:dyDescent="0.25">
      <c r="H5458" s="59">
        <v>162141</v>
      </c>
      <c r="I5458" s="59" t="s">
        <v>69</v>
      </c>
      <c r="J5458" s="59">
        <v>11536756</v>
      </c>
      <c r="K5458" s="59" t="s">
        <v>5677</v>
      </c>
      <c r="L5458" s="61" t="s">
        <v>113</v>
      </c>
      <c r="M5458" s="61">
        <f>VLOOKUP(H5458,zdroj!C:F,4,0)</f>
        <v>0</v>
      </c>
      <c r="N5458" s="61" t="str">
        <f t="shared" si="170"/>
        <v>katB</v>
      </c>
      <c r="P5458" s="73" t="str">
        <f t="shared" si="171"/>
        <v/>
      </c>
      <c r="Q5458" s="61" t="s">
        <v>30</v>
      </c>
    </row>
    <row r="5459" spans="8:17" x14ac:dyDescent="0.25">
      <c r="H5459" s="59">
        <v>162141</v>
      </c>
      <c r="I5459" s="59" t="s">
        <v>69</v>
      </c>
      <c r="J5459" s="59">
        <v>11536764</v>
      </c>
      <c r="K5459" s="59" t="s">
        <v>5678</v>
      </c>
      <c r="L5459" s="61" t="s">
        <v>113</v>
      </c>
      <c r="M5459" s="61">
        <f>VLOOKUP(H5459,zdroj!C:F,4,0)</f>
        <v>0</v>
      </c>
      <c r="N5459" s="61" t="str">
        <f t="shared" si="170"/>
        <v>katB</v>
      </c>
      <c r="P5459" s="73" t="str">
        <f t="shared" si="171"/>
        <v/>
      </c>
      <c r="Q5459" s="61" t="s">
        <v>30</v>
      </c>
    </row>
    <row r="5460" spans="8:17" x14ac:dyDescent="0.25">
      <c r="H5460" s="59">
        <v>162141</v>
      </c>
      <c r="I5460" s="59" t="s">
        <v>69</v>
      </c>
      <c r="J5460" s="59">
        <v>11536772</v>
      </c>
      <c r="K5460" s="59" t="s">
        <v>5679</v>
      </c>
      <c r="L5460" s="61" t="s">
        <v>113</v>
      </c>
      <c r="M5460" s="61">
        <f>VLOOKUP(H5460,zdroj!C:F,4,0)</f>
        <v>0</v>
      </c>
      <c r="N5460" s="61" t="str">
        <f t="shared" si="170"/>
        <v>katB</v>
      </c>
      <c r="P5460" s="73" t="str">
        <f t="shared" si="171"/>
        <v/>
      </c>
      <c r="Q5460" s="61" t="s">
        <v>30</v>
      </c>
    </row>
    <row r="5461" spans="8:17" x14ac:dyDescent="0.25">
      <c r="H5461" s="59">
        <v>162141</v>
      </c>
      <c r="I5461" s="59" t="s">
        <v>69</v>
      </c>
      <c r="J5461" s="59">
        <v>11536781</v>
      </c>
      <c r="K5461" s="59" t="s">
        <v>5680</v>
      </c>
      <c r="L5461" s="61" t="s">
        <v>81</v>
      </c>
      <c r="M5461" s="61">
        <f>VLOOKUP(H5461,zdroj!C:F,4,0)</f>
        <v>0</v>
      </c>
      <c r="N5461" s="61" t="str">
        <f t="shared" si="170"/>
        <v>-</v>
      </c>
      <c r="P5461" s="73" t="str">
        <f t="shared" si="171"/>
        <v/>
      </c>
      <c r="Q5461" s="61" t="s">
        <v>86</v>
      </c>
    </row>
    <row r="5462" spans="8:17" x14ac:dyDescent="0.25">
      <c r="H5462" s="59">
        <v>162141</v>
      </c>
      <c r="I5462" s="59" t="s">
        <v>69</v>
      </c>
      <c r="J5462" s="59">
        <v>11536799</v>
      </c>
      <c r="K5462" s="59" t="s">
        <v>5681</v>
      </c>
      <c r="L5462" s="61" t="s">
        <v>113</v>
      </c>
      <c r="M5462" s="61">
        <f>VLOOKUP(H5462,zdroj!C:F,4,0)</f>
        <v>0</v>
      </c>
      <c r="N5462" s="61" t="str">
        <f t="shared" si="170"/>
        <v>katB</v>
      </c>
      <c r="P5462" s="73" t="str">
        <f t="shared" si="171"/>
        <v/>
      </c>
      <c r="Q5462" s="61" t="s">
        <v>30</v>
      </c>
    </row>
    <row r="5463" spans="8:17" x14ac:dyDescent="0.25">
      <c r="H5463" s="59">
        <v>162141</v>
      </c>
      <c r="I5463" s="59" t="s">
        <v>69</v>
      </c>
      <c r="J5463" s="59">
        <v>11536802</v>
      </c>
      <c r="K5463" s="59" t="s">
        <v>5682</v>
      </c>
      <c r="L5463" s="61" t="s">
        <v>113</v>
      </c>
      <c r="M5463" s="61">
        <f>VLOOKUP(H5463,zdroj!C:F,4,0)</f>
        <v>0</v>
      </c>
      <c r="N5463" s="61" t="str">
        <f t="shared" si="170"/>
        <v>katB</v>
      </c>
      <c r="P5463" s="73" t="str">
        <f t="shared" si="171"/>
        <v/>
      </c>
      <c r="Q5463" s="61" t="s">
        <v>30</v>
      </c>
    </row>
    <row r="5464" spans="8:17" x14ac:dyDescent="0.25">
      <c r="H5464" s="59">
        <v>162141</v>
      </c>
      <c r="I5464" s="59" t="s">
        <v>69</v>
      </c>
      <c r="J5464" s="59">
        <v>11536811</v>
      </c>
      <c r="K5464" s="59" t="s">
        <v>5683</v>
      </c>
      <c r="L5464" s="61" t="s">
        <v>113</v>
      </c>
      <c r="M5464" s="61">
        <f>VLOOKUP(H5464,zdroj!C:F,4,0)</f>
        <v>0</v>
      </c>
      <c r="N5464" s="61" t="str">
        <f t="shared" si="170"/>
        <v>katB</v>
      </c>
      <c r="P5464" s="73" t="str">
        <f t="shared" si="171"/>
        <v/>
      </c>
      <c r="Q5464" s="61" t="s">
        <v>30</v>
      </c>
    </row>
    <row r="5465" spans="8:17" x14ac:dyDescent="0.25">
      <c r="H5465" s="59">
        <v>162141</v>
      </c>
      <c r="I5465" s="59" t="s">
        <v>69</v>
      </c>
      <c r="J5465" s="59">
        <v>11536829</v>
      </c>
      <c r="K5465" s="59" t="s">
        <v>5684</v>
      </c>
      <c r="L5465" s="61" t="s">
        <v>113</v>
      </c>
      <c r="M5465" s="61">
        <f>VLOOKUP(H5465,zdroj!C:F,4,0)</f>
        <v>0</v>
      </c>
      <c r="N5465" s="61" t="str">
        <f t="shared" si="170"/>
        <v>katB</v>
      </c>
      <c r="P5465" s="73" t="str">
        <f t="shared" si="171"/>
        <v/>
      </c>
      <c r="Q5465" s="61" t="s">
        <v>30</v>
      </c>
    </row>
    <row r="5466" spans="8:17" x14ac:dyDescent="0.25">
      <c r="H5466" s="59">
        <v>162141</v>
      </c>
      <c r="I5466" s="59" t="s">
        <v>69</v>
      </c>
      <c r="J5466" s="59">
        <v>11536837</v>
      </c>
      <c r="K5466" s="59" t="s">
        <v>5685</v>
      </c>
      <c r="L5466" s="61" t="s">
        <v>113</v>
      </c>
      <c r="M5466" s="61">
        <f>VLOOKUP(H5466,zdroj!C:F,4,0)</f>
        <v>0</v>
      </c>
      <c r="N5466" s="61" t="str">
        <f t="shared" si="170"/>
        <v>katB</v>
      </c>
      <c r="P5466" s="73" t="str">
        <f t="shared" si="171"/>
        <v/>
      </c>
      <c r="Q5466" s="61" t="s">
        <v>30</v>
      </c>
    </row>
    <row r="5467" spans="8:17" x14ac:dyDescent="0.25">
      <c r="H5467" s="59">
        <v>162141</v>
      </c>
      <c r="I5467" s="59" t="s">
        <v>69</v>
      </c>
      <c r="J5467" s="59">
        <v>11536845</v>
      </c>
      <c r="K5467" s="59" t="s">
        <v>5686</v>
      </c>
      <c r="L5467" s="61" t="s">
        <v>113</v>
      </c>
      <c r="M5467" s="61">
        <f>VLOOKUP(H5467,zdroj!C:F,4,0)</f>
        <v>0</v>
      </c>
      <c r="N5467" s="61" t="str">
        <f t="shared" si="170"/>
        <v>katB</v>
      </c>
      <c r="P5467" s="73" t="str">
        <f t="shared" si="171"/>
        <v/>
      </c>
      <c r="Q5467" s="61" t="s">
        <v>30</v>
      </c>
    </row>
    <row r="5468" spans="8:17" x14ac:dyDescent="0.25">
      <c r="H5468" s="59">
        <v>162141</v>
      </c>
      <c r="I5468" s="59" t="s">
        <v>69</v>
      </c>
      <c r="J5468" s="59">
        <v>11536853</v>
      </c>
      <c r="K5468" s="59" t="s">
        <v>5687</v>
      </c>
      <c r="L5468" s="61" t="s">
        <v>113</v>
      </c>
      <c r="M5468" s="61">
        <f>VLOOKUP(H5468,zdroj!C:F,4,0)</f>
        <v>0</v>
      </c>
      <c r="N5468" s="61" t="str">
        <f t="shared" si="170"/>
        <v>katB</v>
      </c>
      <c r="P5468" s="73" t="str">
        <f t="shared" si="171"/>
        <v/>
      </c>
      <c r="Q5468" s="61" t="s">
        <v>30</v>
      </c>
    </row>
    <row r="5469" spans="8:17" x14ac:dyDescent="0.25">
      <c r="H5469" s="59">
        <v>162141</v>
      </c>
      <c r="I5469" s="59" t="s">
        <v>69</v>
      </c>
      <c r="J5469" s="59">
        <v>11536861</v>
      </c>
      <c r="K5469" s="59" t="s">
        <v>5688</v>
      </c>
      <c r="L5469" s="61" t="s">
        <v>113</v>
      </c>
      <c r="M5469" s="61">
        <f>VLOOKUP(H5469,zdroj!C:F,4,0)</f>
        <v>0</v>
      </c>
      <c r="N5469" s="61" t="str">
        <f t="shared" si="170"/>
        <v>katB</v>
      </c>
      <c r="P5469" s="73" t="str">
        <f t="shared" si="171"/>
        <v/>
      </c>
      <c r="Q5469" s="61" t="s">
        <v>30</v>
      </c>
    </row>
    <row r="5470" spans="8:17" x14ac:dyDescent="0.25">
      <c r="H5470" s="59">
        <v>162141</v>
      </c>
      <c r="I5470" s="59" t="s">
        <v>69</v>
      </c>
      <c r="J5470" s="59">
        <v>11536870</v>
      </c>
      <c r="K5470" s="59" t="s">
        <v>5689</v>
      </c>
      <c r="L5470" s="61" t="s">
        <v>113</v>
      </c>
      <c r="M5470" s="61">
        <f>VLOOKUP(H5470,zdroj!C:F,4,0)</f>
        <v>0</v>
      </c>
      <c r="N5470" s="61" t="str">
        <f t="shared" si="170"/>
        <v>katB</v>
      </c>
      <c r="P5470" s="73" t="str">
        <f t="shared" si="171"/>
        <v/>
      </c>
      <c r="Q5470" s="61" t="s">
        <v>30</v>
      </c>
    </row>
    <row r="5471" spans="8:17" x14ac:dyDescent="0.25">
      <c r="H5471" s="59">
        <v>162141</v>
      </c>
      <c r="I5471" s="59" t="s">
        <v>69</v>
      </c>
      <c r="J5471" s="59">
        <v>11536888</v>
      </c>
      <c r="K5471" s="59" t="s">
        <v>5690</v>
      </c>
      <c r="L5471" s="61" t="s">
        <v>113</v>
      </c>
      <c r="M5471" s="61">
        <f>VLOOKUP(H5471,zdroj!C:F,4,0)</f>
        <v>0</v>
      </c>
      <c r="N5471" s="61" t="str">
        <f t="shared" si="170"/>
        <v>katB</v>
      </c>
      <c r="P5471" s="73" t="str">
        <f t="shared" si="171"/>
        <v/>
      </c>
      <c r="Q5471" s="61" t="s">
        <v>30</v>
      </c>
    </row>
    <row r="5472" spans="8:17" x14ac:dyDescent="0.25">
      <c r="H5472" s="59">
        <v>162141</v>
      </c>
      <c r="I5472" s="59" t="s">
        <v>69</v>
      </c>
      <c r="J5472" s="59">
        <v>11536896</v>
      </c>
      <c r="K5472" s="59" t="s">
        <v>5691</v>
      </c>
      <c r="L5472" s="61" t="s">
        <v>81</v>
      </c>
      <c r="M5472" s="61">
        <f>VLOOKUP(H5472,zdroj!C:F,4,0)</f>
        <v>0</v>
      </c>
      <c r="N5472" s="61" t="str">
        <f t="shared" si="170"/>
        <v>-</v>
      </c>
      <c r="P5472" s="73" t="str">
        <f t="shared" si="171"/>
        <v/>
      </c>
      <c r="Q5472" s="61" t="s">
        <v>86</v>
      </c>
    </row>
    <row r="5473" spans="8:17" x14ac:dyDescent="0.25">
      <c r="H5473" s="59">
        <v>162141</v>
      </c>
      <c r="I5473" s="59" t="s">
        <v>69</v>
      </c>
      <c r="J5473" s="59">
        <v>11536900</v>
      </c>
      <c r="K5473" s="59" t="s">
        <v>5692</v>
      </c>
      <c r="L5473" s="61" t="s">
        <v>113</v>
      </c>
      <c r="M5473" s="61">
        <f>VLOOKUP(H5473,zdroj!C:F,4,0)</f>
        <v>0</v>
      </c>
      <c r="N5473" s="61" t="str">
        <f t="shared" si="170"/>
        <v>katB</v>
      </c>
      <c r="P5473" s="73" t="str">
        <f t="shared" si="171"/>
        <v/>
      </c>
      <c r="Q5473" s="61" t="s">
        <v>30</v>
      </c>
    </row>
    <row r="5474" spans="8:17" x14ac:dyDescent="0.25">
      <c r="H5474" s="59">
        <v>162141</v>
      </c>
      <c r="I5474" s="59" t="s">
        <v>69</v>
      </c>
      <c r="J5474" s="59">
        <v>11536918</v>
      </c>
      <c r="K5474" s="59" t="s">
        <v>5693</v>
      </c>
      <c r="L5474" s="61" t="s">
        <v>113</v>
      </c>
      <c r="M5474" s="61">
        <f>VLOOKUP(H5474,zdroj!C:F,4,0)</f>
        <v>0</v>
      </c>
      <c r="N5474" s="61" t="str">
        <f t="shared" si="170"/>
        <v>katB</v>
      </c>
      <c r="P5474" s="73" t="str">
        <f t="shared" si="171"/>
        <v/>
      </c>
      <c r="Q5474" s="61" t="s">
        <v>30</v>
      </c>
    </row>
    <row r="5475" spans="8:17" x14ac:dyDescent="0.25">
      <c r="H5475" s="59">
        <v>162141</v>
      </c>
      <c r="I5475" s="59" t="s">
        <v>69</v>
      </c>
      <c r="J5475" s="59">
        <v>11536926</v>
      </c>
      <c r="K5475" s="59" t="s">
        <v>5694</v>
      </c>
      <c r="L5475" s="61" t="s">
        <v>113</v>
      </c>
      <c r="M5475" s="61">
        <f>VLOOKUP(H5475,zdroj!C:F,4,0)</f>
        <v>0</v>
      </c>
      <c r="N5475" s="61" t="str">
        <f t="shared" si="170"/>
        <v>katB</v>
      </c>
      <c r="P5475" s="73" t="str">
        <f t="shared" si="171"/>
        <v/>
      </c>
      <c r="Q5475" s="61" t="s">
        <v>30</v>
      </c>
    </row>
    <row r="5476" spans="8:17" x14ac:dyDescent="0.25">
      <c r="H5476" s="59">
        <v>162141</v>
      </c>
      <c r="I5476" s="59" t="s">
        <v>69</v>
      </c>
      <c r="J5476" s="59">
        <v>11536934</v>
      </c>
      <c r="K5476" s="59" t="s">
        <v>5695</v>
      </c>
      <c r="L5476" s="61" t="s">
        <v>113</v>
      </c>
      <c r="M5476" s="61">
        <f>VLOOKUP(H5476,zdroj!C:F,4,0)</f>
        <v>0</v>
      </c>
      <c r="N5476" s="61" t="str">
        <f t="shared" si="170"/>
        <v>katB</v>
      </c>
      <c r="P5476" s="73" t="str">
        <f t="shared" si="171"/>
        <v/>
      </c>
      <c r="Q5476" s="61" t="s">
        <v>30</v>
      </c>
    </row>
    <row r="5477" spans="8:17" x14ac:dyDescent="0.25">
      <c r="H5477" s="59">
        <v>162141</v>
      </c>
      <c r="I5477" s="59" t="s">
        <v>69</v>
      </c>
      <c r="J5477" s="59">
        <v>11536942</v>
      </c>
      <c r="K5477" s="59" t="s">
        <v>5696</v>
      </c>
      <c r="L5477" s="61" t="s">
        <v>113</v>
      </c>
      <c r="M5477" s="61">
        <f>VLOOKUP(H5477,zdroj!C:F,4,0)</f>
        <v>0</v>
      </c>
      <c r="N5477" s="61" t="str">
        <f t="shared" si="170"/>
        <v>katB</v>
      </c>
      <c r="P5477" s="73" t="str">
        <f t="shared" si="171"/>
        <v/>
      </c>
      <c r="Q5477" s="61" t="s">
        <v>30</v>
      </c>
    </row>
    <row r="5478" spans="8:17" x14ac:dyDescent="0.25">
      <c r="H5478" s="59">
        <v>162141</v>
      </c>
      <c r="I5478" s="59" t="s">
        <v>69</v>
      </c>
      <c r="J5478" s="59">
        <v>11536951</v>
      </c>
      <c r="K5478" s="59" t="s">
        <v>5697</v>
      </c>
      <c r="L5478" s="61" t="s">
        <v>81</v>
      </c>
      <c r="M5478" s="61">
        <f>VLOOKUP(H5478,zdroj!C:F,4,0)</f>
        <v>0</v>
      </c>
      <c r="N5478" s="61" t="str">
        <f t="shared" si="170"/>
        <v>-</v>
      </c>
      <c r="P5478" s="73" t="str">
        <f t="shared" si="171"/>
        <v/>
      </c>
      <c r="Q5478" s="61" t="s">
        <v>84</v>
      </c>
    </row>
    <row r="5479" spans="8:17" x14ac:dyDescent="0.25">
      <c r="H5479" s="59">
        <v>162141</v>
      </c>
      <c r="I5479" s="59" t="s">
        <v>69</v>
      </c>
      <c r="J5479" s="59">
        <v>11536969</v>
      </c>
      <c r="K5479" s="59" t="s">
        <v>5698</v>
      </c>
      <c r="L5479" s="61" t="s">
        <v>81</v>
      </c>
      <c r="M5479" s="61">
        <f>VLOOKUP(H5479,zdroj!C:F,4,0)</f>
        <v>0</v>
      </c>
      <c r="N5479" s="61" t="str">
        <f t="shared" si="170"/>
        <v>-</v>
      </c>
      <c r="P5479" s="73" t="str">
        <f t="shared" si="171"/>
        <v/>
      </c>
      <c r="Q5479" s="61" t="s">
        <v>86</v>
      </c>
    </row>
    <row r="5480" spans="8:17" x14ac:dyDescent="0.25">
      <c r="H5480" s="59">
        <v>162141</v>
      </c>
      <c r="I5480" s="59" t="s">
        <v>69</v>
      </c>
      <c r="J5480" s="59">
        <v>11536977</v>
      </c>
      <c r="K5480" s="59" t="s">
        <v>5699</v>
      </c>
      <c r="L5480" s="61" t="s">
        <v>113</v>
      </c>
      <c r="M5480" s="61">
        <f>VLOOKUP(H5480,zdroj!C:F,4,0)</f>
        <v>0</v>
      </c>
      <c r="N5480" s="61" t="str">
        <f t="shared" si="170"/>
        <v>katB</v>
      </c>
      <c r="P5480" s="73" t="str">
        <f t="shared" si="171"/>
        <v/>
      </c>
      <c r="Q5480" s="61" t="s">
        <v>30</v>
      </c>
    </row>
    <row r="5481" spans="8:17" x14ac:dyDescent="0.25">
      <c r="H5481" s="59">
        <v>162141</v>
      </c>
      <c r="I5481" s="59" t="s">
        <v>69</v>
      </c>
      <c r="J5481" s="59">
        <v>11536985</v>
      </c>
      <c r="K5481" s="59" t="s">
        <v>5700</v>
      </c>
      <c r="L5481" s="61" t="s">
        <v>113</v>
      </c>
      <c r="M5481" s="61">
        <f>VLOOKUP(H5481,zdroj!C:F,4,0)</f>
        <v>0</v>
      </c>
      <c r="N5481" s="61" t="str">
        <f t="shared" si="170"/>
        <v>katB</v>
      </c>
      <c r="P5481" s="73" t="str">
        <f t="shared" si="171"/>
        <v/>
      </c>
      <c r="Q5481" s="61" t="s">
        <v>30</v>
      </c>
    </row>
    <row r="5482" spans="8:17" x14ac:dyDescent="0.25">
      <c r="H5482" s="59">
        <v>162141</v>
      </c>
      <c r="I5482" s="59" t="s">
        <v>69</v>
      </c>
      <c r="J5482" s="59">
        <v>11536993</v>
      </c>
      <c r="K5482" s="59" t="s">
        <v>5701</v>
      </c>
      <c r="L5482" s="61" t="s">
        <v>113</v>
      </c>
      <c r="M5482" s="61">
        <f>VLOOKUP(H5482,zdroj!C:F,4,0)</f>
        <v>0</v>
      </c>
      <c r="N5482" s="61" t="str">
        <f t="shared" si="170"/>
        <v>katB</v>
      </c>
      <c r="P5482" s="73" t="str">
        <f t="shared" si="171"/>
        <v/>
      </c>
      <c r="Q5482" s="61" t="s">
        <v>30</v>
      </c>
    </row>
    <row r="5483" spans="8:17" x14ac:dyDescent="0.25">
      <c r="H5483" s="59">
        <v>162141</v>
      </c>
      <c r="I5483" s="59" t="s">
        <v>69</v>
      </c>
      <c r="J5483" s="59">
        <v>11537001</v>
      </c>
      <c r="K5483" s="59" t="s">
        <v>5702</v>
      </c>
      <c r="L5483" s="61" t="s">
        <v>113</v>
      </c>
      <c r="M5483" s="61">
        <f>VLOOKUP(H5483,zdroj!C:F,4,0)</f>
        <v>0</v>
      </c>
      <c r="N5483" s="61" t="str">
        <f t="shared" si="170"/>
        <v>katB</v>
      </c>
      <c r="P5483" s="73" t="str">
        <f t="shared" si="171"/>
        <v/>
      </c>
      <c r="Q5483" s="61" t="s">
        <v>30</v>
      </c>
    </row>
    <row r="5484" spans="8:17" x14ac:dyDescent="0.25">
      <c r="H5484" s="59">
        <v>162141</v>
      </c>
      <c r="I5484" s="59" t="s">
        <v>69</v>
      </c>
      <c r="J5484" s="59">
        <v>11537019</v>
      </c>
      <c r="K5484" s="59" t="s">
        <v>5703</v>
      </c>
      <c r="L5484" s="61" t="s">
        <v>113</v>
      </c>
      <c r="M5484" s="61">
        <f>VLOOKUP(H5484,zdroj!C:F,4,0)</f>
        <v>0</v>
      </c>
      <c r="N5484" s="61" t="str">
        <f t="shared" si="170"/>
        <v>katB</v>
      </c>
      <c r="P5484" s="73" t="str">
        <f t="shared" si="171"/>
        <v/>
      </c>
      <c r="Q5484" s="61" t="s">
        <v>30</v>
      </c>
    </row>
    <row r="5485" spans="8:17" x14ac:dyDescent="0.25">
      <c r="H5485" s="59">
        <v>162141</v>
      </c>
      <c r="I5485" s="59" t="s">
        <v>69</v>
      </c>
      <c r="J5485" s="59">
        <v>11537027</v>
      </c>
      <c r="K5485" s="59" t="s">
        <v>5704</v>
      </c>
      <c r="L5485" s="61" t="s">
        <v>81</v>
      </c>
      <c r="M5485" s="61">
        <f>VLOOKUP(H5485,zdroj!C:F,4,0)</f>
        <v>0</v>
      </c>
      <c r="N5485" s="61" t="str">
        <f t="shared" si="170"/>
        <v>-</v>
      </c>
      <c r="P5485" s="73" t="str">
        <f t="shared" si="171"/>
        <v/>
      </c>
      <c r="Q5485" s="61" t="s">
        <v>86</v>
      </c>
    </row>
    <row r="5486" spans="8:17" x14ac:dyDescent="0.25">
      <c r="H5486" s="59">
        <v>162141</v>
      </c>
      <c r="I5486" s="59" t="s">
        <v>69</v>
      </c>
      <c r="J5486" s="59">
        <v>11537035</v>
      </c>
      <c r="K5486" s="59" t="s">
        <v>5705</v>
      </c>
      <c r="L5486" s="61" t="s">
        <v>113</v>
      </c>
      <c r="M5486" s="61">
        <f>VLOOKUP(H5486,zdroj!C:F,4,0)</f>
        <v>0</v>
      </c>
      <c r="N5486" s="61" t="str">
        <f t="shared" si="170"/>
        <v>katB</v>
      </c>
      <c r="P5486" s="73" t="str">
        <f t="shared" si="171"/>
        <v/>
      </c>
      <c r="Q5486" s="61" t="s">
        <v>30</v>
      </c>
    </row>
    <row r="5487" spans="8:17" x14ac:dyDescent="0.25">
      <c r="H5487" s="59">
        <v>162141</v>
      </c>
      <c r="I5487" s="59" t="s">
        <v>69</v>
      </c>
      <c r="J5487" s="59">
        <v>11537043</v>
      </c>
      <c r="K5487" s="59" t="s">
        <v>5706</v>
      </c>
      <c r="L5487" s="61" t="s">
        <v>113</v>
      </c>
      <c r="M5487" s="61">
        <f>VLOOKUP(H5487,zdroj!C:F,4,0)</f>
        <v>0</v>
      </c>
      <c r="N5487" s="61" t="str">
        <f t="shared" si="170"/>
        <v>katB</v>
      </c>
      <c r="P5487" s="73" t="str">
        <f t="shared" si="171"/>
        <v/>
      </c>
      <c r="Q5487" s="61" t="s">
        <v>30</v>
      </c>
    </row>
    <row r="5488" spans="8:17" x14ac:dyDescent="0.25">
      <c r="H5488" s="59">
        <v>162141</v>
      </c>
      <c r="I5488" s="59" t="s">
        <v>69</v>
      </c>
      <c r="J5488" s="59">
        <v>11537051</v>
      </c>
      <c r="K5488" s="59" t="s">
        <v>5707</v>
      </c>
      <c r="L5488" s="61" t="s">
        <v>113</v>
      </c>
      <c r="M5488" s="61">
        <f>VLOOKUP(H5488,zdroj!C:F,4,0)</f>
        <v>0</v>
      </c>
      <c r="N5488" s="61" t="str">
        <f t="shared" si="170"/>
        <v>katB</v>
      </c>
      <c r="P5488" s="73" t="str">
        <f t="shared" si="171"/>
        <v/>
      </c>
      <c r="Q5488" s="61" t="s">
        <v>30</v>
      </c>
    </row>
    <row r="5489" spans="8:17" x14ac:dyDescent="0.25">
      <c r="H5489" s="59">
        <v>162141</v>
      </c>
      <c r="I5489" s="59" t="s">
        <v>69</v>
      </c>
      <c r="J5489" s="59">
        <v>11537060</v>
      </c>
      <c r="K5489" s="59" t="s">
        <v>5708</v>
      </c>
      <c r="L5489" s="61" t="s">
        <v>81</v>
      </c>
      <c r="M5489" s="61">
        <f>VLOOKUP(H5489,zdroj!C:F,4,0)</f>
        <v>0</v>
      </c>
      <c r="N5489" s="61" t="str">
        <f t="shared" si="170"/>
        <v>-</v>
      </c>
      <c r="P5489" s="73" t="str">
        <f t="shared" si="171"/>
        <v/>
      </c>
      <c r="Q5489" s="61" t="s">
        <v>86</v>
      </c>
    </row>
    <row r="5490" spans="8:17" x14ac:dyDescent="0.25">
      <c r="H5490" s="59">
        <v>162141</v>
      </c>
      <c r="I5490" s="59" t="s">
        <v>69</v>
      </c>
      <c r="J5490" s="59">
        <v>11537078</v>
      </c>
      <c r="K5490" s="59" t="s">
        <v>5709</v>
      </c>
      <c r="L5490" s="61" t="s">
        <v>113</v>
      </c>
      <c r="M5490" s="61">
        <f>VLOOKUP(H5490,zdroj!C:F,4,0)</f>
        <v>0</v>
      </c>
      <c r="N5490" s="61" t="str">
        <f t="shared" si="170"/>
        <v>katB</v>
      </c>
      <c r="P5490" s="73" t="str">
        <f t="shared" si="171"/>
        <v/>
      </c>
      <c r="Q5490" s="61" t="s">
        <v>30</v>
      </c>
    </row>
    <row r="5491" spans="8:17" x14ac:dyDescent="0.25">
      <c r="H5491" s="59">
        <v>162141</v>
      </c>
      <c r="I5491" s="59" t="s">
        <v>69</v>
      </c>
      <c r="J5491" s="59">
        <v>11537086</v>
      </c>
      <c r="K5491" s="59" t="s">
        <v>5710</v>
      </c>
      <c r="L5491" s="61" t="s">
        <v>113</v>
      </c>
      <c r="M5491" s="61">
        <f>VLOOKUP(H5491,zdroj!C:F,4,0)</f>
        <v>0</v>
      </c>
      <c r="N5491" s="61" t="str">
        <f t="shared" si="170"/>
        <v>katB</v>
      </c>
      <c r="P5491" s="73" t="str">
        <f t="shared" si="171"/>
        <v/>
      </c>
      <c r="Q5491" s="61" t="s">
        <v>30</v>
      </c>
    </row>
    <row r="5492" spans="8:17" x14ac:dyDescent="0.25">
      <c r="H5492" s="59">
        <v>162141</v>
      </c>
      <c r="I5492" s="59" t="s">
        <v>69</v>
      </c>
      <c r="J5492" s="59">
        <v>11537094</v>
      </c>
      <c r="K5492" s="59" t="s">
        <v>5711</v>
      </c>
      <c r="L5492" s="61" t="s">
        <v>113</v>
      </c>
      <c r="M5492" s="61">
        <f>VLOOKUP(H5492,zdroj!C:F,4,0)</f>
        <v>0</v>
      </c>
      <c r="N5492" s="61" t="str">
        <f t="shared" si="170"/>
        <v>katB</v>
      </c>
      <c r="P5492" s="73" t="str">
        <f t="shared" si="171"/>
        <v/>
      </c>
      <c r="Q5492" s="61" t="s">
        <v>30</v>
      </c>
    </row>
    <row r="5493" spans="8:17" x14ac:dyDescent="0.25">
      <c r="H5493" s="59">
        <v>162141</v>
      </c>
      <c r="I5493" s="59" t="s">
        <v>69</v>
      </c>
      <c r="J5493" s="59">
        <v>11537108</v>
      </c>
      <c r="K5493" s="59" t="s">
        <v>5712</v>
      </c>
      <c r="L5493" s="61" t="s">
        <v>113</v>
      </c>
      <c r="M5493" s="61">
        <f>VLOOKUP(H5493,zdroj!C:F,4,0)</f>
        <v>0</v>
      </c>
      <c r="N5493" s="61" t="str">
        <f t="shared" si="170"/>
        <v>katB</v>
      </c>
      <c r="P5493" s="73" t="str">
        <f t="shared" si="171"/>
        <v/>
      </c>
      <c r="Q5493" s="61" t="s">
        <v>30</v>
      </c>
    </row>
    <row r="5494" spans="8:17" x14ac:dyDescent="0.25">
      <c r="H5494" s="59">
        <v>162141</v>
      </c>
      <c r="I5494" s="59" t="s">
        <v>69</v>
      </c>
      <c r="J5494" s="59">
        <v>11537116</v>
      </c>
      <c r="K5494" s="59" t="s">
        <v>5713</v>
      </c>
      <c r="L5494" s="61" t="s">
        <v>113</v>
      </c>
      <c r="M5494" s="61">
        <f>VLOOKUP(H5494,zdroj!C:F,4,0)</f>
        <v>0</v>
      </c>
      <c r="N5494" s="61" t="str">
        <f t="shared" si="170"/>
        <v>katB</v>
      </c>
      <c r="P5494" s="73" t="str">
        <f t="shared" si="171"/>
        <v/>
      </c>
      <c r="Q5494" s="61" t="s">
        <v>30</v>
      </c>
    </row>
    <row r="5495" spans="8:17" x14ac:dyDescent="0.25">
      <c r="H5495" s="59">
        <v>162141</v>
      </c>
      <c r="I5495" s="59" t="s">
        <v>69</v>
      </c>
      <c r="J5495" s="59">
        <v>11537124</v>
      </c>
      <c r="K5495" s="59" t="s">
        <v>5714</v>
      </c>
      <c r="L5495" s="61" t="s">
        <v>113</v>
      </c>
      <c r="M5495" s="61">
        <f>VLOOKUP(H5495,zdroj!C:F,4,0)</f>
        <v>0</v>
      </c>
      <c r="N5495" s="61" t="str">
        <f t="shared" si="170"/>
        <v>katB</v>
      </c>
      <c r="P5495" s="73" t="str">
        <f t="shared" si="171"/>
        <v/>
      </c>
      <c r="Q5495" s="61" t="s">
        <v>30</v>
      </c>
    </row>
    <row r="5496" spans="8:17" x14ac:dyDescent="0.25">
      <c r="H5496" s="59">
        <v>162141</v>
      </c>
      <c r="I5496" s="59" t="s">
        <v>69</v>
      </c>
      <c r="J5496" s="59">
        <v>11537132</v>
      </c>
      <c r="K5496" s="59" t="s">
        <v>5715</v>
      </c>
      <c r="L5496" s="61" t="s">
        <v>113</v>
      </c>
      <c r="M5496" s="61">
        <f>VLOOKUP(H5496,zdroj!C:F,4,0)</f>
        <v>0</v>
      </c>
      <c r="N5496" s="61" t="str">
        <f t="shared" si="170"/>
        <v>katB</v>
      </c>
      <c r="P5496" s="73" t="str">
        <f t="shared" si="171"/>
        <v/>
      </c>
      <c r="Q5496" s="61" t="s">
        <v>30</v>
      </c>
    </row>
    <row r="5497" spans="8:17" x14ac:dyDescent="0.25">
      <c r="H5497" s="59">
        <v>162141</v>
      </c>
      <c r="I5497" s="59" t="s">
        <v>69</v>
      </c>
      <c r="J5497" s="59">
        <v>30912938</v>
      </c>
      <c r="K5497" s="59" t="s">
        <v>5716</v>
      </c>
      <c r="L5497" s="61" t="s">
        <v>113</v>
      </c>
      <c r="M5497" s="61">
        <f>VLOOKUP(H5497,zdroj!C:F,4,0)</f>
        <v>0</v>
      </c>
      <c r="N5497" s="61" t="str">
        <f t="shared" si="170"/>
        <v>katB</v>
      </c>
      <c r="P5497" s="73" t="str">
        <f t="shared" si="171"/>
        <v/>
      </c>
      <c r="Q5497" s="61" t="s">
        <v>30</v>
      </c>
    </row>
    <row r="5498" spans="8:17" x14ac:dyDescent="0.25">
      <c r="H5498" s="59">
        <v>162141</v>
      </c>
      <c r="I5498" s="59" t="s">
        <v>69</v>
      </c>
      <c r="J5498" s="59">
        <v>30912946</v>
      </c>
      <c r="K5498" s="59" t="s">
        <v>5717</v>
      </c>
      <c r="L5498" s="61" t="s">
        <v>113</v>
      </c>
      <c r="M5498" s="61">
        <f>VLOOKUP(H5498,zdroj!C:F,4,0)</f>
        <v>0</v>
      </c>
      <c r="N5498" s="61" t="str">
        <f t="shared" si="170"/>
        <v>katB</v>
      </c>
      <c r="P5498" s="73" t="str">
        <f t="shared" si="171"/>
        <v/>
      </c>
      <c r="Q5498" s="61" t="s">
        <v>30</v>
      </c>
    </row>
    <row r="5499" spans="8:17" x14ac:dyDescent="0.25">
      <c r="H5499" s="59">
        <v>162167</v>
      </c>
      <c r="I5499" s="59" t="s">
        <v>69</v>
      </c>
      <c r="J5499" s="59">
        <v>11537663</v>
      </c>
      <c r="K5499" s="59" t="s">
        <v>5718</v>
      </c>
      <c r="L5499" s="61" t="s">
        <v>113</v>
      </c>
      <c r="M5499" s="61">
        <f>VLOOKUP(H5499,zdroj!C:F,4,0)</f>
        <v>0</v>
      </c>
      <c r="N5499" s="61" t="str">
        <f t="shared" si="170"/>
        <v>katB</v>
      </c>
      <c r="P5499" s="73" t="str">
        <f t="shared" si="171"/>
        <v/>
      </c>
      <c r="Q5499" s="61" t="s">
        <v>30</v>
      </c>
    </row>
    <row r="5500" spans="8:17" x14ac:dyDescent="0.25">
      <c r="H5500" s="59">
        <v>162167</v>
      </c>
      <c r="I5500" s="59" t="s">
        <v>69</v>
      </c>
      <c r="J5500" s="59">
        <v>11537671</v>
      </c>
      <c r="K5500" s="59" t="s">
        <v>5719</v>
      </c>
      <c r="L5500" s="61" t="s">
        <v>113</v>
      </c>
      <c r="M5500" s="61">
        <f>VLOOKUP(H5500,zdroj!C:F,4,0)</f>
        <v>0</v>
      </c>
      <c r="N5500" s="61" t="str">
        <f t="shared" si="170"/>
        <v>katB</v>
      </c>
      <c r="P5500" s="73" t="str">
        <f t="shared" si="171"/>
        <v/>
      </c>
      <c r="Q5500" s="61" t="s">
        <v>30</v>
      </c>
    </row>
    <row r="5501" spans="8:17" x14ac:dyDescent="0.25">
      <c r="H5501" s="59">
        <v>162167</v>
      </c>
      <c r="I5501" s="59" t="s">
        <v>69</v>
      </c>
      <c r="J5501" s="59">
        <v>11537680</v>
      </c>
      <c r="K5501" s="59" t="s">
        <v>5720</v>
      </c>
      <c r="L5501" s="61" t="s">
        <v>113</v>
      </c>
      <c r="M5501" s="61">
        <f>VLOOKUP(H5501,zdroj!C:F,4,0)</f>
        <v>0</v>
      </c>
      <c r="N5501" s="61" t="str">
        <f t="shared" si="170"/>
        <v>katB</v>
      </c>
      <c r="P5501" s="73" t="str">
        <f t="shared" si="171"/>
        <v/>
      </c>
      <c r="Q5501" s="61" t="s">
        <v>31</v>
      </c>
    </row>
    <row r="5502" spans="8:17" x14ac:dyDescent="0.25">
      <c r="H5502" s="59">
        <v>162167</v>
      </c>
      <c r="I5502" s="59" t="s">
        <v>69</v>
      </c>
      <c r="J5502" s="59">
        <v>11537698</v>
      </c>
      <c r="K5502" s="59" t="s">
        <v>5721</v>
      </c>
      <c r="L5502" s="61" t="s">
        <v>113</v>
      </c>
      <c r="M5502" s="61">
        <f>VLOOKUP(H5502,zdroj!C:F,4,0)</f>
        <v>0</v>
      </c>
      <c r="N5502" s="61" t="str">
        <f t="shared" si="170"/>
        <v>katB</v>
      </c>
      <c r="P5502" s="73" t="str">
        <f t="shared" si="171"/>
        <v/>
      </c>
      <c r="Q5502" s="61" t="s">
        <v>30</v>
      </c>
    </row>
    <row r="5503" spans="8:17" x14ac:dyDescent="0.25">
      <c r="H5503" s="59">
        <v>162167</v>
      </c>
      <c r="I5503" s="59" t="s">
        <v>69</v>
      </c>
      <c r="J5503" s="59">
        <v>11537701</v>
      </c>
      <c r="K5503" s="59" t="s">
        <v>5722</v>
      </c>
      <c r="L5503" s="61" t="s">
        <v>113</v>
      </c>
      <c r="M5503" s="61">
        <f>VLOOKUP(H5503,zdroj!C:F,4,0)</f>
        <v>0</v>
      </c>
      <c r="N5503" s="61" t="str">
        <f t="shared" si="170"/>
        <v>katB</v>
      </c>
      <c r="P5503" s="73" t="str">
        <f t="shared" si="171"/>
        <v/>
      </c>
      <c r="Q5503" s="61" t="s">
        <v>30</v>
      </c>
    </row>
    <row r="5504" spans="8:17" x14ac:dyDescent="0.25">
      <c r="H5504" s="59">
        <v>162167</v>
      </c>
      <c r="I5504" s="59" t="s">
        <v>69</v>
      </c>
      <c r="J5504" s="59">
        <v>11537710</v>
      </c>
      <c r="K5504" s="59" t="s">
        <v>5723</v>
      </c>
      <c r="L5504" s="61" t="s">
        <v>113</v>
      </c>
      <c r="M5504" s="61">
        <f>VLOOKUP(H5504,zdroj!C:F,4,0)</f>
        <v>0</v>
      </c>
      <c r="N5504" s="61" t="str">
        <f t="shared" si="170"/>
        <v>katB</v>
      </c>
      <c r="P5504" s="73" t="str">
        <f t="shared" si="171"/>
        <v/>
      </c>
      <c r="Q5504" s="61" t="s">
        <v>30</v>
      </c>
    </row>
    <row r="5505" spans="8:17" x14ac:dyDescent="0.25">
      <c r="H5505" s="59">
        <v>162167</v>
      </c>
      <c r="I5505" s="59" t="s">
        <v>69</v>
      </c>
      <c r="J5505" s="59">
        <v>11537728</v>
      </c>
      <c r="K5505" s="59" t="s">
        <v>5724</v>
      </c>
      <c r="L5505" s="61" t="s">
        <v>113</v>
      </c>
      <c r="M5505" s="61">
        <f>VLOOKUP(H5505,zdroj!C:F,4,0)</f>
        <v>0</v>
      </c>
      <c r="N5505" s="61" t="str">
        <f t="shared" si="170"/>
        <v>katB</v>
      </c>
      <c r="P5505" s="73" t="str">
        <f t="shared" si="171"/>
        <v/>
      </c>
      <c r="Q5505" s="61" t="s">
        <v>30</v>
      </c>
    </row>
    <row r="5506" spans="8:17" x14ac:dyDescent="0.25">
      <c r="H5506" s="59">
        <v>162167</v>
      </c>
      <c r="I5506" s="59" t="s">
        <v>69</v>
      </c>
      <c r="J5506" s="59">
        <v>11537736</v>
      </c>
      <c r="K5506" s="59" t="s">
        <v>5725</v>
      </c>
      <c r="L5506" s="61" t="s">
        <v>113</v>
      </c>
      <c r="M5506" s="61">
        <f>VLOOKUP(H5506,zdroj!C:F,4,0)</f>
        <v>0</v>
      </c>
      <c r="N5506" s="61" t="str">
        <f t="shared" si="170"/>
        <v>katB</v>
      </c>
      <c r="P5506" s="73" t="str">
        <f t="shared" si="171"/>
        <v/>
      </c>
      <c r="Q5506" s="61" t="s">
        <v>30</v>
      </c>
    </row>
    <row r="5507" spans="8:17" x14ac:dyDescent="0.25">
      <c r="H5507" s="59">
        <v>162167</v>
      </c>
      <c r="I5507" s="59" t="s">
        <v>69</v>
      </c>
      <c r="J5507" s="59">
        <v>11537744</v>
      </c>
      <c r="K5507" s="59" t="s">
        <v>5726</v>
      </c>
      <c r="L5507" s="61" t="s">
        <v>113</v>
      </c>
      <c r="M5507" s="61">
        <f>VLOOKUP(H5507,zdroj!C:F,4,0)</f>
        <v>0</v>
      </c>
      <c r="N5507" s="61" t="str">
        <f t="shared" si="170"/>
        <v>katB</v>
      </c>
      <c r="P5507" s="73" t="str">
        <f t="shared" si="171"/>
        <v/>
      </c>
      <c r="Q5507" s="61" t="s">
        <v>30</v>
      </c>
    </row>
    <row r="5508" spans="8:17" x14ac:dyDescent="0.25">
      <c r="H5508" s="59">
        <v>162167</v>
      </c>
      <c r="I5508" s="59" t="s">
        <v>69</v>
      </c>
      <c r="J5508" s="59">
        <v>11537752</v>
      </c>
      <c r="K5508" s="59" t="s">
        <v>5727</v>
      </c>
      <c r="L5508" s="61" t="s">
        <v>113</v>
      </c>
      <c r="M5508" s="61">
        <f>VLOOKUP(H5508,zdroj!C:F,4,0)</f>
        <v>0</v>
      </c>
      <c r="N5508" s="61" t="str">
        <f t="shared" si="170"/>
        <v>katB</v>
      </c>
      <c r="P5508" s="73" t="str">
        <f t="shared" si="171"/>
        <v/>
      </c>
      <c r="Q5508" s="61" t="s">
        <v>30</v>
      </c>
    </row>
    <row r="5509" spans="8:17" x14ac:dyDescent="0.25">
      <c r="H5509" s="59">
        <v>162167</v>
      </c>
      <c r="I5509" s="59" t="s">
        <v>69</v>
      </c>
      <c r="J5509" s="59">
        <v>11537779</v>
      </c>
      <c r="K5509" s="59" t="s">
        <v>5728</v>
      </c>
      <c r="L5509" s="61" t="s">
        <v>113</v>
      </c>
      <c r="M5509" s="61">
        <f>VLOOKUP(H5509,zdroj!C:F,4,0)</f>
        <v>0</v>
      </c>
      <c r="N5509" s="61" t="str">
        <f t="shared" si="170"/>
        <v>katB</v>
      </c>
      <c r="P5509" s="73" t="str">
        <f t="shared" si="171"/>
        <v/>
      </c>
      <c r="Q5509" s="61" t="s">
        <v>30</v>
      </c>
    </row>
    <row r="5510" spans="8:17" x14ac:dyDescent="0.25">
      <c r="H5510" s="59">
        <v>162167</v>
      </c>
      <c r="I5510" s="59" t="s">
        <v>69</v>
      </c>
      <c r="J5510" s="59">
        <v>11537787</v>
      </c>
      <c r="K5510" s="59" t="s">
        <v>5729</v>
      </c>
      <c r="L5510" s="61" t="s">
        <v>113</v>
      </c>
      <c r="M5510" s="61">
        <f>VLOOKUP(H5510,zdroj!C:F,4,0)</f>
        <v>0</v>
      </c>
      <c r="N5510" s="61" t="str">
        <f t="shared" si="170"/>
        <v>katB</v>
      </c>
      <c r="P5510" s="73" t="str">
        <f t="shared" si="171"/>
        <v/>
      </c>
      <c r="Q5510" s="61" t="s">
        <v>30</v>
      </c>
    </row>
    <row r="5511" spans="8:17" x14ac:dyDescent="0.25">
      <c r="H5511" s="59">
        <v>162167</v>
      </c>
      <c r="I5511" s="59" t="s">
        <v>69</v>
      </c>
      <c r="J5511" s="59">
        <v>11537795</v>
      </c>
      <c r="K5511" s="59" t="s">
        <v>5730</v>
      </c>
      <c r="L5511" s="61" t="s">
        <v>113</v>
      </c>
      <c r="M5511" s="61">
        <f>VLOOKUP(H5511,zdroj!C:F,4,0)</f>
        <v>0</v>
      </c>
      <c r="N5511" s="61" t="str">
        <f t="shared" ref="N5511:N5574" si="172">IF(M5511="A",IF(L5511="katA","katB",L5511),L5511)</f>
        <v>katB</v>
      </c>
      <c r="P5511" s="73" t="str">
        <f t="shared" ref="P5511:P5574" si="173">IF(O5511="A",1,"")</f>
        <v/>
      </c>
      <c r="Q5511" s="61" t="s">
        <v>30</v>
      </c>
    </row>
    <row r="5512" spans="8:17" x14ac:dyDescent="0.25">
      <c r="H5512" s="59">
        <v>162167</v>
      </c>
      <c r="I5512" s="59" t="s">
        <v>69</v>
      </c>
      <c r="J5512" s="59">
        <v>11537809</v>
      </c>
      <c r="K5512" s="59" t="s">
        <v>5731</v>
      </c>
      <c r="L5512" s="61" t="s">
        <v>113</v>
      </c>
      <c r="M5512" s="61">
        <f>VLOOKUP(H5512,zdroj!C:F,4,0)</f>
        <v>0</v>
      </c>
      <c r="N5512" s="61" t="str">
        <f t="shared" si="172"/>
        <v>katB</v>
      </c>
      <c r="P5512" s="73" t="str">
        <f t="shared" si="173"/>
        <v/>
      </c>
      <c r="Q5512" s="61" t="s">
        <v>30</v>
      </c>
    </row>
    <row r="5513" spans="8:17" x14ac:dyDescent="0.25">
      <c r="H5513" s="59">
        <v>162167</v>
      </c>
      <c r="I5513" s="59" t="s">
        <v>69</v>
      </c>
      <c r="J5513" s="59">
        <v>11537817</v>
      </c>
      <c r="K5513" s="59" t="s">
        <v>5732</v>
      </c>
      <c r="L5513" s="61" t="s">
        <v>113</v>
      </c>
      <c r="M5513" s="61">
        <f>VLOOKUP(H5513,zdroj!C:F,4,0)</f>
        <v>0</v>
      </c>
      <c r="N5513" s="61" t="str">
        <f t="shared" si="172"/>
        <v>katB</v>
      </c>
      <c r="P5513" s="73" t="str">
        <f t="shared" si="173"/>
        <v/>
      </c>
      <c r="Q5513" s="61" t="s">
        <v>30</v>
      </c>
    </row>
    <row r="5514" spans="8:17" x14ac:dyDescent="0.25">
      <c r="H5514" s="59">
        <v>162167</v>
      </c>
      <c r="I5514" s="59" t="s">
        <v>69</v>
      </c>
      <c r="J5514" s="59">
        <v>11537825</v>
      </c>
      <c r="K5514" s="59" t="s">
        <v>5733</v>
      </c>
      <c r="L5514" s="61" t="s">
        <v>113</v>
      </c>
      <c r="M5514" s="61">
        <f>VLOOKUP(H5514,zdroj!C:F,4,0)</f>
        <v>0</v>
      </c>
      <c r="N5514" s="61" t="str">
        <f t="shared" si="172"/>
        <v>katB</v>
      </c>
      <c r="P5514" s="73" t="str">
        <f t="shared" si="173"/>
        <v/>
      </c>
      <c r="Q5514" s="61" t="s">
        <v>30</v>
      </c>
    </row>
    <row r="5515" spans="8:17" x14ac:dyDescent="0.25">
      <c r="H5515" s="59">
        <v>162167</v>
      </c>
      <c r="I5515" s="59" t="s">
        <v>69</v>
      </c>
      <c r="J5515" s="59">
        <v>11537833</v>
      </c>
      <c r="K5515" s="59" t="s">
        <v>5734</v>
      </c>
      <c r="L5515" s="61" t="s">
        <v>113</v>
      </c>
      <c r="M5515" s="61">
        <f>VLOOKUP(H5515,zdroj!C:F,4,0)</f>
        <v>0</v>
      </c>
      <c r="N5515" s="61" t="str">
        <f t="shared" si="172"/>
        <v>katB</v>
      </c>
      <c r="P5515" s="73" t="str">
        <f t="shared" si="173"/>
        <v/>
      </c>
      <c r="Q5515" s="61" t="s">
        <v>30</v>
      </c>
    </row>
    <row r="5516" spans="8:17" x14ac:dyDescent="0.25">
      <c r="H5516" s="59">
        <v>162167</v>
      </c>
      <c r="I5516" s="59" t="s">
        <v>69</v>
      </c>
      <c r="J5516" s="59">
        <v>11537841</v>
      </c>
      <c r="K5516" s="59" t="s">
        <v>5735</v>
      </c>
      <c r="L5516" s="61" t="s">
        <v>113</v>
      </c>
      <c r="M5516" s="61">
        <f>VLOOKUP(H5516,zdroj!C:F,4,0)</f>
        <v>0</v>
      </c>
      <c r="N5516" s="61" t="str">
        <f t="shared" si="172"/>
        <v>katB</v>
      </c>
      <c r="P5516" s="73" t="str">
        <f t="shared" si="173"/>
        <v/>
      </c>
      <c r="Q5516" s="61" t="s">
        <v>30</v>
      </c>
    </row>
    <row r="5517" spans="8:17" x14ac:dyDescent="0.25">
      <c r="H5517" s="59">
        <v>162167</v>
      </c>
      <c r="I5517" s="59" t="s">
        <v>69</v>
      </c>
      <c r="J5517" s="59">
        <v>11537850</v>
      </c>
      <c r="K5517" s="59" t="s">
        <v>5736</v>
      </c>
      <c r="L5517" s="61" t="s">
        <v>113</v>
      </c>
      <c r="M5517" s="61">
        <f>VLOOKUP(H5517,zdroj!C:F,4,0)</f>
        <v>0</v>
      </c>
      <c r="N5517" s="61" t="str">
        <f t="shared" si="172"/>
        <v>katB</v>
      </c>
      <c r="P5517" s="73" t="str">
        <f t="shared" si="173"/>
        <v/>
      </c>
      <c r="Q5517" s="61" t="s">
        <v>30</v>
      </c>
    </row>
    <row r="5518" spans="8:17" x14ac:dyDescent="0.25">
      <c r="H5518" s="59">
        <v>162167</v>
      </c>
      <c r="I5518" s="59" t="s">
        <v>69</v>
      </c>
      <c r="J5518" s="59">
        <v>11537868</v>
      </c>
      <c r="K5518" s="59" t="s">
        <v>5737</v>
      </c>
      <c r="L5518" s="61" t="s">
        <v>113</v>
      </c>
      <c r="M5518" s="61">
        <f>VLOOKUP(H5518,zdroj!C:F,4,0)</f>
        <v>0</v>
      </c>
      <c r="N5518" s="61" t="str">
        <f t="shared" si="172"/>
        <v>katB</v>
      </c>
      <c r="P5518" s="73" t="str">
        <f t="shared" si="173"/>
        <v/>
      </c>
      <c r="Q5518" s="61" t="s">
        <v>30</v>
      </c>
    </row>
    <row r="5519" spans="8:17" x14ac:dyDescent="0.25">
      <c r="H5519" s="59">
        <v>162167</v>
      </c>
      <c r="I5519" s="59" t="s">
        <v>69</v>
      </c>
      <c r="J5519" s="59">
        <v>11537876</v>
      </c>
      <c r="K5519" s="59" t="s">
        <v>5738</v>
      </c>
      <c r="L5519" s="61" t="s">
        <v>113</v>
      </c>
      <c r="M5519" s="61">
        <f>VLOOKUP(H5519,zdroj!C:F,4,0)</f>
        <v>0</v>
      </c>
      <c r="N5519" s="61" t="str">
        <f t="shared" si="172"/>
        <v>katB</v>
      </c>
      <c r="P5519" s="73" t="str">
        <f t="shared" si="173"/>
        <v/>
      </c>
      <c r="Q5519" s="61" t="s">
        <v>30</v>
      </c>
    </row>
    <row r="5520" spans="8:17" x14ac:dyDescent="0.25">
      <c r="H5520" s="59">
        <v>162167</v>
      </c>
      <c r="I5520" s="59" t="s">
        <v>69</v>
      </c>
      <c r="J5520" s="59">
        <v>11537884</v>
      </c>
      <c r="K5520" s="59" t="s">
        <v>5739</v>
      </c>
      <c r="L5520" s="61" t="s">
        <v>113</v>
      </c>
      <c r="M5520" s="61">
        <f>VLOOKUP(H5520,zdroj!C:F,4,0)</f>
        <v>0</v>
      </c>
      <c r="N5520" s="61" t="str">
        <f t="shared" si="172"/>
        <v>katB</v>
      </c>
      <c r="P5520" s="73" t="str">
        <f t="shared" si="173"/>
        <v/>
      </c>
      <c r="Q5520" s="61" t="s">
        <v>30</v>
      </c>
    </row>
    <row r="5521" spans="8:17" x14ac:dyDescent="0.25">
      <c r="H5521" s="59">
        <v>162167</v>
      </c>
      <c r="I5521" s="59" t="s">
        <v>69</v>
      </c>
      <c r="J5521" s="59">
        <v>11537892</v>
      </c>
      <c r="K5521" s="59" t="s">
        <v>5740</v>
      </c>
      <c r="L5521" s="61" t="s">
        <v>113</v>
      </c>
      <c r="M5521" s="61">
        <f>VLOOKUP(H5521,zdroj!C:F,4,0)</f>
        <v>0</v>
      </c>
      <c r="N5521" s="61" t="str">
        <f t="shared" si="172"/>
        <v>katB</v>
      </c>
      <c r="P5521" s="73" t="str">
        <f t="shared" si="173"/>
        <v/>
      </c>
      <c r="Q5521" s="61" t="s">
        <v>30</v>
      </c>
    </row>
    <row r="5522" spans="8:17" x14ac:dyDescent="0.25">
      <c r="H5522" s="59">
        <v>162167</v>
      </c>
      <c r="I5522" s="59" t="s">
        <v>69</v>
      </c>
      <c r="J5522" s="59">
        <v>11537906</v>
      </c>
      <c r="K5522" s="59" t="s">
        <v>5741</v>
      </c>
      <c r="L5522" s="61" t="s">
        <v>113</v>
      </c>
      <c r="M5522" s="61">
        <f>VLOOKUP(H5522,zdroj!C:F,4,0)</f>
        <v>0</v>
      </c>
      <c r="N5522" s="61" t="str">
        <f t="shared" si="172"/>
        <v>katB</v>
      </c>
      <c r="P5522" s="73" t="str">
        <f t="shared" si="173"/>
        <v/>
      </c>
      <c r="Q5522" s="61" t="s">
        <v>30</v>
      </c>
    </row>
    <row r="5523" spans="8:17" x14ac:dyDescent="0.25">
      <c r="H5523" s="59">
        <v>162167</v>
      </c>
      <c r="I5523" s="59" t="s">
        <v>69</v>
      </c>
      <c r="J5523" s="59">
        <v>11537914</v>
      </c>
      <c r="K5523" s="59" t="s">
        <v>5742</v>
      </c>
      <c r="L5523" s="61" t="s">
        <v>113</v>
      </c>
      <c r="M5523" s="61">
        <f>VLOOKUP(H5523,zdroj!C:F,4,0)</f>
        <v>0</v>
      </c>
      <c r="N5523" s="61" t="str">
        <f t="shared" si="172"/>
        <v>katB</v>
      </c>
      <c r="P5523" s="73" t="str">
        <f t="shared" si="173"/>
        <v/>
      </c>
      <c r="Q5523" s="61" t="s">
        <v>30</v>
      </c>
    </row>
    <row r="5524" spans="8:17" x14ac:dyDescent="0.25">
      <c r="H5524" s="59">
        <v>162167</v>
      </c>
      <c r="I5524" s="59" t="s">
        <v>69</v>
      </c>
      <c r="J5524" s="59">
        <v>28311060</v>
      </c>
      <c r="K5524" s="59" t="s">
        <v>5743</v>
      </c>
      <c r="L5524" s="61" t="s">
        <v>113</v>
      </c>
      <c r="M5524" s="61">
        <f>VLOOKUP(H5524,zdroj!C:F,4,0)</f>
        <v>0</v>
      </c>
      <c r="N5524" s="61" t="str">
        <f t="shared" si="172"/>
        <v>katB</v>
      </c>
      <c r="P5524" s="73" t="str">
        <f t="shared" si="173"/>
        <v/>
      </c>
      <c r="Q5524" s="61" t="s">
        <v>30</v>
      </c>
    </row>
    <row r="5525" spans="8:17" x14ac:dyDescent="0.25">
      <c r="H5525" s="59">
        <v>162167</v>
      </c>
      <c r="I5525" s="59" t="s">
        <v>69</v>
      </c>
      <c r="J5525" s="59">
        <v>30912971</v>
      </c>
      <c r="K5525" s="59" t="s">
        <v>5744</v>
      </c>
      <c r="L5525" s="61" t="s">
        <v>81</v>
      </c>
      <c r="M5525" s="61">
        <f>VLOOKUP(H5525,zdroj!C:F,4,0)</f>
        <v>0</v>
      </c>
      <c r="N5525" s="61" t="str">
        <f t="shared" si="172"/>
        <v>-</v>
      </c>
      <c r="P5525" s="73" t="str">
        <f t="shared" si="173"/>
        <v/>
      </c>
      <c r="Q5525" s="61" t="s">
        <v>88</v>
      </c>
    </row>
    <row r="5526" spans="8:17" x14ac:dyDescent="0.25">
      <c r="H5526" s="59">
        <v>162167</v>
      </c>
      <c r="I5526" s="59" t="s">
        <v>69</v>
      </c>
      <c r="J5526" s="59">
        <v>40131858</v>
      </c>
      <c r="K5526" s="59" t="s">
        <v>5745</v>
      </c>
      <c r="L5526" s="61" t="s">
        <v>81</v>
      </c>
      <c r="M5526" s="61">
        <f>VLOOKUP(H5526,zdroj!C:F,4,0)</f>
        <v>0</v>
      </c>
      <c r="N5526" s="61" t="str">
        <f t="shared" si="172"/>
        <v>-</v>
      </c>
      <c r="P5526" s="73" t="str">
        <f t="shared" si="173"/>
        <v/>
      </c>
      <c r="Q5526" s="61" t="s">
        <v>88</v>
      </c>
    </row>
    <row r="5527" spans="8:17" x14ac:dyDescent="0.25">
      <c r="H5527" s="59">
        <v>192023</v>
      </c>
      <c r="I5527" s="59" t="s">
        <v>69</v>
      </c>
      <c r="J5527" s="59">
        <v>11592940</v>
      </c>
      <c r="K5527" s="59" t="s">
        <v>5746</v>
      </c>
      <c r="L5527" s="61" t="s">
        <v>113</v>
      </c>
      <c r="M5527" s="61">
        <f>VLOOKUP(H5527,zdroj!C:F,4,0)</f>
        <v>0</v>
      </c>
      <c r="N5527" s="61" t="str">
        <f t="shared" si="172"/>
        <v>katB</v>
      </c>
      <c r="P5527" s="73" t="str">
        <f t="shared" si="173"/>
        <v/>
      </c>
      <c r="Q5527" s="61" t="s">
        <v>30</v>
      </c>
    </row>
    <row r="5528" spans="8:17" x14ac:dyDescent="0.25">
      <c r="H5528" s="59">
        <v>192023</v>
      </c>
      <c r="I5528" s="59" t="s">
        <v>69</v>
      </c>
      <c r="J5528" s="59">
        <v>11592958</v>
      </c>
      <c r="K5528" s="59" t="s">
        <v>5747</v>
      </c>
      <c r="L5528" s="61" t="s">
        <v>113</v>
      </c>
      <c r="M5528" s="61">
        <f>VLOOKUP(H5528,zdroj!C:F,4,0)</f>
        <v>0</v>
      </c>
      <c r="N5528" s="61" t="str">
        <f t="shared" si="172"/>
        <v>katB</v>
      </c>
      <c r="P5528" s="73" t="str">
        <f t="shared" si="173"/>
        <v/>
      </c>
      <c r="Q5528" s="61" t="s">
        <v>30</v>
      </c>
    </row>
    <row r="5529" spans="8:17" x14ac:dyDescent="0.25">
      <c r="H5529" s="59">
        <v>192023</v>
      </c>
      <c r="I5529" s="59" t="s">
        <v>69</v>
      </c>
      <c r="J5529" s="59">
        <v>11592966</v>
      </c>
      <c r="K5529" s="59" t="s">
        <v>5748</v>
      </c>
      <c r="L5529" s="61" t="s">
        <v>113</v>
      </c>
      <c r="M5529" s="61">
        <f>VLOOKUP(H5529,zdroj!C:F,4,0)</f>
        <v>0</v>
      </c>
      <c r="N5529" s="61" t="str">
        <f t="shared" si="172"/>
        <v>katB</v>
      </c>
      <c r="P5529" s="73" t="str">
        <f t="shared" si="173"/>
        <v/>
      </c>
      <c r="Q5529" s="61" t="s">
        <v>30</v>
      </c>
    </row>
    <row r="5530" spans="8:17" x14ac:dyDescent="0.25">
      <c r="H5530" s="59">
        <v>192023</v>
      </c>
      <c r="I5530" s="59" t="s">
        <v>69</v>
      </c>
      <c r="J5530" s="59">
        <v>11592974</v>
      </c>
      <c r="K5530" s="59" t="s">
        <v>5749</v>
      </c>
      <c r="L5530" s="61" t="s">
        <v>113</v>
      </c>
      <c r="M5530" s="61">
        <f>VLOOKUP(H5530,zdroj!C:F,4,0)</f>
        <v>0</v>
      </c>
      <c r="N5530" s="61" t="str">
        <f t="shared" si="172"/>
        <v>katB</v>
      </c>
      <c r="P5530" s="73" t="str">
        <f t="shared" si="173"/>
        <v/>
      </c>
      <c r="Q5530" s="61" t="s">
        <v>30</v>
      </c>
    </row>
    <row r="5531" spans="8:17" x14ac:dyDescent="0.25">
      <c r="H5531" s="59">
        <v>192023</v>
      </c>
      <c r="I5531" s="59" t="s">
        <v>69</v>
      </c>
      <c r="J5531" s="59">
        <v>11592982</v>
      </c>
      <c r="K5531" s="59" t="s">
        <v>5750</v>
      </c>
      <c r="L5531" s="61" t="s">
        <v>81</v>
      </c>
      <c r="M5531" s="61">
        <f>VLOOKUP(H5531,zdroj!C:F,4,0)</f>
        <v>0</v>
      </c>
      <c r="N5531" s="61" t="str">
        <f t="shared" si="172"/>
        <v>-</v>
      </c>
      <c r="P5531" s="73" t="str">
        <f t="shared" si="173"/>
        <v/>
      </c>
      <c r="Q5531" s="61" t="s">
        <v>86</v>
      </c>
    </row>
    <row r="5532" spans="8:17" x14ac:dyDescent="0.25">
      <c r="H5532" s="59">
        <v>192023</v>
      </c>
      <c r="I5532" s="59" t="s">
        <v>69</v>
      </c>
      <c r="J5532" s="59">
        <v>11592991</v>
      </c>
      <c r="K5532" s="59" t="s">
        <v>5751</v>
      </c>
      <c r="L5532" s="61" t="s">
        <v>81</v>
      </c>
      <c r="M5532" s="61">
        <f>VLOOKUP(H5532,zdroj!C:F,4,0)</f>
        <v>0</v>
      </c>
      <c r="N5532" s="61" t="str">
        <f t="shared" si="172"/>
        <v>-</v>
      </c>
      <c r="P5532" s="73" t="str">
        <f t="shared" si="173"/>
        <v/>
      </c>
      <c r="Q5532" s="61" t="s">
        <v>86</v>
      </c>
    </row>
    <row r="5533" spans="8:17" x14ac:dyDescent="0.25">
      <c r="H5533" s="59">
        <v>192023</v>
      </c>
      <c r="I5533" s="59" t="s">
        <v>69</v>
      </c>
      <c r="J5533" s="59">
        <v>11593008</v>
      </c>
      <c r="K5533" s="59" t="s">
        <v>5752</v>
      </c>
      <c r="L5533" s="61" t="s">
        <v>113</v>
      </c>
      <c r="M5533" s="61">
        <f>VLOOKUP(H5533,zdroj!C:F,4,0)</f>
        <v>0</v>
      </c>
      <c r="N5533" s="61" t="str">
        <f t="shared" si="172"/>
        <v>katB</v>
      </c>
      <c r="P5533" s="73" t="str">
        <f t="shared" si="173"/>
        <v/>
      </c>
      <c r="Q5533" s="61" t="s">
        <v>30</v>
      </c>
    </row>
    <row r="5534" spans="8:17" x14ac:dyDescent="0.25">
      <c r="H5534" s="59">
        <v>192023</v>
      </c>
      <c r="I5534" s="59" t="s">
        <v>69</v>
      </c>
      <c r="J5534" s="59">
        <v>11593016</v>
      </c>
      <c r="K5534" s="59" t="s">
        <v>5753</v>
      </c>
      <c r="L5534" s="61" t="s">
        <v>113</v>
      </c>
      <c r="M5534" s="61">
        <f>VLOOKUP(H5534,zdroj!C:F,4,0)</f>
        <v>0</v>
      </c>
      <c r="N5534" s="61" t="str">
        <f t="shared" si="172"/>
        <v>katB</v>
      </c>
      <c r="P5534" s="73" t="str">
        <f t="shared" si="173"/>
        <v/>
      </c>
      <c r="Q5534" s="61" t="s">
        <v>30</v>
      </c>
    </row>
    <row r="5535" spans="8:17" x14ac:dyDescent="0.25">
      <c r="H5535" s="59">
        <v>192023</v>
      </c>
      <c r="I5535" s="59" t="s">
        <v>69</v>
      </c>
      <c r="J5535" s="59">
        <v>11593024</v>
      </c>
      <c r="K5535" s="59" t="s">
        <v>5754</v>
      </c>
      <c r="L5535" s="61" t="s">
        <v>113</v>
      </c>
      <c r="M5535" s="61">
        <f>VLOOKUP(H5535,zdroj!C:F,4,0)</f>
        <v>0</v>
      </c>
      <c r="N5535" s="61" t="str">
        <f t="shared" si="172"/>
        <v>katB</v>
      </c>
      <c r="P5535" s="73" t="str">
        <f t="shared" si="173"/>
        <v/>
      </c>
      <c r="Q5535" s="61" t="s">
        <v>30</v>
      </c>
    </row>
    <row r="5536" spans="8:17" x14ac:dyDescent="0.25">
      <c r="H5536" s="59">
        <v>192023</v>
      </c>
      <c r="I5536" s="59" t="s">
        <v>69</v>
      </c>
      <c r="J5536" s="59">
        <v>11593032</v>
      </c>
      <c r="K5536" s="59" t="s">
        <v>5755</v>
      </c>
      <c r="L5536" s="61" t="s">
        <v>113</v>
      </c>
      <c r="M5536" s="61">
        <f>VLOOKUP(H5536,zdroj!C:F,4,0)</f>
        <v>0</v>
      </c>
      <c r="N5536" s="61" t="str">
        <f t="shared" si="172"/>
        <v>katB</v>
      </c>
      <c r="P5536" s="73" t="str">
        <f t="shared" si="173"/>
        <v/>
      </c>
      <c r="Q5536" s="61" t="s">
        <v>30</v>
      </c>
    </row>
    <row r="5537" spans="8:17" x14ac:dyDescent="0.25">
      <c r="H5537" s="59">
        <v>192023</v>
      </c>
      <c r="I5537" s="59" t="s">
        <v>69</v>
      </c>
      <c r="J5537" s="59">
        <v>11593041</v>
      </c>
      <c r="K5537" s="59" t="s">
        <v>5756</v>
      </c>
      <c r="L5537" s="61" t="s">
        <v>113</v>
      </c>
      <c r="M5537" s="61">
        <f>VLOOKUP(H5537,zdroj!C:F,4,0)</f>
        <v>0</v>
      </c>
      <c r="N5537" s="61" t="str">
        <f t="shared" si="172"/>
        <v>katB</v>
      </c>
      <c r="P5537" s="73" t="str">
        <f t="shared" si="173"/>
        <v/>
      </c>
      <c r="Q5537" s="61" t="s">
        <v>30</v>
      </c>
    </row>
    <row r="5538" spans="8:17" x14ac:dyDescent="0.25">
      <c r="H5538" s="59">
        <v>192023</v>
      </c>
      <c r="I5538" s="59" t="s">
        <v>69</v>
      </c>
      <c r="J5538" s="59">
        <v>11593059</v>
      </c>
      <c r="K5538" s="59" t="s">
        <v>5757</v>
      </c>
      <c r="L5538" s="61" t="s">
        <v>113</v>
      </c>
      <c r="M5538" s="61">
        <f>VLOOKUP(H5538,zdroj!C:F,4,0)</f>
        <v>0</v>
      </c>
      <c r="N5538" s="61" t="str">
        <f t="shared" si="172"/>
        <v>katB</v>
      </c>
      <c r="P5538" s="73" t="str">
        <f t="shared" si="173"/>
        <v/>
      </c>
      <c r="Q5538" s="61" t="s">
        <v>30</v>
      </c>
    </row>
    <row r="5539" spans="8:17" x14ac:dyDescent="0.25">
      <c r="H5539" s="59">
        <v>192023</v>
      </c>
      <c r="I5539" s="59" t="s">
        <v>69</v>
      </c>
      <c r="J5539" s="59">
        <v>11593067</v>
      </c>
      <c r="K5539" s="59" t="s">
        <v>5758</v>
      </c>
      <c r="L5539" s="61" t="s">
        <v>113</v>
      </c>
      <c r="M5539" s="61">
        <f>VLOOKUP(H5539,zdroj!C:F,4,0)</f>
        <v>0</v>
      </c>
      <c r="N5539" s="61" t="str">
        <f t="shared" si="172"/>
        <v>katB</v>
      </c>
      <c r="P5539" s="73" t="str">
        <f t="shared" si="173"/>
        <v/>
      </c>
      <c r="Q5539" s="61" t="s">
        <v>30</v>
      </c>
    </row>
    <row r="5540" spans="8:17" x14ac:dyDescent="0.25">
      <c r="H5540" s="59">
        <v>192023</v>
      </c>
      <c r="I5540" s="59" t="s">
        <v>69</v>
      </c>
      <c r="J5540" s="59">
        <v>11593075</v>
      </c>
      <c r="K5540" s="59" t="s">
        <v>5759</v>
      </c>
      <c r="L5540" s="61" t="s">
        <v>113</v>
      </c>
      <c r="M5540" s="61">
        <f>VLOOKUP(H5540,zdroj!C:F,4,0)</f>
        <v>0</v>
      </c>
      <c r="N5540" s="61" t="str">
        <f t="shared" si="172"/>
        <v>katB</v>
      </c>
      <c r="P5540" s="73" t="str">
        <f t="shared" si="173"/>
        <v/>
      </c>
      <c r="Q5540" s="61" t="s">
        <v>30</v>
      </c>
    </row>
    <row r="5541" spans="8:17" x14ac:dyDescent="0.25">
      <c r="H5541" s="59">
        <v>192023</v>
      </c>
      <c r="I5541" s="59" t="s">
        <v>69</v>
      </c>
      <c r="J5541" s="59">
        <v>11593083</v>
      </c>
      <c r="K5541" s="59" t="s">
        <v>5760</v>
      </c>
      <c r="L5541" s="61" t="s">
        <v>113</v>
      </c>
      <c r="M5541" s="61">
        <f>VLOOKUP(H5541,zdroj!C:F,4,0)</f>
        <v>0</v>
      </c>
      <c r="N5541" s="61" t="str">
        <f t="shared" si="172"/>
        <v>katB</v>
      </c>
      <c r="P5541" s="73" t="str">
        <f t="shared" si="173"/>
        <v/>
      </c>
      <c r="Q5541" s="61" t="s">
        <v>30</v>
      </c>
    </row>
    <row r="5542" spans="8:17" x14ac:dyDescent="0.25">
      <c r="H5542" s="59">
        <v>192023</v>
      </c>
      <c r="I5542" s="59" t="s">
        <v>69</v>
      </c>
      <c r="J5542" s="59">
        <v>11593091</v>
      </c>
      <c r="K5542" s="59" t="s">
        <v>5761</v>
      </c>
      <c r="L5542" s="61" t="s">
        <v>113</v>
      </c>
      <c r="M5542" s="61">
        <f>VLOOKUP(H5542,zdroj!C:F,4,0)</f>
        <v>0</v>
      </c>
      <c r="N5542" s="61" t="str">
        <f t="shared" si="172"/>
        <v>katB</v>
      </c>
      <c r="P5542" s="73" t="str">
        <f t="shared" si="173"/>
        <v/>
      </c>
      <c r="Q5542" s="61" t="s">
        <v>30</v>
      </c>
    </row>
    <row r="5543" spans="8:17" x14ac:dyDescent="0.25">
      <c r="H5543" s="59">
        <v>192023</v>
      </c>
      <c r="I5543" s="59" t="s">
        <v>69</v>
      </c>
      <c r="J5543" s="59">
        <v>11593105</v>
      </c>
      <c r="K5543" s="59" t="s">
        <v>5762</v>
      </c>
      <c r="L5543" s="61" t="s">
        <v>113</v>
      </c>
      <c r="M5543" s="61">
        <f>VLOOKUP(H5543,zdroj!C:F,4,0)</f>
        <v>0</v>
      </c>
      <c r="N5543" s="61" t="str">
        <f t="shared" si="172"/>
        <v>katB</v>
      </c>
      <c r="P5543" s="73" t="str">
        <f t="shared" si="173"/>
        <v/>
      </c>
      <c r="Q5543" s="61" t="s">
        <v>30</v>
      </c>
    </row>
    <row r="5544" spans="8:17" x14ac:dyDescent="0.25">
      <c r="H5544" s="59">
        <v>192023</v>
      </c>
      <c r="I5544" s="59" t="s">
        <v>69</v>
      </c>
      <c r="J5544" s="59">
        <v>11593113</v>
      </c>
      <c r="K5544" s="59" t="s">
        <v>5763</v>
      </c>
      <c r="L5544" s="61" t="s">
        <v>81</v>
      </c>
      <c r="M5544" s="61">
        <f>VLOOKUP(H5544,zdroj!C:F,4,0)</f>
        <v>0</v>
      </c>
      <c r="N5544" s="61" t="str">
        <f t="shared" si="172"/>
        <v>-</v>
      </c>
      <c r="P5544" s="73" t="str">
        <f t="shared" si="173"/>
        <v/>
      </c>
      <c r="Q5544" s="61" t="s">
        <v>86</v>
      </c>
    </row>
    <row r="5545" spans="8:17" x14ac:dyDescent="0.25">
      <c r="H5545" s="59">
        <v>192023</v>
      </c>
      <c r="I5545" s="59" t="s">
        <v>69</v>
      </c>
      <c r="J5545" s="59">
        <v>11593121</v>
      </c>
      <c r="K5545" s="59" t="s">
        <v>5764</v>
      </c>
      <c r="L5545" s="61" t="s">
        <v>81</v>
      </c>
      <c r="M5545" s="61">
        <f>VLOOKUP(H5545,zdroj!C:F,4,0)</f>
        <v>0</v>
      </c>
      <c r="N5545" s="61" t="str">
        <f t="shared" si="172"/>
        <v>-</v>
      </c>
      <c r="P5545" s="73" t="str">
        <f t="shared" si="173"/>
        <v/>
      </c>
      <c r="Q5545" s="61" t="s">
        <v>86</v>
      </c>
    </row>
    <row r="5546" spans="8:17" x14ac:dyDescent="0.25">
      <c r="H5546" s="59">
        <v>192023</v>
      </c>
      <c r="I5546" s="59" t="s">
        <v>69</v>
      </c>
      <c r="J5546" s="59">
        <v>11593130</v>
      </c>
      <c r="K5546" s="59" t="s">
        <v>5765</v>
      </c>
      <c r="L5546" s="61" t="s">
        <v>113</v>
      </c>
      <c r="M5546" s="61">
        <f>VLOOKUP(H5546,zdroj!C:F,4,0)</f>
        <v>0</v>
      </c>
      <c r="N5546" s="61" t="str">
        <f t="shared" si="172"/>
        <v>katB</v>
      </c>
      <c r="P5546" s="73" t="str">
        <f t="shared" si="173"/>
        <v/>
      </c>
      <c r="Q5546" s="61" t="s">
        <v>30</v>
      </c>
    </row>
    <row r="5547" spans="8:17" x14ac:dyDescent="0.25">
      <c r="H5547" s="59">
        <v>192023</v>
      </c>
      <c r="I5547" s="59" t="s">
        <v>69</v>
      </c>
      <c r="J5547" s="59">
        <v>11593148</v>
      </c>
      <c r="K5547" s="59" t="s">
        <v>5766</v>
      </c>
      <c r="L5547" s="61" t="s">
        <v>113</v>
      </c>
      <c r="M5547" s="61">
        <f>VLOOKUP(H5547,zdroj!C:F,4,0)</f>
        <v>0</v>
      </c>
      <c r="N5547" s="61" t="str">
        <f t="shared" si="172"/>
        <v>katB</v>
      </c>
      <c r="P5547" s="73" t="str">
        <f t="shared" si="173"/>
        <v/>
      </c>
      <c r="Q5547" s="61" t="s">
        <v>30</v>
      </c>
    </row>
    <row r="5548" spans="8:17" x14ac:dyDescent="0.25">
      <c r="H5548" s="59">
        <v>192023</v>
      </c>
      <c r="I5548" s="59" t="s">
        <v>69</v>
      </c>
      <c r="J5548" s="59">
        <v>11593156</v>
      </c>
      <c r="K5548" s="59" t="s">
        <v>5767</v>
      </c>
      <c r="L5548" s="61" t="s">
        <v>113</v>
      </c>
      <c r="M5548" s="61">
        <f>VLOOKUP(H5548,zdroj!C:F,4,0)</f>
        <v>0</v>
      </c>
      <c r="N5548" s="61" t="str">
        <f t="shared" si="172"/>
        <v>katB</v>
      </c>
      <c r="P5548" s="73" t="str">
        <f t="shared" si="173"/>
        <v/>
      </c>
      <c r="Q5548" s="61" t="s">
        <v>30</v>
      </c>
    </row>
    <row r="5549" spans="8:17" x14ac:dyDescent="0.25">
      <c r="H5549" s="59">
        <v>192023</v>
      </c>
      <c r="I5549" s="59" t="s">
        <v>69</v>
      </c>
      <c r="J5549" s="59">
        <v>11593164</v>
      </c>
      <c r="K5549" s="59" t="s">
        <v>5768</v>
      </c>
      <c r="L5549" s="61" t="s">
        <v>113</v>
      </c>
      <c r="M5549" s="61">
        <f>VLOOKUP(H5549,zdroj!C:F,4,0)</f>
        <v>0</v>
      </c>
      <c r="N5549" s="61" t="str">
        <f t="shared" si="172"/>
        <v>katB</v>
      </c>
      <c r="P5549" s="73" t="str">
        <f t="shared" si="173"/>
        <v/>
      </c>
      <c r="Q5549" s="61" t="s">
        <v>30</v>
      </c>
    </row>
    <row r="5550" spans="8:17" x14ac:dyDescent="0.25">
      <c r="H5550" s="59">
        <v>192023</v>
      </c>
      <c r="I5550" s="59" t="s">
        <v>69</v>
      </c>
      <c r="J5550" s="59">
        <v>11593172</v>
      </c>
      <c r="K5550" s="59" t="s">
        <v>5769</v>
      </c>
      <c r="L5550" s="61" t="s">
        <v>81</v>
      </c>
      <c r="M5550" s="61">
        <f>VLOOKUP(H5550,zdroj!C:F,4,0)</f>
        <v>0</v>
      </c>
      <c r="N5550" s="61" t="str">
        <f t="shared" si="172"/>
        <v>-</v>
      </c>
      <c r="P5550" s="73" t="str">
        <f t="shared" si="173"/>
        <v/>
      </c>
      <c r="Q5550" s="61" t="s">
        <v>86</v>
      </c>
    </row>
    <row r="5551" spans="8:17" x14ac:dyDescent="0.25">
      <c r="H5551" s="59">
        <v>192023</v>
      </c>
      <c r="I5551" s="59" t="s">
        <v>69</v>
      </c>
      <c r="J5551" s="59">
        <v>11593181</v>
      </c>
      <c r="K5551" s="59" t="s">
        <v>5770</v>
      </c>
      <c r="L5551" s="61" t="s">
        <v>113</v>
      </c>
      <c r="M5551" s="61">
        <f>VLOOKUP(H5551,zdroj!C:F,4,0)</f>
        <v>0</v>
      </c>
      <c r="N5551" s="61" t="str">
        <f t="shared" si="172"/>
        <v>katB</v>
      </c>
      <c r="P5551" s="73" t="str">
        <f t="shared" si="173"/>
        <v/>
      </c>
      <c r="Q5551" s="61" t="s">
        <v>30</v>
      </c>
    </row>
    <row r="5552" spans="8:17" x14ac:dyDescent="0.25">
      <c r="H5552" s="59">
        <v>192023</v>
      </c>
      <c r="I5552" s="59" t="s">
        <v>69</v>
      </c>
      <c r="J5552" s="59">
        <v>11593199</v>
      </c>
      <c r="K5552" s="59" t="s">
        <v>5771</v>
      </c>
      <c r="L5552" s="61" t="s">
        <v>81</v>
      </c>
      <c r="M5552" s="61">
        <f>VLOOKUP(H5552,zdroj!C:F,4,0)</f>
        <v>0</v>
      </c>
      <c r="N5552" s="61" t="str">
        <f t="shared" si="172"/>
        <v>-</v>
      </c>
      <c r="P5552" s="73" t="str">
        <f t="shared" si="173"/>
        <v/>
      </c>
      <c r="Q5552" s="61" t="s">
        <v>86</v>
      </c>
    </row>
    <row r="5553" spans="8:17" x14ac:dyDescent="0.25">
      <c r="H5553" s="59">
        <v>192023</v>
      </c>
      <c r="I5553" s="59" t="s">
        <v>69</v>
      </c>
      <c r="J5553" s="59">
        <v>11593202</v>
      </c>
      <c r="K5553" s="59" t="s">
        <v>5772</v>
      </c>
      <c r="L5553" s="61" t="s">
        <v>113</v>
      </c>
      <c r="M5553" s="61">
        <f>VLOOKUP(H5553,zdroj!C:F,4,0)</f>
        <v>0</v>
      </c>
      <c r="N5553" s="61" t="str">
        <f t="shared" si="172"/>
        <v>katB</v>
      </c>
      <c r="P5553" s="73" t="str">
        <f t="shared" si="173"/>
        <v/>
      </c>
      <c r="Q5553" s="61" t="s">
        <v>30</v>
      </c>
    </row>
    <row r="5554" spans="8:17" x14ac:dyDescent="0.25">
      <c r="H5554" s="59">
        <v>192023</v>
      </c>
      <c r="I5554" s="59" t="s">
        <v>69</v>
      </c>
      <c r="J5554" s="59">
        <v>11593211</v>
      </c>
      <c r="K5554" s="59" t="s">
        <v>5773</v>
      </c>
      <c r="L5554" s="61" t="s">
        <v>81</v>
      </c>
      <c r="M5554" s="61">
        <f>VLOOKUP(H5554,zdroj!C:F,4,0)</f>
        <v>0</v>
      </c>
      <c r="N5554" s="61" t="str">
        <f t="shared" si="172"/>
        <v>-</v>
      </c>
      <c r="P5554" s="73" t="str">
        <f t="shared" si="173"/>
        <v/>
      </c>
      <c r="Q5554" s="61" t="s">
        <v>86</v>
      </c>
    </row>
    <row r="5555" spans="8:17" x14ac:dyDescent="0.25">
      <c r="H5555" s="59">
        <v>192023</v>
      </c>
      <c r="I5555" s="59" t="s">
        <v>69</v>
      </c>
      <c r="J5555" s="59">
        <v>11593229</v>
      </c>
      <c r="K5555" s="59" t="s">
        <v>5774</v>
      </c>
      <c r="L5555" s="61" t="s">
        <v>113</v>
      </c>
      <c r="M5555" s="61">
        <f>VLOOKUP(H5555,zdroj!C:F,4,0)</f>
        <v>0</v>
      </c>
      <c r="N5555" s="61" t="str">
        <f t="shared" si="172"/>
        <v>katB</v>
      </c>
      <c r="P5555" s="73" t="str">
        <f t="shared" si="173"/>
        <v/>
      </c>
      <c r="Q5555" s="61" t="s">
        <v>30</v>
      </c>
    </row>
    <row r="5556" spans="8:17" x14ac:dyDescent="0.25">
      <c r="H5556" s="59">
        <v>192023</v>
      </c>
      <c r="I5556" s="59" t="s">
        <v>69</v>
      </c>
      <c r="J5556" s="59">
        <v>27313719</v>
      </c>
      <c r="K5556" s="59" t="s">
        <v>5775</v>
      </c>
      <c r="L5556" s="61" t="s">
        <v>81</v>
      </c>
      <c r="M5556" s="61">
        <f>VLOOKUP(H5556,zdroj!C:F,4,0)</f>
        <v>0</v>
      </c>
      <c r="N5556" s="61" t="str">
        <f t="shared" si="172"/>
        <v>-</v>
      </c>
      <c r="P5556" s="73" t="str">
        <f t="shared" si="173"/>
        <v/>
      </c>
      <c r="Q5556" s="61" t="s">
        <v>86</v>
      </c>
    </row>
    <row r="5557" spans="8:17" x14ac:dyDescent="0.25">
      <c r="H5557" s="59">
        <v>192023</v>
      </c>
      <c r="I5557" s="59" t="s">
        <v>69</v>
      </c>
      <c r="J5557" s="59">
        <v>30954461</v>
      </c>
      <c r="K5557" s="59" t="s">
        <v>5776</v>
      </c>
      <c r="L5557" s="61" t="s">
        <v>113</v>
      </c>
      <c r="M5557" s="61">
        <f>VLOOKUP(H5557,zdroj!C:F,4,0)</f>
        <v>0</v>
      </c>
      <c r="N5557" s="61" t="str">
        <f t="shared" si="172"/>
        <v>katB</v>
      </c>
      <c r="P5557" s="73" t="str">
        <f t="shared" si="173"/>
        <v/>
      </c>
      <c r="Q5557" s="61" t="s">
        <v>31</v>
      </c>
    </row>
    <row r="5558" spans="8:17" x14ac:dyDescent="0.25">
      <c r="H5558" s="59">
        <v>192023</v>
      </c>
      <c r="I5558" s="59" t="s">
        <v>69</v>
      </c>
      <c r="J5558" s="59">
        <v>30954479</v>
      </c>
      <c r="K5558" s="59" t="s">
        <v>5777</v>
      </c>
      <c r="L5558" s="61" t="s">
        <v>113</v>
      </c>
      <c r="M5558" s="61">
        <f>VLOOKUP(H5558,zdroj!C:F,4,0)</f>
        <v>0</v>
      </c>
      <c r="N5558" s="61" t="str">
        <f t="shared" si="172"/>
        <v>katB</v>
      </c>
      <c r="P5558" s="73" t="str">
        <f t="shared" si="173"/>
        <v/>
      </c>
      <c r="Q5558" s="61" t="s">
        <v>30</v>
      </c>
    </row>
    <row r="5559" spans="8:17" x14ac:dyDescent="0.25">
      <c r="H5559" s="59">
        <v>192023</v>
      </c>
      <c r="I5559" s="59" t="s">
        <v>69</v>
      </c>
      <c r="J5559" s="59">
        <v>40159175</v>
      </c>
      <c r="K5559" s="59" t="s">
        <v>5778</v>
      </c>
      <c r="L5559" s="61" t="s">
        <v>81</v>
      </c>
      <c r="M5559" s="61">
        <f>VLOOKUP(H5559,zdroj!C:F,4,0)</f>
        <v>0</v>
      </c>
      <c r="N5559" s="61" t="str">
        <f t="shared" si="172"/>
        <v>-</v>
      </c>
      <c r="P5559" s="73" t="str">
        <f t="shared" si="173"/>
        <v/>
      </c>
      <c r="Q5559" s="61" t="s">
        <v>88</v>
      </c>
    </row>
    <row r="5560" spans="8:17" x14ac:dyDescent="0.25">
      <c r="H5560" s="59">
        <v>192023</v>
      </c>
      <c r="I5560" s="59" t="s">
        <v>69</v>
      </c>
      <c r="J5560" s="59">
        <v>40159183</v>
      </c>
      <c r="K5560" s="59" t="s">
        <v>5779</v>
      </c>
      <c r="L5560" s="61" t="s">
        <v>81</v>
      </c>
      <c r="M5560" s="61">
        <f>VLOOKUP(H5560,zdroj!C:F,4,0)</f>
        <v>0</v>
      </c>
      <c r="N5560" s="61" t="str">
        <f t="shared" si="172"/>
        <v>-</v>
      </c>
      <c r="P5560" s="73" t="str">
        <f t="shared" si="173"/>
        <v/>
      </c>
      <c r="Q5560" s="61" t="s">
        <v>88</v>
      </c>
    </row>
    <row r="5561" spans="8:17" x14ac:dyDescent="0.25">
      <c r="H5561" s="59">
        <v>192058</v>
      </c>
      <c r="I5561" s="59" t="s">
        <v>71</v>
      </c>
      <c r="J5561" s="59">
        <v>11594063</v>
      </c>
      <c r="K5561" s="59" t="s">
        <v>5780</v>
      </c>
      <c r="L5561" s="61" t="s">
        <v>112</v>
      </c>
      <c r="M5561" s="61">
        <f>VLOOKUP(H5561,zdroj!C:F,4,0)</f>
        <v>0</v>
      </c>
      <c r="N5561" s="61" t="str">
        <f t="shared" si="172"/>
        <v>katA</v>
      </c>
      <c r="P5561" s="73" t="str">
        <f t="shared" si="173"/>
        <v/>
      </c>
      <c r="Q5561" s="61" t="s">
        <v>30</v>
      </c>
    </row>
    <row r="5562" spans="8:17" x14ac:dyDescent="0.25">
      <c r="H5562" s="59">
        <v>192058</v>
      </c>
      <c r="I5562" s="59" t="s">
        <v>71</v>
      </c>
      <c r="J5562" s="59">
        <v>11594071</v>
      </c>
      <c r="K5562" s="59" t="s">
        <v>5781</v>
      </c>
      <c r="L5562" s="61" t="s">
        <v>112</v>
      </c>
      <c r="M5562" s="61">
        <f>VLOOKUP(H5562,zdroj!C:F,4,0)</f>
        <v>0</v>
      </c>
      <c r="N5562" s="61" t="str">
        <f t="shared" si="172"/>
        <v>katA</v>
      </c>
      <c r="P5562" s="73" t="str">
        <f t="shared" si="173"/>
        <v/>
      </c>
      <c r="Q5562" s="61" t="s">
        <v>30</v>
      </c>
    </row>
    <row r="5563" spans="8:17" x14ac:dyDescent="0.25">
      <c r="H5563" s="59">
        <v>192058</v>
      </c>
      <c r="I5563" s="59" t="s">
        <v>71</v>
      </c>
      <c r="J5563" s="59">
        <v>11594080</v>
      </c>
      <c r="K5563" s="59" t="s">
        <v>5782</v>
      </c>
      <c r="L5563" s="61" t="s">
        <v>81</v>
      </c>
      <c r="M5563" s="61">
        <f>VLOOKUP(H5563,zdroj!C:F,4,0)</f>
        <v>0</v>
      </c>
      <c r="N5563" s="61" t="str">
        <f t="shared" si="172"/>
        <v>-</v>
      </c>
      <c r="P5563" s="73" t="str">
        <f t="shared" si="173"/>
        <v/>
      </c>
      <c r="Q5563" s="61" t="s">
        <v>88</v>
      </c>
    </row>
    <row r="5564" spans="8:17" x14ac:dyDescent="0.25">
      <c r="H5564" s="59">
        <v>192058</v>
      </c>
      <c r="I5564" s="59" t="s">
        <v>71</v>
      </c>
      <c r="J5564" s="59">
        <v>11594098</v>
      </c>
      <c r="K5564" s="59" t="s">
        <v>5783</v>
      </c>
      <c r="L5564" s="61" t="s">
        <v>112</v>
      </c>
      <c r="M5564" s="61">
        <f>VLOOKUP(H5564,zdroj!C:F,4,0)</f>
        <v>0</v>
      </c>
      <c r="N5564" s="61" t="str">
        <f t="shared" si="172"/>
        <v>katA</v>
      </c>
      <c r="P5564" s="73" t="str">
        <f t="shared" si="173"/>
        <v/>
      </c>
      <c r="Q5564" s="61" t="s">
        <v>30</v>
      </c>
    </row>
    <row r="5565" spans="8:17" x14ac:dyDescent="0.25">
      <c r="H5565" s="59">
        <v>192058</v>
      </c>
      <c r="I5565" s="59" t="s">
        <v>71</v>
      </c>
      <c r="J5565" s="59">
        <v>11594101</v>
      </c>
      <c r="K5565" s="59" t="s">
        <v>5784</v>
      </c>
      <c r="L5565" s="61" t="s">
        <v>112</v>
      </c>
      <c r="M5565" s="61">
        <f>VLOOKUP(H5565,zdroj!C:F,4,0)</f>
        <v>0</v>
      </c>
      <c r="N5565" s="61" t="str">
        <f t="shared" si="172"/>
        <v>katA</v>
      </c>
      <c r="P5565" s="73" t="str">
        <f t="shared" si="173"/>
        <v/>
      </c>
      <c r="Q5565" s="61" t="s">
        <v>30</v>
      </c>
    </row>
    <row r="5566" spans="8:17" x14ac:dyDescent="0.25">
      <c r="H5566" s="59">
        <v>192058</v>
      </c>
      <c r="I5566" s="59" t="s">
        <v>71</v>
      </c>
      <c r="J5566" s="59">
        <v>11594110</v>
      </c>
      <c r="K5566" s="59" t="s">
        <v>5785</v>
      </c>
      <c r="L5566" s="61" t="s">
        <v>112</v>
      </c>
      <c r="M5566" s="61">
        <f>VLOOKUP(H5566,zdroj!C:F,4,0)</f>
        <v>0</v>
      </c>
      <c r="N5566" s="61" t="str">
        <f t="shared" si="172"/>
        <v>katA</v>
      </c>
      <c r="P5566" s="73" t="str">
        <f t="shared" si="173"/>
        <v/>
      </c>
      <c r="Q5566" s="61" t="s">
        <v>30</v>
      </c>
    </row>
    <row r="5567" spans="8:17" x14ac:dyDescent="0.25">
      <c r="H5567" s="59">
        <v>192058</v>
      </c>
      <c r="I5567" s="59" t="s">
        <v>71</v>
      </c>
      <c r="J5567" s="59">
        <v>11594128</v>
      </c>
      <c r="K5567" s="59" t="s">
        <v>5786</v>
      </c>
      <c r="L5567" s="61" t="s">
        <v>112</v>
      </c>
      <c r="M5567" s="61">
        <f>VLOOKUP(H5567,zdroj!C:F,4,0)</f>
        <v>0</v>
      </c>
      <c r="N5567" s="61" t="str">
        <f t="shared" si="172"/>
        <v>katA</v>
      </c>
      <c r="P5567" s="73" t="str">
        <f t="shared" si="173"/>
        <v/>
      </c>
      <c r="Q5567" s="61" t="s">
        <v>30</v>
      </c>
    </row>
    <row r="5568" spans="8:17" x14ac:dyDescent="0.25">
      <c r="H5568" s="59">
        <v>192058</v>
      </c>
      <c r="I5568" s="59" t="s">
        <v>71</v>
      </c>
      <c r="J5568" s="59">
        <v>11594136</v>
      </c>
      <c r="K5568" s="59" t="s">
        <v>5787</v>
      </c>
      <c r="L5568" s="61" t="s">
        <v>112</v>
      </c>
      <c r="M5568" s="61">
        <f>VLOOKUP(H5568,zdroj!C:F,4,0)</f>
        <v>0</v>
      </c>
      <c r="N5568" s="61" t="str">
        <f t="shared" si="172"/>
        <v>katA</v>
      </c>
      <c r="P5568" s="73" t="str">
        <f t="shared" si="173"/>
        <v/>
      </c>
      <c r="Q5568" s="61" t="s">
        <v>30</v>
      </c>
    </row>
    <row r="5569" spans="8:17" x14ac:dyDescent="0.25">
      <c r="H5569" s="59">
        <v>192058</v>
      </c>
      <c r="I5569" s="59" t="s">
        <v>71</v>
      </c>
      <c r="J5569" s="59">
        <v>11594144</v>
      </c>
      <c r="K5569" s="59" t="s">
        <v>5788</v>
      </c>
      <c r="L5569" s="61" t="s">
        <v>81</v>
      </c>
      <c r="M5569" s="61">
        <f>VLOOKUP(H5569,zdroj!C:F,4,0)</f>
        <v>0</v>
      </c>
      <c r="N5569" s="61" t="str">
        <f t="shared" si="172"/>
        <v>-</v>
      </c>
      <c r="P5569" s="73" t="str">
        <f t="shared" si="173"/>
        <v/>
      </c>
      <c r="Q5569" s="61" t="s">
        <v>88</v>
      </c>
    </row>
    <row r="5570" spans="8:17" x14ac:dyDescent="0.25">
      <c r="H5570" s="59">
        <v>192058</v>
      </c>
      <c r="I5570" s="59" t="s">
        <v>71</v>
      </c>
      <c r="J5570" s="59">
        <v>11594152</v>
      </c>
      <c r="K5570" s="59" t="s">
        <v>5789</v>
      </c>
      <c r="L5570" s="61" t="s">
        <v>81</v>
      </c>
      <c r="M5570" s="61">
        <f>VLOOKUP(H5570,zdroj!C:F,4,0)</f>
        <v>0</v>
      </c>
      <c r="N5570" s="61" t="str">
        <f t="shared" si="172"/>
        <v>-</v>
      </c>
      <c r="P5570" s="73" t="str">
        <f t="shared" si="173"/>
        <v/>
      </c>
      <c r="Q5570" s="61" t="s">
        <v>88</v>
      </c>
    </row>
    <row r="5571" spans="8:17" x14ac:dyDescent="0.25">
      <c r="H5571" s="59">
        <v>192058</v>
      </c>
      <c r="I5571" s="59" t="s">
        <v>71</v>
      </c>
      <c r="J5571" s="59">
        <v>11594161</v>
      </c>
      <c r="K5571" s="59" t="s">
        <v>5790</v>
      </c>
      <c r="L5571" s="61" t="s">
        <v>112</v>
      </c>
      <c r="M5571" s="61">
        <f>VLOOKUP(H5571,zdroj!C:F,4,0)</f>
        <v>0</v>
      </c>
      <c r="N5571" s="61" t="str">
        <f t="shared" si="172"/>
        <v>katA</v>
      </c>
      <c r="P5571" s="73" t="str">
        <f t="shared" si="173"/>
        <v/>
      </c>
      <c r="Q5571" s="61" t="s">
        <v>30</v>
      </c>
    </row>
    <row r="5572" spans="8:17" x14ac:dyDescent="0.25">
      <c r="H5572" s="59">
        <v>192058</v>
      </c>
      <c r="I5572" s="59" t="s">
        <v>71</v>
      </c>
      <c r="J5572" s="59">
        <v>11594179</v>
      </c>
      <c r="K5572" s="59" t="s">
        <v>5791</v>
      </c>
      <c r="L5572" s="61" t="s">
        <v>112</v>
      </c>
      <c r="M5572" s="61">
        <f>VLOOKUP(H5572,zdroj!C:F,4,0)</f>
        <v>0</v>
      </c>
      <c r="N5572" s="61" t="str">
        <f t="shared" si="172"/>
        <v>katA</v>
      </c>
      <c r="P5572" s="73" t="str">
        <f t="shared" si="173"/>
        <v/>
      </c>
      <c r="Q5572" s="61" t="s">
        <v>30</v>
      </c>
    </row>
    <row r="5573" spans="8:17" x14ac:dyDescent="0.25">
      <c r="H5573" s="59">
        <v>192058</v>
      </c>
      <c r="I5573" s="59" t="s">
        <v>71</v>
      </c>
      <c r="J5573" s="59">
        <v>11594187</v>
      </c>
      <c r="K5573" s="59" t="s">
        <v>5792</v>
      </c>
      <c r="L5573" s="61" t="s">
        <v>112</v>
      </c>
      <c r="M5573" s="61">
        <f>VLOOKUP(H5573,zdroj!C:F,4,0)</f>
        <v>0</v>
      </c>
      <c r="N5573" s="61" t="str">
        <f t="shared" si="172"/>
        <v>katA</v>
      </c>
      <c r="P5573" s="73" t="str">
        <f t="shared" si="173"/>
        <v/>
      </c>
      <c r="Q5573" s="61" t="s">
        <v>31</v>
      </c>
    </row>
    <row r="5574" spans="8:17" x14ac:dyDescent="0.25">
      <c r="H5574" s="59">
        <v>192058</v>
      </c>
      <c r="I5574" s="59" t="s">
        <v>71</v>
      </c>
      <c r="J5574" s="59">
        <v>11594195</v>
      </c>
      <c r="K5574" s="59" t="s">
        <v>5793</v>
      </c>
      <c r="L5574" s="61" t="s">
        <v>112</v>
      </c>
      <c r="M5574" s="61">
        <f>VLOOKUP(H5574,zdroj!C:F,4,0)</f>
        <v>0</v>
      </c>
      <c r="N5574" s="61" t="str">
        <f t="shared" si="172"/>
        <v>katA</v>
      </c>
      <c r="P5574" s="73" t="str">
        <f t="shared" si="173"/>
        <v/>
      </c>
      <c r="Q5574" s="61" t="s">
        <v>30</v>
      </c>
    </row>
    <row r="5575" spans="8:17" x14ac:dyDescent="0.25">
      <c r="H5575" s="59">
        <v>192058</v>
      </c>
      <c r="I5575" s="59" t="s">
        <v>71</v>
      </c>
      <c r="J5575" s="59">
        <v>11594209</v>
      </c>
      <c r="K5575" s="59" t="s">
        <v>5794</v>
      </c>
      <c r="L5575" s="61" t="s">
        <v>112</v>
      </c>
      <c r="M5575" s="61">
        <f>VLOOKUP(H5575,zdroj!C:F,4,0)</f>
        <v>0</v>
      </c>
      <c r="N5575" s="61" t="str">
        <f t="shared" ref="N5575:N5638" si="174">IF(M5575="A",IF(L5575="katA","katB",L5575),L5575)</f>
        <v>katA</v>
      </c>
      <c r="P5575" s="73" t="str">
        <f t="shared" ref="P5575:P5638" si="175">IF(O5575="A",1,"")</f>
        <v/>
      </c>
      <c r="Q5575" s="61" t="s">
        <v>30</v>
      </c>
    </row>
    <row r="5576" spans="8:17" x14ac:dyDescent="0.25">
      <c r="H5576" s="59">
        <v>192058</v>
      </c>
      <c r="I5576" s="59" t="s">
        <v>71</v>
      </c>
      <c r="J5576" s="59">
        <v>11594217</v>
      </c>
      <c r="K5576" s="59" t="s">
        <v>5795</v>
      </c>
      <c r="L5576" s="61" t="s">
        <v>112</v>
      </c>
      <c r="M5576" s="61">
        <f>VLOOKUP(H5576,zdroj!C:F,4,0)</f>
        <v>0</v>
      </c>
      <c r="N5576" s="61" t="str">
        <f t="shared" si="174"/>
        <v>katA</v>
      </c>
      <c r="P5576" s="73" t="str">
        <f t="shared" si="175"/>
        <v/>
      </c>
      <c r="Q5576" s="61" t="s">
        <v>30</v>
      </c>
    </row>
    <row r="5577" spans="8:17" x14ac:dyDescent="0.25">
      <c r="H5577" s="59">
        <v>192058</v>
      </c>
      <c r="I5577" s="59" t="s">
        <v>71</v>
      </c>
      <c r="J5577" s="59">
        <v>11594225</v>
      </c>
      <c r="K5577" s="59" t="s">
        <v>5796</v>
      </c>
      <c r="L5577" s="61" t="s">
        <v>112</v>
      </c>
      <c r="M5577" s="61">
        <f>VLOOKUP(H5577,zdroj!C:F,4,0)</f>
        <v>0</v>
      </c>
      <c r="N5577" s="61" t="str">
        <f t="shared" si="174"/>
        <v>katA</v>
      </c>
      <c r="P5577" s="73" t="str">
        <f t="shared" si="175"/>
        <v/>
      </c>
      <c r="Q5577" s="61" t="s">
        <v>30</v>
      </c>
    </row>
    <row r="5578" spans="8:17" x14ac:dyDescent="0.25">
      <c r="H5578" s="59">
        <v>192058</v>
      </c>
      <c r="I5578" s="59" t="s">
        <v>71</v>
      </c>
      <c r="J5578" s="59">
        <v>11594233</v>
      </c>
      <c r="K5578" s="59" t="s">
        <v>5797</v>
      </c>
      <c r="L5578" s="61" t="s">
        <v>81</v>
      </c>
      <c r="M5578" s="61">
        <f>VLOOKUP(H5578,zdroj!C:F,4,0)</f>
        <v>0</v>
      </c>
      <c r="N5578" s="61" t="str">
        <f t="shared" si="174"/>
        <v>-</v>
      </c>
      <c r="P5578" s="73" t="str">
        <f t="shared" si="175"/>
        <v/>
      </c>
      <c r="Q5578" s="61" t="s">
        <v>88</v>
      </c>
    </row>
    <row r="5579" spans="8:17" x14ac:dyDescent="0.25">
      <c r="H5579" s="59">
        <v>192058</v>
      </c>
      <c r="I5579" s="59" t="s">
        <v>71</v>
      </c>
      <c r="J5579" s="59">
        <v>11594241</v>
      </c>
      <c r="K5579" s="59" t="s">
        <v>5798</v>
      </c>
      <c r="L5579" s="61" t="s">
        <v>112</v>
      </c>
      <c r="M5579" s="61">
        <f>VLOOKUP(H5579,zdroj!C:F,4,0)</f>
        <v>0</v>
      </c>
      <c r="N5579" s="61" t="str">
        <f t="shared" si="174"/>
        <v>katA</v>
      </c>
      <c r="P5579" s="73" t="str">
        <f t="shared" si="175"/>
        <v/>
      </c>
      <c r="Q5579" s="61" t="s">
        <v>30</v>
      </c>
    </row>
    <row r="5580" spans="8:17" x14ac:dyDescent="0.25">
      <c r="H5580" s="59">
        <v>192058</v>
      </c>
      <c r="I5580" s="59" t="s">
        <v>71</v>
      </c>
      <c r="J5580" s="59">
        <v>11594250</v>
      </c>
      <c r="K5580" s="59" t="s">
        <v>5799</v>
      </c>
      <c r="L5580" s="61" t="s">
        <v>112</v>
      </c>
      <c r="M5580" s="61">
        <f>VLOOKUP(H5580,zdroj!C:F,4,0)</f>
        <v>0</v>
      </c>
      <c r="N5580" s="61" t="str">
        <f t="shared" si="174"/>
        <v>katA</v>
      </c>
      <c r="P5580" s="73" t="str">
        <f t="shared" si="175"/>
        <v/>
      </c>
      <c r="Q5580" s="61" t="s">
        <v>30</v>
      </c>
    </row>
    <row r="5581" spans="8:17" x14ac:dyDescent="0.25">
      <c r="H5581" s="59">
        <v>192058</v>
      </c>
      <c r="I5581" s="59" t="s">
        <v>71</v>
      </c>
      <c r="J5581" s="59">
        <v>11594268</v>
      </c>
      <c r="K5581" s="59" t="s">
        <v>5800</v>
      </c>
      <c r="L5581" s="61" t="s">
        <v>112</v>
      </c>
      <c r="M5581" s="61">
        <f>VLOOKUP(H5581,zdroj!C:F,4,0)</f>
        <v>0</v>
      </c>
      <c r="N5581" s="61" t="str">
        <f t="shared" si="174"/>
        <v>katA</v>
      </c>
      <c r="P5581" s="73" t="str">
        <f t="shared" si="175"/>
        <v/>
      </c>
      <c r="Q5581" s="61" t="s">
        <v>30</v>
      </c>
    </row>
    <row r="5582" spans="8:17" x14ac:dyDescent="0.25">
      <c r="H5582" s="59">
        <v>192058</v>
      </c>
      <c r="I5582" s="59" t="s">
        <v>71</v>
      </c>
      <c r="J5582" s="59">
        <v>11594276</v>
      </c>
      <c r="K5582" s="59" t="s">
        <v>5801</v>
      </c>
      <c r="L5582" s="61" t="s">
        <v>112</v>
      </c>
      <c r="M5582" s="61">
        <f>VLOOKUP(H5582,zdroj!C:F,4,0)</f>
        <v>0</v>
      </c>
      <c r="N5582" s="61" t="str">
        <f t="shared" si="174"/>
        <v>katA</v>
      </c>
      <c r="P5582" s="73" t="str">
        <f t="shared" si="175"/>
        <v/>
      </c>
      <c r="Q5582" s="61" t="s">
        <v>30</v>
      </c>
    </row>
    <row r="5583" spans="8:17" x14ac:dyDescent="0.25">
      <c r="H5583" s="59">
        <v>192058</v>
      </c>
      <c r="I5583" s="59" t="s">
        <v>71</v>
      </c>
      <c r="J5583" s="59">
        <v>11594284</v>
      </c>
      <c r="K5583" s="59" t="s">
        <v>5802</v>
      </c>
      <c r="L5583" s="61" t="s">
        <v>81</v>
      </c>
      <c r="M5583" s="61">
        <f>VLOOKUP(H5583,zdroj!C:F,4,0)</f>
        <v>0</v>
      </c>
      <c r="N5583" s="61" t="str">
        <f t="shared" si="174"/>
        <v>-</v>
      </c>
      <c r="P5583" s="73" t="str">
        <f t="shared" si="175"/>
        <v/>
      </c>
      <c r="Q5583" s="61" t="s">
        <v>88</v>
      </c>
    </row>
    <row r="5584" spans="8:17" x14ac:dyDescent="0.25">
      <c r="H5584" s="59">
        <v>192058</v>
      </c>
      <c r="I5584" s="59" t="s">
        <v>71</v>
      </c>
      <c r="J5584" s="59">
        <v>11594292</v>
      </c>
      <c r="K5584" s="59" t="s">
        <v>5803</v>
      </c>
      <c r="L5584" s="61" t="s">
        <v>112</v>
      </c>
      <c r="M5584" s="61">
        <f>VLOOKUP(H5584,zdroj!C:F,4,0)</f>
        <v>0</v>
      </c>
      <c r="N5584" s="61" t="str">
        <f t="shared" si="174"/>
        <v>katA</v>
      </c>
      <c r="P5584" s="73" t="str">
        <f t="shared" si="175"/>
        <v/>
      </c>
      <c r="Q5584" s="61" t="s">
        <v>30</v>
      </c>
    </row>
    <row r="5585" spans="8:18" x14ac:dyDescent="0.25">
      <c r="H5585" s="59">
        <v>192058</v>
      </c>
      <c r="I5585" s="59" t="s">
        <v>71</v>
      </c>
      <c r="J5585" s="59">
        <v>11594306</v>
      </c>
      <c r="K5585" s="59" t="s">
        <v>5804</v>
      </c>
      <c r="L5585" s="61" t="s">
        <v>112</v>
      </c>
      <c r="M5585" s="61">
        <f>VLOOKUP(H5585,zdroj!C:F,4,0)</f>
        <v>0</v>
      </c>
      <c r="N5585" s="61" t="str">
        <f t="shared" si="174"/>
        <v>katA</v>
      </c>
      <c r="P5585" s="73" t="str">
        <f t="shared" si="175"/>
        <v/>
      </c>
      <c r="Q5585" s="61" t="s">
        <v>30</v>
      </c>
    </row>
    <row r="5586" spans="8:18" x14ac:dyDescent="0.25">
      <c r="H5586" s="59">
        <v>192058</v>
      </c>
      <c r="I5586" s="59" t="s">
        <v>71</v>
      </c>
      <c r="J5586" s="59">
        <v>11594314</v>
      </c>
      <c r="K5586" s="59" t="s">
        <v>5805</v>
      </c>
      <c r="L5586" s="61" t="s">
        <v>112</v>
      </c>
      <c r="M5586" s="61">
        <f>VLOOKUP(H5586,zdroj!C:F,4,0)</f>
        <v>0</v>
      </c>
      <c r="N5586" s="61" t="str">
        <f t="shared" si="174"/>
        <v>katA</v>
      </c>
      <c r="P5586" s="73" t="str">
        <f t="shared" si="175"/>
        <v/>
      </c>
      <c r="Q5586" s="61" t="s">
        <v>30</v>
      </c>
    </row>
    <row r="5587" spans="8:18" x14ac:dyDescent="0.25">
      <c r="H5587" s="59">
        <v>192058</v>
      </c>
      <c r="I5587" s="59" t="s">
        <v>71</v>
      </c>
      <c r="J5587" s="59">
        <v>11594322</v>
      </c>
      <c r="K5587" s="59" t="s">
        <v>5806</v>
      </c>
      <c r="L5587" s="61" t="s">
        <v>112</v>
      </c>
      <c r="M5587" s="61">
        <f>VLOOKUP(H5587,zdroj!C:F,4,0)</f>
        <v>0</v>
      </c>
      <c r="N5587" s="61" t="str">
        <f t="shared" si="174"/>
        <v>katA</v>
      </c>
      <c r="P5587" s="73" t="str">
        <f t="shared" si="175"/>
        <v/>
      </c>
      <c r="Q5587" s="61" t="s">
        <v>30</v>
      </c>
    </row>
    <row r="5588" spans="8:18" x14ac:dyDescent="0.25">
      <c r="H5588" s="59">
        <v>192058</v>
      </c>
      <c r="I5588" s="59" t="s">
        <v>71</v>
      </c>
      <c r="J5588" s="59">
        <v>11594331</v>
      </c>
      <c r="K5588" s="59" t="s">
        <v>5807</v>
      </c>
      <c r="L5588" s="61" t="s">
        <v>112</v>
      </c>
      <c r="M5588" s="61">
        <f>VLOOKUP(H5588,zdroj!C:F,4,0)</f>
        <v>0</v>
      </c>
      <c r="N5588" s="61" t="str">
        <f t="shared" si="174"/>
        <v>katA</v>
      </c>
      <c r="P5588" s="73" t="str">
        <f t="shared" si="175"/>
        <v/>
      </c>
      <c r="Q5588" s="61" t="s">
        <v>30</v>
      </c>
    </row>
    <row r="5589" spans="8:18" x14ac:dyDescent="0.25">
      <c r="H5589" s="59">
        <v>192058</v>
      </c>
      <c r="I5589" s="59" t="s">
        <v>71</v>
      </c>
      <c r="J5589" s="59">
        <v>11594349</v>
      </c>
      <c r="K5589" s="59" t="s">
        <v>5808</v>
      </c>
      <c r="L5589" s="61" t="s">
        <v>112</v>
      </c>
      <c r="M5589" s="61">
        <f>VLOOKUP(H5589,zdroj!C:F,4,0)</f>
        <v>0</v>
      </c>
      <c r="N5589" s="61" t="str">
        <f t="shared" si="174"/>
        <v>katA</v>
      </c>
      <c r="P5589" s="73" t="str">
        <f t="shared" si="175"/>
        <v/>
      </c>
      <c r="Q5589" s="61" t="s">
        <v>30</v>
      </c>
    </row>
    <row r="5590" spans="8:18" x14ac:dyDescent="0.25">
      <c r="H5590" s="59">
        <v>192058</v>
      </c>
      <c r="I5590" s="59" t="s">
        <v>71</v>
      </c>
      <c r="J5590" s="59">
        <v>11594357</v>
      </c>
      <c r="K5590" s="59" t="s">
        <v>5809</v>
      </c>
      <c r="L5590" s="61" t="s">
        <v>81</v>
      </c>
      <c r="M5590" s="61">
        <f>VLOOKUP(H5590,zdroj!C:F,4,0)</f>
        <v>0</v>
      </c>
      <c r="N5590" s="61" t="str">
        <f t="shared" si="174"/>
        <v>-</v>
      </c>
      <c r="P5590" s="73" t="str">
        <f t="shared" si="175"/>
        <v/>
      </c>
      <c r="Q5590" s="61" t="s">
        <v>88</v>
      </c>
    </row>
    <row r="5591" spans="8:18" x14ac:dyDescent="0.25">
      <c r="H5591" s="59">
        <v>192058</v>
      </c>
      <c r="I5591" s="59" t="s">
        <v>71</v>
      </c>
      <c r="J5591" s="59">
        <v>11594365</v>
      </c>
      <c r="K5591" s="59" t="s">
        <v>5810</v>
      </c>
      <c r="L5591" s="61" t="s">
        <v>112</v>
      </c>
      <c r="M5591" s="61">
        <f>VLOOKUP(H5591,zdroj!C:F,4,0)</f>
        <v>0</v>
      </c>
      <c r="N5591" s="61" t="str">
        <f t="shared" si="174"/>
        <v>katA</v>
      </c>
      <c r="P5591" s="73" t="str">
        <f t="shared" si="175"/>
        <v/>
      </c>
      <c r="Q5591" s="61" t="s">
        <v>30</v>
      </c>
    </row>
    <row r="5592" spans="8:18" x14ac:dyDescent="0.25">
      <c r="H5592" s="59">
        <v>192058</v>
      </c>
      <c r="I5592" s="59" t="s">
        <v>71</v>
      </c>
      <c r="J5592" s="59">
        <v>11594373</v>
      </c>
      <c r="K5592" s="59" t="s">
        <v>5811</v>
      </c>
      <c r="L5592" s="61" t="s">
        <v>112</v>
      </c>
      <c r="M5592" s="61">
        <f>VLOOKUP(H5592,zdroj!C:F,4,0)</f>
        <v>0</v>
      </c>
      <c r="N5592" s="61" t="str">
        <f t="shared" si="174"/>
        <v>katA</v>
      </c>
      <c r="P5592" s="73" t="str">
        <f t="shared" si="175"/>
        <v/>
      </c>
      <c r="Q5592" s="61" t="s">
        <v>30</v>
      </c>
    </row>
    <row r="5593" spans="8:18" x14ac:dyDescent="0.25">
      <c r="H5593" s="59">
        <v>192058</v>
      </c>
      <c r="I5593" s="59" t="s">
        <v>71</v>
      </c>
      <c r="J5593" s="59">
        <v>11594381</v>
      </c>
      <c r="K5593" s="59" t="s">
        <v>5812</v>
      </c>
      <c r="L5593" s="61" t="s">
        <v>113</v>
      </c>
      <c r="M5593" s="61">
        <f>VLOOKUP(H5593,zdroj!C:F,4,0)</f>
        <v>0</v>
      </c>
      <c r="N5593" s="61" t="str">
        <f t="shared" si="174"/>
        <v>katB</v>
      </c>
      <c r="P5593" s="73" t="str">
        <f t="shared" si="175"/>
        <v/>
      </c>
      <c r="Q5593" s="61" t="s">
        <v>30</v>
      </c>
      <c r="R5593" s="61" t="s">
        <v>91</v>
      </c>
    </row>
    <row r="5594" spans="8:18" x14ac:dyDescent="0.25">
      <c r="H5594" s="59">
        <v>192058</v>
      </c>
      <c r="I5594" s="59" t="s">
        <v>71</v>
      </c>
      <c r="J5594" s="59">
        <v>11594390</v>
      </c>
      <c r="K5594" s="59" t="s">
        <v>5813</v>
      </c>
      <c r="L5594" s="61" t="s">
        <v>112</v>
      </c>
      <c r="M5594" s="61">
        <f>VLOOKUP(H5594,zdroj!C:F,4,0)</f>
        <v>0</v>
      </c>
      <c r="N5594" s="61" t="str">
        <f t="shared" si="174"/>
        <v>katA</v>
      </c>
      <c r="P5594" s="73" t="str">
        <f t="shared" si="175"/>
        <v/>
      </c>
      <c r="Q5594" s="61" t="s">
        <v>30</v>
      </c>
    </row>
    <row r="5595" spans="8:18" x14ac:dyDescent="0.25">
      <c r="H5595" s="59">
        <v>192058</v>
      </c>
      <c r="I5595" s="59" t="s">
        <v>71</v>
      </c>
      <c r="J5595" s="59">
        <v>11594403</v>
      </c>
      <c r="K5595" s="59" t="s">
        <v>5814</v>
      </c>
      <c r="L5595" s="61" t="s">
        <v>81</v>
      </c>
      <c r="M5595" s="61">
        <f>VLOOKUP(H5595,zdroj!C:F,4,0)</f>
        <v>0</v>
      </c>
      <c r="N5595" s="61" t="str">
        <f t="shared" si="174"/>
        <v>-</v>
      </c>
      <c r="P5595" s="73" t="str">
        <f t="shared" si="175"/>
        <v/>
      </c>
      <c r="Q5595" s="61" t="s">
        <v>88</v>
      </c>
    </row>
    <row r="5596" spans="8:18" x14ac:dyDescent="0.25">
      <c r="H5596" s="59">
        <v>192058</v>
      </c>
      <c r="I5596" s="59" t="s">
        <v>71</v>
      </c>
      <c r="J5596" s="59">
        <v>11594420</v>
      </c>
      <c r="K5596" s="59" t="s">
        <v>5815</v>
      </c>
      <c r="L5596" s="61" t="s">
        <v>81</v>
      </c>
      <c r="M5596" s="61">
        <f>VLOOKUP(H5596,zdroj!C:F,4,0)</f>
        <v>0</v>
      </c>
      <c r="N5596" s="61" t="str">
        <f t="shared" si="174"/>
        <v>-</v>
      </c>
      <c r="P5596" s="73" t="str">
        <f t="shared" si="175"/>
        <v/>
      </c>
      <c r="Q5596" s="61" t="s">
        <v>88</v>
      </c>
    </row>
    <row r="5597" spans="8:18" x14ac:dyDescent="0.25">
      <c r="H5597" s="59">
        <v>192058</v>
      </c>
      <c r="I5597" s="59" t="s">
        <v>71</v>
      </c>
      <c r="J5597" s="59">
        <v>11594438</v>
      </c>
      <c r="K5597" s="59" t="s">
        <v>5816</v>
      </c>
      <c r="L5597" s="61" t="s">
        <v>113</v>
      </c>
      <c r="M5597" s="61">
        <f>VLOOKUP(H5597,zdroj!C:F,4,0)</f>
        <v>0</v>
      </c>
      <c r="N5597" s="61" t="str">
        <f t="shared" si="174"/>
        <v>katB</v>
      </c>
      <c r="P5597" s="73" t="str">
        <f t="shared" si="175"/>
        <v/>
      </c>
      <c r="Q5597" s="61" t="s">
        <v>30</v>
      </c>
      <c r="R5597" s="61" t="s">
        <v>91</v>
      </c>
    </row>
    <row r="5598" spans="8:18" x14ac:dyDescent="0.25">
      <c r="H5598" s="59">
        <v>192058</v>
      </c>
      <c r="I5598" s="59" t="s">
        <v>71</v>
      </c>
      <c r="J5598" s="59">
        <v>11594446</v>
      </c>
      <c r="K5598" s="59" t="s">
        <v>5817</v>
      </c>
      <c r="L5598" s="61" t="s">
        <v>81</v>
      </c>
      <c r="M5598" s="61">
        <f>VLOOKUP(H5598,zdroj!C:F,4,0)</f>
        <v>0</v>
      </c>
      <c r="N5598" s="61" t="str">
        <f t="shared" si="174"/>
        <v>-</v>
      </c>
      <c r="P5598" s="73" t="str">
        <f t="shared" si="175"/>
        <v/>
      </c>
      <c r="Q5598" s="61" t="s">
        <v>88</v>
      </c>
    </row>
    <row r="5599" spans="8:18" x14ac:dyDescent="0.25">
      <c r="H5599" s="59">
        <v>192058</v>
      </c>
      <c r="I5599" s="59" t="s">
        <v>71</v>
      </c>
      <c r="J5599" s="59">
        <v>11594454</v>
      </c>
      <c r="K5599" s="59" t="s">
        <v>5818</v>
      </c>
      <c r="L5599" s="61" t="s">
        <v>81</v>
      </c>
      <c r="M5599" s="61">
        <f>VLOOKUP(H5599,zdroj!C:F,4,0)</f>
        <v>0</v>
      </c>
      <c r="N5599" s="61" t="str">
        <f t="shared" si="174"/>
        <v>-</v>
      </c>
      <c r="P5599" s="73" t="str">
        <f t="shared" si="175"/>
        <v/>
      </c>
      <c r="Q5599" s="61" t="s">
        <v>88</v>
      </c>
    </row>
    <row r="5600" spans="8:18" x14ac:dyDescent="0.25">
      <c r="H5600" s="59">
        <v>192058</v>
      </c>
      <c r="I5600" s="59" t="s">
        <v>71</v>
      </c>
      <c r="J5600" s="59">
        <v>30954509</v>
      </c>
      <c r="K5600" s="59" t="s">
        <v>5819</v>
      </c>
      <c r="L5600" s="61" t="s">
        <v>81</v>
      </c>
      <c r="M5600" s="61">
        <f>VLOOKUP(H5600,zdroj!C:F,4,0)</f>
        <v>0</v>
      </c>
      <c r="N5600" s="61" t="str">
        <f t="shared" si="174"/>
        <v>-</v>
      </c>
      <c r="P5600" s="73" t="str">
        <f t="shared" si="175"/>
        <v/>
      </c>
      <c r="Q5600" s="61" t="s">
        <v>88</v>
      </c>
    </row>
    <row r="5601" spans="8:17" x14ac:dyDescent="0.25">
      <c r="H5601" s="59">
        <v>192058</v>
      </c>
      <c r="I5601" s="59" t="s">
        <v>71</v>
      </c>
      <c r="J5601" s="59">
        <v>79234305</v>
      </c>
      <c r="K5601" s="59" t="s">
        <v>5820</v>
      </c>
      <c r="L5601" s="61" t="s">
        <v>81</v>
      </c>
      <c r="M5601" s="61">
        <f>VLOOKUP(H5601,zdroj!C:F,4,0)</f>
        <v>0</v>
      </c>
      <c r="N5601" s="61" t="str">
        <f t="shared" si="174"/>
        <v>-</v>
      </c>
      <c r="P5601" s="73" t="str">
        <f t="shared" si="175"/>
        <v/>
      </c>
      <c r="Q5601" s="61" t="s">
        <v>88</v>
      </c>
    </row>
    <row r="5602" spans="8:17" x14ac:dyDescent="0.25">
      <c r="H5602" s="59">
        <v>192066</v>
      </c>
      <c r="I5602" s="59" t="s">
        <v>69</v>
      </c>
      <c r="J5602" s="59">
        <v>11594462</v>
      </c>
      <c r="K5602" s="59" t="s">
        <v>5821</v>
      </c>
      <c r="L5602" s="61" t="s">
        <v>113</v>
      </c>
      <c r="M5602" s="61">
        <f>VLOOKUP(H5602,zdroj!C:F,4,0)</f>
        <v>0</v>
      </c>
      <c r="N5602" s="61" t="str">
        <f t="shared" si="174"/>
        <v>katB</v>
      </c>
      <c r="P5602" s="73" t="str">
        <f t="shared" si="175"/>
        <v/>
      </c>
      <c r="Q5602" s="61" t="s">
        <v>30</v>
      </c>
    </row>
    <row r="5603" spans="8:17" x14ac:dyDescent="0.25">
      <c r="H5603" s="59">
        <v>192066</v>
      </c>
      <c r="I5603" s="59" t="s">
        <v>69</v>
      </c>
      <c r="J5603" s="59">
        <v>11594471</v>
      </c>
      <c r="K5603" s="59" t="s">
        <v>5822</v>
      </c>
      <c r="L5603" s="61" t="s">
        <v>113</v>
      </c>
      <c r="M5603" s="61">
        <f>VLOOKUP(H5603,zdroj!C:F,4,0)</f>
        <v>0</v>
      </c>
      <c r="N5603" s="61" t="str">
        <f t="shared" si="174"/>
        <v>katB</v>
      </c>
      <c r="P5603" s="73" t="str">
        <f t="shared" si="175"/>
        <v/>
      </c>
      <c r="Q5603" s="61" t="s">
        <v>30</v>
      </c>
    </row>
    <row r="5604" spans="8:17" x14ac:dyDescent="0.25">
      <c r="H5604" s="59">
        <v>192066</v>
      </c>
      <c r="I5604" s="59" t="s">
        <v>69</v>
      </c>
      <c r="J5604" s="59">
        <v>11594489</v>
      </c>
      <c r="K5604" s="59" t="s">
        <v>5823</v>
      </c>
      <c r="L5604" s="61" t="s">
        <v>113</v>
      </c>
      <c r="M5604" s="61">
        <f>VLOOKUP(H5604,zdroj!C:F,4,0)</f>
        <v>0</v>
      </c>
      <c r="N5604" s="61" t="str">
        <f t="shared" si="174"/>
        <v>katB</v>
      </c>
      <c r="P5604" s="73" t="str">
        <f t="shared" si="175"/>
        <v/>
      </c>
      <c r="Q5604" s="61" t="s">
        <v>30</v>
      </c>
    </row>
    <row r="5605" spans="8:17" x14ac:dyDescent="0.25">
      <c r="H5605" s="59">
        <v>192066</v>
      </c>
      <c r="I5605" s="59" t="s">
        <v>69</v>
      </c>
      <c r="J5605" s="59">
        <v>11594497</v>
      </c>
      <c r="K5605" s="59" t="s">
        <v>5824</v>
      </c>
      <c r="L5605" s="61" t="s">
        <v>113</v>
      </c>
      <c r="M5605" s="61">
        <f>VLOOKUP(H5605,zdroj!C:F,4,0)</f>
        <v>0</v>
      </c>
      <c r="N5605" s="61" t="str">
        <f t="shared" si="174"/>
        <v>katB</v>
      </c>
      <c r="P5605" s="73" t="str">
        <f t="shared" si="175"/>
        <v/>
      </c>
      <c r="Q5605" s="61" t="s">
        <v>30</v>
      </c>
    </row>
    <row r="5606" spans="8:17" x14ac:dyDescent="0.25">
      <c r="H5606" s="59">
        <v>192066</v>
      </c>
      <c r="I5606" s="59" t="s">
        <v>69</v>
      </c>
      <c r="J5606" s="59">
        <v>11594501</v>
      </c>
      <c r="K5606" s="59" t="s">
        <v>5825</v>
      </c>
      <c r="L5606" s="61" t="s">
        <v>113</v>
      </c>
      <c r="M5606" s="61">
        <f>VLOOKUP(H5606,zdroj!C:F,4,0)</f>
        <v>0</v>
      </c>
      <c r="N5606" s="61" t="str">
        <f t="shared" si="174"/>
        <v>katB</v>
      </c>
      <c r="P5606" s="73" t="str">
        <f t="shared" si="175"/>
        <v/>
      </c>
      <c r="Q5606" s="61" t="s">
        <v>30</v>
      </c>
    </row>
    <row r="5607" spans="8:17" x14ac:dyDescent="0.25">
      <c r="H5607" s="59">
        <v>192066</v>
      </c>
      <c r="I5607" s="59" t="s">
        <v>69</v>
      </c>
      <c r="J5607" s="59">
        <v>11594519</v>
      </c>
      <c r="K5607" s="59" t="s">
        <v>5826</v>
      </c>
      <c r="L5607" s="61" t="s">
        <v>113</v>
      </c>
      <c r="M5607" s="61">
        <f>VLOOKUP(H5607,zdroj!C:F,4,0)</f>
        <v>0</v>
      </c>
      <c r="N5607" s="61" t="str">
        <f t="shared" si="174"/>
        <v>katB</v>
      </c>
      <c r="P5607" s="73" t="str">
        <f t="shared" si="175"/>
        <v/>
      </c>
      <c r="Q5607" s="61" t="s">
        <v>30</v>
      </c>
    </row>
    <row r="5608" spans="8:17" x14ac:dyDescent="0.25">
      <c r="H5608" s="59">
        <v>192066</v>
      </c>
      <c r="I5608" s="59" t="s">
        <v>69</v>
      </c>
      <c r="J5608" s="59">
        <v>11594527</v>
      </c>
      <c r="K5608" s="59" t="s">
        <v>5827</v>
      </c>
      <c r="L5608" s="61" t="s">
        <v>113</v>
      </c>
      <c r="M5608" s="61">
        <f>VLOOKUP(H5608,zdroj!C:F,4,0)</f>
        <v>0</v>
      </c>
      <c r="N5608" s="61" t="str">
        <f t="shared" si="174"/>
        <v>katB</v>
      </c>
      <c r="P5608" s="73" t="str">
        <f t="shared" si="175"/>
        <v/>
      </c>
      <c r="Q5608" s="61" t="s">
        <v>30</v>
      </c>
    </row>
    <row r="5609" spans="8:17" x14ac:dyDescent="0.25">
      <c r="H5609" s="59">
        <v>192066</v>
      </c>
      <c r="I5609" s="59" t="s">
        <v>69</v>
      </c>
      <c r="J5609" s="59">
        <v>11594535</v>
      </c>
      <c r="K5609" s="59" t="s">
        <v>5828</v>
      </c>
      <c r="L5609" s="61" t="s">
        <v>113</v>
      </c>
      <c r="M5609" s="61">
        <f>VLOOKUP(H5609,zdroj!C:F,4,0)</f>
        <v>0</v>
      </c>
      <c r="N5609" s="61" t="str">
        <f t="shared" si="174"/>
        <v>katB</v>
      </c>
      <c r="P5609" s="73" t="str">
        <f t="shared" si="175"/>
        <v/>
      </c>
      <c r="Q5609" s="61" t="s">
        <v>30</v>
      </c>
    </row>
    <row r="5610" spans="8:17" x14ac:dyDescent="0.25">
      <c r="H5610" s="59">
        <v>192066</v>
      </c>
      <c r="I5610" s="59" t="s">
        <v>69</v>
      </c>
      <c r="J5610" s="59">
        <v>11594543</v>
      </c>
      <c r="K5610" s="59" t="s">
        <v>5829</v>
      </c>
      <c r="L5610" s="61" t="s">
        <v>113</v>
      </c>
      <c r="M5610" s="61">
        <f>VLOOKUP(H5610,zdroj!C:F,4,0)</f>
        <v>0</v>
      </c>
      <c r="N5610" s="61" t="str">
        <f t="shared" si="174"/>
        <v>katB</v>
      </c>
      <c r="P5610" s="73" t="str">
        <f t="shared" si="175"/>
        <v/>
      </c>
      <c r="Q5610" s="61" t="s">
        <v>30</v>
      </c>
    </row>
    <row r="5611" spans="8:17" x14ac:dyDescent="0.25">
      <c r="H5611" s="59">
        <v>192066</v>
      </c>
      <c r="I5611" s="59" t="s">
        <v>69</v>
      </c>
      <c r="J5611" s="59">
        <v>11594551</v>
      </c>
      <c r="K5611" s="59" t="s">
        <v>5830</v>
      </c>
      <c r="L5611" s="61" t="s">
        <v>113</v>
      </c>
      <c r="M5611" s="61">
        <f>VLOOKUP(H5611,zdroj!C:F,4,0)</f>
        <v>0</v>
      </c>
      <c r="N5611" s="61" t="str">
        <f t="shared" si="174"/>
        <v>katB</v>
      </c>
      <c r="P5611" s="73" t="str">
        <f t="shared" si="175"/>
        <v/>
      </c>
      <c r="Q5611" s="61" t="s">
        <v>30</v>
      </c>
    </row>
    <row r="5612" spans="8:17" x14ac:dyDescent="0.25">
      <c r="H5612" s="59">
        <v>192066</v>
      </c>
      <c r="I5612" s="59" t="s">
        <v>69</v>
      </c>
      <c r="J5612" s="59">
        <v>11594560</v>
      </c>
      <c r="K5612" s="59" t="s">
        <v>5831</v>
      </c>
      <c r="L5612" s="61" t="s">
        <v>113</v>
      </c>
      <c r="M5612" s="61">
        <f>VLOOKUP(H5612,zdroj!C:F,4,0)</f>
        <v>0</v>
      </c>
      <c r="N5612" s="61" t="str">
        <f t="shared" si="174"/>
        <v>katB</v>
      </c>
      <c r="P5612" s="73" t="str">
        <f t="shared" si="175"/>
        <v/>
      </c>
      <c r="Q5612" s="61" t="s">
        <v>30</v>
      </c>
    </row>
    <row r="5613" spans="8:17" x14ac:dyDescent="0.25">
      <c r="H5613" s="59">
        <v>192066</v>
      </c>
      <c r="I5613" s="59" t="s">
        <v>69</v>
      </c>
      <c r="J5613" s="59">
        <v>11594578</v>
      </c>
      <c r="K5613" s="59" t="s">
        <v>5832</v>
      </c>
      <c r="L5613" s="61" t="s">
        <v>113</v>
      </c>
      <c r="M5613" s="61">
        <f>VLOOKUP(H5613,zdroj!C:F,4,0)</f>
        <v>0</v>
      </c>
      <c r="N5613" s="61" t="str">
        <f t="shared" si="174"/>
        <v>katB</v>
      </c>
      <c r="P5613" s="73" t="str">
        <f t="shared" si="175"/>
        <v/>
      </c>
      <c r="Q5613" s="61" t="s">
        <v>30</v>
      </c>
    </row>
    <row r="5614" spans="8:17" x14ac:dyDescent="0.25">
      <c r="H5614" s="59">
        <v>192066</v>
      </c>
      <c r="I5614" s="59" t="s">
        <v>69</v>
      </c>
      <c r="J5614" s="59">
        <v>11594586</v>
      </c>
      <c r="K5614" s="59" t="s">
        <v>5833</v>
      </c>
      <c r="L5614" s="61" t="s">
        <v>113</v>
      </c>
      <c r="M5614" s="61">
        <f>VLOOKUP(H5614,zdroj!C:F,4,0)</f>
        <v>0</v>
      </c>
      <c r="N5614" s="61" t="str">
        <f t="shared" si="174"/>
        <v>katB</v>
      </c>
      <c r="P5614" s="73" t="str">
        <f t="shared" si="175"/>
        <v/>
      </c>
      <c r="Q5614" s="61" t="s">
        <v>30</v>
      </c>
    </row>
    <row r="5615" spans="8:17" x14ac:dyDescent="0.25">
      <c r="H5615" s="59">
        <v>192066</v>
      </c>
      <c r="I5615" s="59" t="s">
        <v>69</v>
      </c>
      <c r="J5615" s="59">
        <v>11594594</v>
      </c>
      <c r="K5615" s="59" t="s">
        <v>5834</v>
      </c>
      <c r="L5615" s="61" t="s">
        <v>113</v>
      </c>
      <c r="M5615" s="61">
        <f>VLOOKUP(H5615,zdroj!C:F,4,0)</f>
        <v>0</v>
      </c>
      <c r="N5615" s="61" t="str">
        <f t="shared" si="174"/>
        <v>katB</v>
      </c>
      <c r="P5615" s="73" t="str">
        <f t="shared" si="175"/>
        <v/>
      </c>
      <c r="Q5615" s="61" t="s">
        <v>30</v>
      </c>
    </row>
    <row r="5616" spans="8:17" x14ac:dyDescent="0.25">
      <c r="H5616" s="59">
        <v>192066</v>
      </c>
      <c r="I5616" s="59" t="s">
        <v>69</v>
      </c>
      <c r="J5616" s="59">
        <v>11594608</v>
      </c>
      <c r="K5616" s="59" t="s">
        <v>5835</v>
      </c>
      <c r="L5616" s="61" t="s">
        <v>113</v>
      </c>
      <c r="M5616" s="61">
        <f>VLOOKUP(H5616,zdroj!C:F,4,0)</f>
        <v>0</v>
      </c>
      <c r="N5616" s="61" t="str">
        <f t="shared" si="174"/>
        <v>katB</v>
      </c>
      <c r="P5616" s="73" t="str">
        <f t="shared" si="175"/>
        <v/>
      </c>
      <c r="Q5616" s="61" t="s">
        <v>30</v>
      </c>
    </row>
    <row r="5617" spans="8:17" x14ac:dyDescent="0.25">
      <c r="H5617" s="59">
        <v>192066</v>
      </c>
      <c r="I5617" s="59" t="s">
        <v>69</v>
      </c>
      <c r="J5617" s="59">
        <v>11594616</v>
      </c>
      <c r="K5617" s="59" t="s">
        <v>5836</v>
      </c>
      <c r="L5617" s="61" t="s">
        <v>113</v>
      </c>
      <c r="M5617" s="61">
        <f>VLOOKUP(H5617,zdroj!C:F,4,0)</f>
        <v>0</v>
      </c>
      <c r="N5617" s="61" t="str">
        <f t="shared" si="174"/>
        <v>katB</v>
      </c>
      <c r="P5617" s="73" t="str">
        <f t="shared" si="175"/>
        <v/>
      </c>
      <c r="Q5617" s="61" t="s">
        <v>30</v>
      </c>
    </row>
    <row r="5618" spans="8:17" x14ac:dyDescent="0.25">
      <c r="H5618" s="59">
        <v>192066</v>
      </c>
      <c r="I5618" s="59" t="s">
        <v>69</v>
      </c>
      <c r="J5618" s="59">
        <v>11594624</v>
      </c>
      <c r="K5618" s="59" t="s">
        <v>5837</v>
      </c>
      <c r="L5618" s="61" t="s">
        <v>113</v>
      </c>
      <c r="M5618" s="61">
        <f>VLOOKUP(H5618,zdroj!C:F,4,0)</f>
        <v>0</v>
      </c>
      <c r="N5618" s="61" t="str">
        <f t="shared" si="174"/>
        <v>katB</v>
      </c>
      <c r="P5618" s="73" t="str">
        <f t="shared" si="175"/>
        <v/>
      </c>
      <c r="Q5618" s="61" t="s">
        <v>30</v>
      </c>
    </row>
    <row r="5619" spans="8:17" x14ac:dyDescent="0.25">
      <c r="H5619" s="59">
        <v>192066</v>
      </c>
      <c r="I5619" s="59" t="s">
        <v>69</v>
      </c>
      <c r="J5619" s="59">
        <v>11594632</v>
      </c>
      <c r="K5619" s="59" t="s">
        <v>5838</v>
      </c>
      <c r="L5619" s="61" t="s">
        <v>113</v>
      </c>
      <c r="M5619" s="61">
        <f>VLOOKUP(H5619,zdroj!C:F,4,0)</f>
        <v>0</v>
      </c>
      <c r="N5619" s="61" t="str">
        <f t="shared" si="174"/>
        <v>katB</v>
      </c>
      <c r="P5619" s="73" t="str">
        <f t="shared" si="175"/>
        <v/>
      </c>
      <c r="Q5619" s="61" t="s">
        <v>30</v>
      </c>
    </row>
    <row r="5620" spans="8:17" x14ac:dyDescent="0.25">
      <c r="H5620" s="59">
        <v>192066</v>
      </c>
      <c r="I5620" s="59" t="s">
        <v>69</v>
      </c>
      <c r="J5620" s="59">
        <v>11594641</v>
      </c>
      <c r="K5620" s="59" t="s">
        <v>5839</v>
      </c>
      <c r="L5620" s="61" t="s">
        <v>113</v>
      </c>
      <c r="M5620" s="61">
        <f>VLOOKUP(H5620,zdroj!C:F,4,0)</f>
        <v>0</v>
      </c>
      <c r="N5620" s="61" t="str">
        <f t="shared" si="174"/>
        <v>katB</v>
      </c>
      <c r="P5620" s="73" t="str">
        <f t="shared" si="175"/>
        <v/>
      </c>
      <c r="Q5620" s="61" t="s">
        <v>30</v>
      </c>
    </row>
    <row r="5621" spans="8:17" x14ac:dyDescent="0.25">
      <c r="H5621" s="59">
        <v>192066</v>
      </c>
      <c r="I5621" s="59" t="s">
        <v>69</v>
      </c>
      <c r="J5621" s="59">
        <v>11594659</v>
      </c>
      <c r="K5621" s="59" t="s">
        <v>5840</v>
      </c>
      <c r="L5621" s="61" t="s">
        <v>113</v>
      </c>
      <c r="M5621" s="61">
        <f>VLOOKUP(H5621,zdroj!C:F,4,0)</f>
        <v>0</v>
      </c>
      <c r="N5621" s="61" t="str">
        <f t="shared" si="174"/>
        <v>katB</v>
      </c>
      <c r="P5621" s="73" t="str">
        <f t="shared" si="175"/>
        <v/>
      </c>
      <c r="Q5621" s="61" t="s">
        <v>30</v>
      </c>
    </row>
    <row r="5622" spans="8:17" x14ac:dyDescent="0.25">
      <c r="H5622" s="59">
        <v>192066</v>
      </c>
      <c r="I5622" s="59" t="s">
        <v>69</v>
      </c>
      <c r="J5622" s="59">
        <v>11594667</v>
      </c>
      <c r="K5622" s="59" t="s">
        <v>5841</v>
      </c>
      <c r="L5622" s="61" t="s">
        <v>113</v>
      </c>
      <c r="M5622" s="61">
        <f>VLOOKUP(H5622,zdroj!C:F,4,0)</f>
        <v>0</v>
      </c>
      <c r="N5622" s="61" t="str">
        <f t="shared" si="174"/>
        <v>katB</v>
      </c>
      <c r="P5622" s="73" t="str">
        <f t="shared" si="175"/>
        <v/>
      </c>
      <c r="Q5622" s="61" t="s">
        <v>30</v>
      </c>
    </row>
    <row r="5623" spans="8:17" x14ac:dyDescent="0.25">
      <c r="H5623" s="59">
        <v>192066</v>
      </c>
      <c r="I5623" s="59" t="s">
        <v>69</v>
      </c>
      <c r="J5623" s="59">
        <v>11594675</v>
      </c>
      <c r="K5623" s="59" t="s">
        <v>5842</v>
      </c>
      <c r="L5623" s="61" t="s">
        <v>113</v>
      </c>
      <c r="M5623" s="61">
        <f>VLOOKUP(H5623,zdroj!C:F,4,0)</f>
        <v>0</v>
      </c>
      <c r="N5623" s="61" t="str">
        <f t="shared" si="174"/>
        <v>katB</v>
      </c>
      <c r="P5623" s="73" t="str">
        <f t="shared" si="175"/>
        <v/>
      </c>
      <c r="Q5623" s="61" t="s">
        <v>30</v>
      </c>
    </row>
    <row r="5624" spans="8:17" x14ac:dyDescent="0.25">
      <c r="H5624" s="59">
        <v>192066</v>
      </c>
      <c r="I5624" s="59" t="s">
        <v>69</v>
      </c>
      <c r="J5624" s="59">
        <v>11594683</v>
      </c>
      <c r="K5624" s="59" t="s">
        <v>5843</v>
      </c>
      <c r="L5624" s="61" t="s">
        <v>113</v>
      </c>
      <c r="M5624" s="61">
        <f>VLOOKUP(H5624,zdroj!C:F,4,0)</f>
        <v>0</v>
      </c>
      <c r="N5624" s="61" t="str">
        <f t="shared" si="174"/>
        <v>katB</v>
      </c>
      <c r="P5624" s="73" t="str">
        <f t="shared" si="175"/>
        <v/>
      </c>
      <c r="Q5624" s="61" t="s">
        <v>30</v>
      </c>
    </row>
    <row r="5625" spans="8:17" x14ac:dyDescent="0.25">
      <c r="H5625" s="59">
        <v>192066</v>
      </c>
      <c r="I5625" s="59" t="s">
        <v>69</v>
      </c>
      <c r="J5625" s="59">
        <v>11594691</v>
      </c>
      <c r="K5625" s="59" t="s">
        <v>5844</v>
      </c>
      <c r="L5625" s="61" t="s">
        <v>113</v>
      </c>
      <c r="M5625" s="61">
        <f>VLOOKUP(H5625,zdroj!C:F,4,0)</f>
        <v>0</v>
      </c>
      <c r="N5625" s="61" t="str">
        <f t="shared" si="174"/>
        <v>katB</v>
      </c>
      <c r="P5625" s="73" t="str">
        <f t="shared" si="175"/>
        <v/>
      </c>
      <c r="Q5625" s="61" t="s">
        <v>30</v>
      </c>
    </row>
    <row r="5626" spans="8:17" x14ac:dyDescent="0.25">
      <c r="H5626" s="59">
        <v>192066</v>
      </c>
      <c r="I5626" s="59" t="s">
        <v>69</v>
      </c>
      <c r="J5626" s="59">
        <v>11594705</v>
      </c>
      <c r="K5626" s="59" t="s">
        <v>5845</v>
      </c>
      <c r="L5626" s="61" t="s">
        <v>113</v>
      </c>
      <c r="M5626" s="61">
        <f>VLOOKUP(H5626,zdroj!C:F,4,0)</f>
        <v>0</v>
      </c>
      <c r="N5626" s="61" t="str">
        <f t="shared" si="174"/>
        <v>katB</v>
      </c>
      <c r="P5626" s="73" t="str">
        <f t="shared" si="175"/>
        <v/>
      </c>
      <c r="Q5626" s="61" t="s">
        <v>30</v>
      </c>
    </row>
    <row r="5627" spans="8:17" x14ac:dyDescent="0.25">
      <c r="H5627" s="59">
        <v>192066</v>
      </c>
      <c r="I5627" s="59" t="s">
        <v>69</v>
      </c>
      <c r="J5627" s="59">
        <v>11594713</v>
      </c>
      <c r="K5627" s="59" t="s">
        <v>5846</v>
      </c>
      <c r="L5627" s="61" t="s">
        <v>113</v>
      </c>
      <c r="M5627" s="61">
        <f>VLOOKUP(H5627,zdroj!C:F,4,0)</f>
        <v>0</v>
      </c>
      <c r="N5627" s="61" t="str">
        <f t="shared" si="174"/>
        <v>katB</v>
      </c>
      <c r="P5627" s="73" t="str">
        <f t="shared" si="175"/>
        <v/>
      </c>
      <c r="Q5627" s="61" t="s">
        <v>30</v>
      </c>
    </row>
    <row r="5628" spans="8:17" x14ac:dyDescent="0.25">
      <c r="H5628" s="59">
        <v>192066</v>
      </c>
      <c r="I5628" s="59" t="s">
        <v>69</v>
      </c>
      <c r="J5628" s="59">
        <v>11594721</v>
      </c>
      <c r="K5628" s="59" t="s">
        <v>5847</v>
      </c>
      <c r="L5628" s="61" t="s">
        <v>113</v>
      </c>
      <c r="M5628" s="61">
        <f>VLOOKUP(H5628,zdroj!C:F,4,0)</f>
        <v>0</v>
      </c>
      <c r="N5628" s="61" t="str">
        <f t="shared" si="174"/>
        <v>katB</v>
      </c>
      <c r="P5628" s="73" t="str">
        <f t="shared" si="175"/>
        <v/>
      </c>
      <c r="Q5628" s="61" t="s">
        <v>30</v>
      </c>
    </row>
    <row r="5629" spans="8:17" x14ac:dyDescent="0.25">
      <c r="H5629" s="59">
        <v>192066</v>
      </c>
      <c r="I5629" s="59" t="s">
        <v>69</v>
      </c>
      <c r="J5629" s="59">
        <v>11594730</v>
      </c>
      <c r="K5629" s="59" t="s">
        <v>5848</v>
      </c>
      <c r="L5629" s="61" t="s">
        <v>113</v>
      </c>
      <c r="M5629" s="61">
        <f>VLOOKUP(H5629,zdroj!C:F,4,0)</f>
        <v>0</v>
      </c>
      <c r="N5629" s="61" t="str">
        <f t="shared" si="174"/>
        <v>katB</v>
      </c>
      <c r="P5629" s="73" t="str">
        <f t="shared" si="175"/>
        <v/>
      </c>
      <c r="Q5629" s="61" t="s">
        <v>30</v>
      </c>
    </row>
    <row r="5630" spans="8:17" x14ac:dyDescent="0.25">
      <c r="H5630" s="59">
        <v>192066</v>
      </c>
      <c r="I5630" s="59" t="s">
        <v>69</v>
      </c>
      <c r="J5630" s="59">
        <v>11594748</v>
      </c>
      <c r="K5630" s="59" t="s">
        <v>5849</v>
      </c>
      <c r="L5630" s="61" t="s">
        <v>81</v>
      </c>
      <c r="M5630" s="61">
        <f>VLOOKUP(H5630,zdroj!C:F,4,0)</f>
        <v>0</v>
      </c>
      <c r="N5630" s="61" t="str">
        <f t="shared" si="174"/>
        <v>-</v>
      </c>
      <c r="P5630" s="73" t="str">
        <f t="shared" si="175"/>
        <v/>
      </c>
      <c r="Q5630" s="61" t="s">
        <v>86</v>
      </c>
    </row>
    <row r="5631" spans="8:17" x14ac:dyDescent="0.25">
      <c r="H5631" s="59">
        <v>192066</v>
      </c>
      <c r="I5631" s="59" t="s">
        <v>69</v>
      </c>
      <c r="J5631" s="59">
        <v>11594756</v>
      </c>
      <c r="K5631" s="59" t="s">
        <v>5850</v>
      </c>
      <c r="L5631" s="61" t="s">
        <v>113</v>
      </c>
      <c r="M5631" s="61">
        <f>VLOOKUP(H5631,zdroj!C:F,4,0)</f>
        <v>0</v>
      </c>
      <c r="N5631" s="61" t="str">
        <f t="shared" si="174"/>
        <v>katB</v>
      </c>
      <c r="P5631" s="73" t="str">
        <f t="shared" si="175"/>
        <v/>
      </c>
      <c r="Q5631" s="61" t="s">
        <v>30</v>
      </c>
    </row>
    <row r="5632" spans="8:17" x14ac:dyDescent="0.25">
      <c r="H5632" s="59">
        <v>192066</v>
      </c>
      <c r="I5632" s="59" t="s">
        <v>69</v>
      </c>
      <c r="J5632" s="59">
        <v>11594764</v>
      </c>
      <c r="K5632" s="59" t="s">
        <v>5851</v>
      </c>
      <c r="L5632" s="61" t="s">
        <v>113</v>
      </c>
      <c r="M5632" s="61">
        <f>VLOOKUP(H5632,zdroj!C:F,4,0)</f>
        <v>0</v>
      </c>
      <c r="N5632" s="61" t="str">
        <f t="shared" si="174"/>
        <v>katB</v>
      </c>
      <c r="P5632" s="73" t="str">
        <f t="shared" si="175"/>
        <v/>
      </c>
      <c r="Q5632" s="61" t="s">
        <v>30</v>
      </c>
    </row>
    <row r="5633" spans="8:17" x14ac:dyDescent="0.25">
      <c r="H5633" s="59">
        <v>192066</v>
      </c>
      <c r="I5633" s="59" t="s">
        <v>69</v>
      </c>
      <c r="J5633" s="59">
        <v>11594772</v>
      </c>
      <c r="K5633" s="59" t="s">
        <v>5852</v>
      </c>
      <c r="L5633" s="61" t="s">
        <v>113</v>
      </c>
      <c r="M5633" s="61">
        <f>VLOOKUP(H5633,zdroj!C:F,4,0)</f>
        <v>0</v>
      </c>
      <c r="N5633" s="61" t="str">
        <f t="shared" si="174"/>
        <v>katB</v>
      </c>
      <c r="P5633" s="73" t="str">
        <f t="shared" si="175"/>
        <v/>
      </c>
      <c r="Q5633" s="61" t="s">
        <v>30</v>
      </c>
    </row>
    <row r="5634" spans="8:17" x14ac:dyDescent="0.25">
      <c r="H5634" s="59">
        <v>192066</v>
      </c>
      <c r="I5634" s="59" t="s">
        <v>69</v>
      </c>
      <c r="J5634" s="59">
        <v>11594781</v>
      </c>
      <c r="K5634" s="59" t="s">
        <v>5853</v>
      </c>
      <c r="L5634" s="61" t="s">
        <v>113</v>
      </c>
      <c r="M5634" s="61">
        <f>VLOOKUP(H5634,zdroj!C:F,4,0)</f>
        <v>0</v>
      </c>
      <c r="N5634" s="61" t="str">
        <f t="shared" si="174"/>
        <v>katB</v>
      </c>
      <c r="P5634" s="73" t="str">
        <f t="shared" si="175"/>
        <v/>
      </c>
      <c r="Q5634" s="61" t="s">
        <v>30</v>
      </c>
    </row>
    <row r="5635" spans="8:17" x14ac:dyDescent="0.25">
      <c r="H5635" s="59">
        <v>192066</v>
      </c>
      <c r="I5635" s="59" t="s">
        <v>69</v>
      </c>
      <c r="J5635" s="59">
        <v>11594799</v>
      </c>
      <c r="K5635" s="59" t="s">
        <v>5854</v>
      </c>
      <c r="L5635" s="61" t="s">
        <v>113</v>
      </c>
      <c r="M5635" s="61">
        <f>VLOOKUP(H5635,zdroj!C:F,4,0)</f>
        <v>0</v>
      </c>
      <c r="N5635" s="61" t="str">
        <f t="shared" si="174"/>
        <v>katB</v>
      </c>
      <c r="P5635" s="73" t="str">
        <f t="shared" si="175"/>
        <v/>
      </c>
      <c r="Q5635" s="61" t="s">
        <v>30</v>
      </c>
    </row>
    <row r="5636" spans="8:17" x14ac:dyDescent="0.25">
      <c r="H5636" s="59">
        <v>192066</v>
      </c>
      <c r="I5636" s="59" t="s">
        <v>69</v>
      </c>
      <c r="J5636" s="59">
        <v>11594802</v>
      </c>
      <c r="K5636" s="59" t="s">
        <v>5855</v>
      </c>
      <c r="L5636" s="61" t="s">
        <v>113</v>
      </c>
      <c r="M5636" s="61">
        <f>VLOOKUP(H5636,zdroj!C:F,4,0)</f>
        <v>0</v>
      </c>
      <c r="N5636" s="61" t="str">
        <f t="shared" si="174"/>
        <v>katB</v>
      </c>
      <c r="P5636" s="73" t="str">
        <f t="shared" si="175"/>
        <v/>
      </c>
      <c r="Q5636" s="61" t="s">
        <v>30</v>
      </c>
    </row>
    <row r="5637" spans="8:17" x14ac:dyDescent="0.25">
      <c r="H5637" s="59">
        <v>192066</v>
      </c>
      <c r="I5637" s="59" t="s">
        <v>69</v>
      </c>
      <c r="J5637" s="59">
        <v>11594811</v>
      </c>
      <c r="K5637" s="59" t="s">
        <v>5856</v>
      </c>
      <c r="L5637" s="61" t="s">
        <v>113</v>
      </c>
      <c r="M5637" s="61">
        <f>VLOOKUP(H5637,zdroj!C:F,4,0)</f>
        <v>0</v>
      </c>
      <c r="N5637" s="61" t="str">
        <f t="shared" si="174"/>
        <v>katB</v>
      </c>
      <c r="P5637" s="73" t="str">
        <f t="shared" si="175"/>
        <v/>
      </c>
      <c r="Q5637" s="61" t="s">
        <v>30</v>
      </c>
    </row>
    <row r="5638" spans="8:17" x14ac:dyDescent="0.25">
      <c r="H5638" s="59">
        <v>192066</v>
      </c>
      <c r="I5638" s="59" t="s">
        <v>69</v>
      </c>
      <c r="J5638" s="59">
        <v>11594829</v>
      </c>
      <c r="K5638" s="59" t="s">
        <v>5857</v>
      </c>
      <c r="L5638" s="61" t="s">
        <v>113</v>
      </c>
      <c r="M5638" s="61">
        <f>VLOOKUP(H5638,zdroj!C:F,4,0)</f>
        <v>0</v>
      </c>
      <c r="N5638" s="61" t="str">
        <f t="shared" si="174"/>
        <v>katB</v>
      </c>
      <c r="P5638" s="73" t="str">
        <f t="shared" si="175"/>
        <v/>
      </c>
      <c r="Q5638" s="61" t="s">
        <v>30</v>
      </c>
    </row>
    <row r="5639" spans="8:17" x14ac:dyDescent="0.25">
      <c r="H5639" s="59">
        <v>192066</v>
      </c>
      <c r="I5639" s="59" t="s">
        <v>69</v>
      </c>
      <c r="J5639" s="59">
        <v>11594837</v>
      </c>
      <c r="K5639" s="59" t="s">
        <v>5858</v>
      </c>
      <c r="L5639" s="61" t="s">
        <v>113</v>
      </c>
      <c r="M5639" s="61">
        <f>VLOOKUP(H5639,zdroj!C:F,4,0)</f>
        <v>0</v>
      </c>
      <c r="N5639" s="61" t="str">
        <f t="shared" ref="N5639:N5702" si="176">IF(M5639="A",IF(L5639="katA","katB",L5639),L5639)</f>
        <v>katB</v>
      </c>
      <c r="P5639" s="73" t="str">
        <f t="shared" ref="P5639:P5702" si="177">IF(O5639="A",1,"")</f>
        <v/>
      </c>
      <c r="Q5639" s="61" t="s">
        <v>30</v>
      </c>
    </row>
    <row r="5640" spans="8:17" x14ac:dyDescent="0.25">
      <c r="H5640" s="59">
        <v>192066</v>
      </c>
      <c r="I5640" s="59" t="s">
        <v>69</v>
      </c>
      <c r="J5640" s="59">
        <v>11594845</v>
      </c>
      <c r="K5640" s="59" t="s">
        <v>5859</v>
      </c>
      <c r="L5640" s="61" t="s">
        <v>113</v>
      </c>
      <c r="M5640" s="61">
        <f>VLOOKUP(H5640,zdroj!C:F,4,0)</f>
        <v>0</v>
      </c>
      <c r="N5640" s="61" t="str">
        <f t="shared" si="176"/>
        <v>katB</v>
      </c>
      <c r="P5640" s="73" t="str">
        <f t="shared" si="177"/>
        <v/>
      </c>
      <c r="Q5640" s="61" t="s">
        <v>30</v>
      </c>
    </row>
    <row r="5641" spans="8:17" x14ac:dyDescent="0.25">
      <c r="H5641" s="59">
        <v>192066</v>
      </c>
      <c r="I5641" s="59" t="s">
        <v>69</v>
      </c>
      <c r="J5641" s="59">
        <v>11594853</v>
      </c>
      <c r="K5641" s="59" t="s">
        <v>5860</v>
      </c>
      <c r="L5641" s="61" t="s">
        <v>113</v>
      </c>
      <c r="M5641" s="61">
        <f>VLOOKUP(H5641,zdroj!C:F,4,0)</f>
        <v>0</v>
      </c>
      <c r="N5641" s="61" t="str">
        <f t="shared" si="176"/>
        <v>katB</v>
      </c>
      <c r="P5641" s="73" t="str">
        <f t="shared" si="177"/>
        <v/>
      </c>
      <c r="Q5641" s="61" t="s">
        <v>30</v>
      </c>
    </row>
    <row r="5642" spans="8:17" x14ac:dyDescent="0.25">
      <c r="H5642" s="59">
        <v>192066</v>
      </c>
      <c r="I5642" s="59" t="s">
        <v>69</v>
      </c>
      <c r="J5642" s="59">
        <v>11594861</v>
      </c>
      <c r="K5642" s="59" t="s">
        <v>5861</v>
      </c>
      <c r="L5642" s="61" t="s">
        <v>113</v>
      </c>
      <c r="M5642" s="61">
        <f>VLOOKUP(H5642,zdroj!C:F,4,0)</f>
        <v>0</v>
      </c>
      <c r="N5642" s="61" t="str">
        <f t="shared" si="176"/>
        <v>katB</v>
      </c>
      <c r="P5642" s="73" t="str">
        <f t="shared" si="177"/>
        <v/>
      </c>
      <c r="Q5642" s="61" t="s">
        <v>30</v>
      </c>
    </row>
    <row r="5643" spans="8:17" x14ac:dyDescent="0.25">
      <c r="H5643" s="59">
        <v>192066</v>
      </c>
      <c r="I5643" s="59" t="s">
        <v>69</v>
      </c>
      <c r="J5643" s="59">
        <v>11594870</v>
      </c>
      <c r="K5643" s="59" t="s">
        <v>5862</v>
      </c>
      <c r="L5643" s="61" t="s">
        <v>113</v>
      </c>
      <c r="M5643" s="61">
        <f>VLOOKUP(H5643,zdroj!C:F,4,0)</f>
        <v>0</v>
      </c>
      <c r="N5643" s="61" t="str">
        <f t="shared" si="176"/>
        <v>katB</v>
      </c>
      <c r="P5643" s="73" t="str">
        <f t="shared" si="177"/>
        <v/>
      </c>
      <c r="Q5643" s="61" t="s">
        <v>30</v>
      </c>
    </row>
    <row r="5644" spans="8:17" x14ac:dyDescent="0.25">
      <c r="H5644" s="59">
        <v>192066</v>
      </c>
      <c r="I5644" s="59" t="s">
        <v>69</v>
      </c>
      <c r="J5644" s="59">
        <v>11594888</v>
      </c>
      <c r="K5644" s="59" t="s">
        <v>5863</v>
      </c>
      <c r="L5644" s="61" t="s">
        <v>113</v>
      </c>
      <c r="M5644" s="61">
        <f>VLOOKUP(H5644,zdroj!C:F,4,0)</f>
        <v>0</v>
      </c>
      <c r="N5644" s="61" t="str">
        <f t="shared" si="176"/>
        <v>katB</v>
      </c>
      <c r="P5644" s="73" t="str">
        <f t="shared" si="177"/>
        <v/>
      </c>
      <c r="Q5644" s="61" t="s">
        <v>30</v>
      </c>
    </row>
    <row r="5645" spans="8:17" x14ac:dyDescent="0.25">
      <c r="H5645" s="59">
        <v>192066</v>
      </c>
      <c r="I5645" s="59" t="s">
        <v>69</v>
      </c>
      <c r="J5645" s="59">
        <v>11594896</v>
      </c>
      <c r="K5645" s="59" t="s">
        <v>5864</v>
      </c>
      <c r="L5645" s="61" t="s">
        <v>113</v>
      </c>
      <c r="M5645" s="61">
        <f>VLOOKUP(H5645,zdroj!C:F,4,0)</f>
        <v>0</v>
      </c>
      <c r="N5645" s="61" t="str">
        <f t="shared" si="176"/>
        <v>katB</v>
      </c>
      <c r="P5645" s="73" t="str">
        <f t="shared" si="177"/>
        <v/>
      </c>
      <c r="Q5645" s="61" t="s">
        <v>30</v>
      </c>
    </row>
    <row r="5646" spans="8:17" x14ac:dyDescent="0.25">
      <c r="H5646" s="59">
        <v>192066</v>
      </c>
      <c r="I5646" s="59" t="s">
        <v>69</v>
      </c>
      <c r="J5646" s="59">
        <v>11594900</v>
      </c>
      <c r="K5646" s="59" t="s">
        <v>5865</v>
      </c>
      <c r="L5646" s="61" t="s">
        <v>113</v>
      </c>
      <c r="M5646" s="61">
        <f>VLOOKUP(H5646,zdroj!C:F,4,0)</f>
        <v>0</v>
      </c>
      <c r="N5646" s="61" t="str">
        <f t="shared" si="176"/>
        <v>katB</v>
      </c>
      <c r="P5646" s="73" t="str">
        <f t="shared" si="177"/>
        <v/>
      </c>
      <c r="Q5646" s="61" t="s">
        <v>30</v>
      </c>
    </row>
    <row r="5647" spans="8:17" x14ac:dyDescent="0.25">
      <c r="H5647" s="59">
        <v>192066</v>
      </c>
      <c r="I5647" s="59" t="s">
        <v>69</v>
      </c>
      <c r="J5647" s="59">
        <v>11594918</v>
      </c>
      <c r="K5647" s="59" t="s">
        <v>5866</v>
      </c>
      <c r="L5647" s="61" t="s">
        <v>113</v>
      </c>
      <c r="M5647" s="61">
        <f>VLOOKUP(H5647,zdroj!C:F,4,0)</f>
        <v>0</v>
      </c>
      <c r="N5647" s="61" t="str">
        <f t="shared" si="176"/>
        <v>katB</v>
      </c>
      <c r="P5647" s="73" t="str">
        <f t="shared" si="177"/>
        <v/>
      </c>
      <c r="Q5647" s="61" t="s">
        <v>30</v>
      </c>
    </row>
    <row r="5648" spans="8:17" x14ac:dyDescent="0.25">
      <c r="H5648" s="59">
        <v>192066</v>
      </c>
      <c r="I5648" s="59" t="s">
        <v>69</v>
      </c>
      <c r="J5648" s="59">
        <v>11594926</v>
      </c>
      <c r="K5648" s="59" t="s">
        <v>5867</v>
      </c>
      <c r="L5648" s="61" t="s">
        <v>113</v>
      </c>
      <c r="M5648" s="61">
        <f>VLOOKUP(H5648,zdroj!C:F,4,0)</f>
        <v>0</v>
      </c>
      <c r="N5648" s="61" t="str">
        <f t="shared" si="176"/>
        <v>katB</v>
      </c>
      <c r="P5648" s="73" t="str">
        <f t="shared" si="177"/>
        <v/>
      </c>
      <c r="Q5648" s="61" t="s">
        <v>30</v>
      </c>
    </row>
    <row r="5649" spans="8:17" x14ac:dyDescent="0.25">
      <c r="H5649" s="59">
        <v>192066</v>
      </c>
      <c r="I5649" s="59" t="s">
        <v>69</v>
      </c>
      <c r="J5649" s="59">
        <v>11594934</v>
      </c>
      <c r="K5649" s="59" t="s">
        <v>5868</v>
      </c>
      <c r="L5649" s="61" t="s">
        <v>113</v>
      </c>
      <c r="M5649" s="61">
        <f>VLOOKUP(H5649,zdroj!C:F,4,0)</f>
        <v>0</v>
      </c>
      <c r="N5649" s="61" t="str">
        <f t="shared" si="176"/>
        <v>katB</v>
      </c>
      <c r="P5649" s="73" t="str">
        <f t="shared" si="177"/>
        <v/>
      </c>
      <c r="Q5649" s="61" t="s">
        <v>30</v>
      </c>
    </row>
    <row r="5650" spans="8:17" x14ac:dyDescent="0.25">
      <c r="H5650" s="59">
        <v>192066</v>
      </c>
      <c r="I5650" s="59" t="s">
        <v>69</v>
      </c>
      <c r="J5650" s="59">
        <v>11594942</v>
      </c>
      <c r="K5650" s="59" t="s">
        <v>5869</v>
      </c>
      <c r="L5650" s="61" t="s">
        <v>113</v>
      </c>
      <c r="M5650" s="61">
        <f>VLOOKUP(H5650,zdroj!C:F,4,0)</f>
        <v>0</v>
      </c>
      <c r="N5650" s="61" t="str">
        <f t="shared" si="176"/>
        <v>katB</v>
      </c>
      <c r="P5650" s="73" t="str">
        <f t="shared" si="177"/>
        <v/>
      </c>
      <c r="Q5650" s="61" t="s">
        <v>30</v>
      </c>
    </row>
    <row r="5651" spans="8:17" x14ac:dyDescent="0.25">
      <c r="H5651" s="59">
        <v>192066</v>
      </c>
      <c r="I5651" s="59" t="s">
        <v>69</v>
      </c>
      <c r="J5651" s="59">
        <v>11594951</v>
      </c>
      <c r="K5651" s="59" t="s">
        <v>5870</v>
      </c>
      <c r="L5651" s="61" t="s">
        <v>113</v>
      </c>
      <c r="M5651" s="61">
        <f>VLOOKUP(H5651,zdroj!C:F,4,0)</f>
        <v>0</v>
      </c>
      <c r="N5651" s="61" t="str">
        <f t="shared" si="176"/>
        <v>katB</v>
      </c>
      <c r="P5651" s="73" t="str">
        <f t="shared" si="177"/>
        <v/>
      </c>
      <c r="Q5651" s="61" t="s">
        <v>30</v>
      </c>
    </row>
    <row r="5652" spans="8:17" x14ac:dyDescent="0.25">
      <c r="H5652" s="59">
        <v>192066</v>
      </c>
      <c r="I5652" s="59" t="s">
        <v>69</v>
      </c>
      <c r="J5652" s="59">
        <v>11594969</v>
      </c>
      <c r="K5652" s="59" t="s">
        <v>5871</v>
      </c>
      <c r="L5652" s="61" t="s">
        <v>113</v>
      </c>
      <c r="M5652" s="61">
        <f>VLOOKUP(H5652,zdroj!C:F,4,0)</f>
        <v>0</v>
      </c>
      <c r="N5652" s="61" t="str">
        <f t="shared" si="176"/>
        <v>katB</v>
      </c>
      <c r="P5652" s="73" t="str">
        <f t="shared" si="177"/>
        <v/>
      </c>
      <c r="Q5652" s="61" t="s">
        <v>30</v>
      </c>
    </row>
    <row r="5653" spans="8:17" x14ac:dyDescent="0.25">
      <c r="H5653" s="59">
        <v>192066</v>
      </c>
      <c r="I5653" s="59" t="s">
        <v>69</v>
      </c>
      <c r="J5653" s="59">
        <v>11594977</v>
      </c>
      <c r="K5653" s="59" t="s">
        <v>5872</v>
      </c>
      <c r="L5653" s="61" t="s">
        <v>113</v>
      </c>
      <c r="M5653" s="61">
        <f>VLOOKUP(H5653,zdroj!C:F,4,0)</f>
        <v>0</v>
      </c>
      <c r="N5653" s="61" t="str">
        <f t="shared" si="176"/>
        <v>katB</v>
      </c>
      <c r="P5653" s="73" t="str">
        <f t="shared" si="177"/>
        <v/>
      </c>
      <c r="Q5653" s="61" t="s">
        <v>30</v>
      </c>
    </row>
    <row r="5654" spans="8:17" x14ac:dyDescent="0.25">
      <c r="H5654" s="59">
        <v>192066</v>
      </c>
      <c r="I5654" s="59" t="s">
        <v>69</v>
      </c>
      <c r="J5654" s="59">
        <v>11594985</v>
      </c>
      <c r="K5654" s="59" t="s">
        <v>5873</v>
      </c>
      <c r="L5654" s="61" t="s">
        <v>113</v>
      </c>
      <c r="M5654" s="61">
        <f>VLOOKUP(H5654,zdroj!C:F,4,0)</f>
        <v>0</v>
      </c>
      <c r="N5654" s="61" t="str">
        <f t="shared" si="176"/>
        <v>katB</v>
      </c>
      <c r="P5654" s="73" t="str">
        <f t="shared" si="177"/>
        <v/>
      </c>
      <c r="Q5654" s="61" t="s">
        <v>30</v>
      </c>
    </row>
    <row r="5655" spans="8:17" x14ac:dyDescent="0.25">
      <c r="H5655" s="59">
        <v>192066</v>
      </c>
      <c r="I5655" s="59" t="s">
        <v>69</v>
      </c>
      <c r="J5655" s="59">
        <v>11594993</v>
      </c>
      <c r="K5655" s="59" t="s">
        <v>5874</v>
      </c>
      <c r="L5655" s="61" t="s">
        <v>113</v>
      </c>
      <c r="M5655" s="61">
        <f>VLOOKUP(H5655,zdroj!C:F,4,0)</f>
        <v>0</v>
      </c>
      <c r="N5655" s="61" t="str">
        <f t="shared" si="176"/>
        <v>katB</v>
      </c>
      <c r="P5655" s="73" t="str">
        <f t="shared" si="177"/>
        <v/>
      </c>
      <c r="Q5655" s="61" t="s">
        <v>30</v>
      </c>
    </row>
    <row r="5656" spans="8:17" x14ac:dyDescent="0.25">
      <c r="H5656" s="59">
        <v>192066</v>
      </c>
      <c r="I5656" s="59" t="s">
        <v>69</v>
      </c>
      <c r="J5656" s="59">
        <v>11595001</v>
      </c>
      <c r="K5656" s="59" t="s">
        <v>5875</v>
      </c>
      <c r="L5656" s="61" t="s">
        <v>113</v>
      </c>
      <c r="M5656" s="61">
        <f>VLOOKUP(H5656,zdroj!C:F,4,0)</f>
        <v>0</v>
      </c>
      <c r="N5656" s="61" t="str">
        <f t="shared" si="176"/>
        <v>katB</v>
      </c>
      <c r="P5656" s="73" t="str">
        <f t="shared" si="177"/>
        <v/>
      </c>
      <c r="Q5656" s="61" t="s">
        <v>30</v>
      </c>
    </row>
    <row r="5657" spans="8:17" x14ac:dyDescent="0.25">
      <c r="H5657" s="59">
        <v>192066</v>
      </c>
      <c r="I5657" s="59" t="s">
        <v>69</v>
      </c>
      <c r="J5657" s="59">
        <v>11595019</v>
      </c>
      <c r="K5657" s="59" t="s">
        <v>5876</v>
      </c>
      <c r="L5657" s="61" t="s">
        <v>113</v>
      </c>
      <c r="M5657" s="61">
        <f>VLOOKUP(H5657,zdroj!C:F,4,0)</f>
        <v>0</v>
      </c>
      <c r="N5657" s="61" t="str">
        <f t="shared" si="176"/>
        <v>katB</v>
      </c>
      <c r="P5657" s="73" t="str">
        <f t="shared" si="177"/>
        <v/>
      </c>
      <c r="Q5657" s="61" t="s">
        <v>30</v>
      </c>
    </row>
    <row r="5658" spans="8:17" x14ac:dyDescent="0.25">
      <c r="H5658" s="59">
        <v>192066</v>
      </c>
      <c r="I5658" s="59" t="s">
        <v>69</v>
      </c>
      <c r="J5658" s="59">
        <v>11595027</v>
      </c>
      <c r="K5658" s="59" t="s">
        <v>5877</v>
      </c>
      <c r="L5658" s="61" t="s">
        <v>113</v>
      </c>
      <c r="M5658" s="61">
        <f>VLOOKUP(H5658,zdroj!C:F,4,0)</f>
        <v>0</v>
      </c>
      <c r="N5658" s="61" t="str">
        <f t="shared" si="176"/>
        <v>katB</v>
      </c>
      <c r="P5658" s="73" t="str">
        <f t="shared" si="177"/>
        <v/>
      </c>
      <c r="Q5658" s="61" t="s">
        <v>30</v>
      </c>
    </row>
    <row r="5659" spans="8:17" x14ac:dyDescent="0.25">
      <c r="H5659" s="59">
        <v>192066</v>
      </c>
      <c r="I5659" s="59" t="s">
        <v>69</v>
      </c>
      <c r="J5659" s="59">
        <v>11595035</v>
      </c>
      <c r="K5659" s="59" t="s">
        <v>5878</v>
      </c>
      <c r="L5659" s="61" t="s">
        <v>113</v>
      </c>
      <c r="M5659" s="61">
        <f>VLOOKUP(H5659,zdroj!C:F,4,0)</f>
        <v>0</v>
      </c>
      <c r="N5659" s="61" t="str">
        <f t="shared" si="176"/>
        <v>katB</v>
      </c>
      <c r="P5659" s="73" t="str">
        <f t="shared" si="177"/>
        <v/>
      </c>
      <c r="Q5659" s="61" t="s">
        <v>30</v>
      </c>
    </row>
    <row r="5660" spans="8:17" x14ac:dyDescent="0.25">
      <c r="H5660" s="59">
        <v>192066</v>
      </c>
      <c r="I5660" s="59" t="s">
        <v>69</v>
      </c>
      <c r="J5660" s="59">
        <v>11595043</v>
      </c>
      <c r="K5660" s="59" t="s">
        <v>5879</v>
      </c>
      <c r="L5660" s="61" t="s">
        <v>113</v>
      </c>
      <c r="M5660" s="61">
        <f>VLOOKUP(H5660,zdroj!C:F,4,0)</f>
        <v>0</v>
      </c>
      <c r="N5660" s="61" t="str">
        <f t="shared" si="176"/>
        <v>katB</v>
      </c>
      <c r="P5660" s="73" t="str">
        <f t="shared" si="177"/>
        <v/>
      </c>
      <c r="Q5660" s="61" t="s">
        <v>30</v>
      </c>
    </row>
    <row r="5661" spans="8:17" x14ac:dyDescent="0.25">
      <c r="H5661" s="59">
        <v>192066</v>
      </c>
      <c r="I5661" s="59" t="s">
        <v>69</v>
      </c>
      <c r="J5661" s="59">
        <v>11595051</v>
      </c>
      <c r="K5661" s="59" t="s">
        <v>5880</v>
      </c>
      <c r="L5661" s="61" t="s">
        <v>113</v>
      </c>
      <c r="M5661" s="61">
        <f>VLOOKUP(H5661,zdroj!C:F,4,0)</f>
        <v>0</v>
      </c>
      <c r="N5661" s="61" t="str">
        <f t="shared" si="176"/>
        <v>katB</v>
      </c>
      <c r="P5661" s="73" t="str">
        <f t="shared" si="177"/>
        <v/>
      </c>
      <c r="Q5661" s="61" t="s">
        <v>30</v>
      </c>
    </row>
    <row r="5662" spans="8:17" x14ac:dyDescent="0.25">
      <c r="H5662" s="59">
        <v>192066</v>
      </c>
      <c r="I5662" s="59" t="s">
        <v>69</v>
      </c>
      <c r="J5662" s="59">
        <v>11595060</v>
      </c>
      <c r="K5662" s="59" t="s">
        <v>5881</v>
      </c>
      <c r="L5662" s="61" t="s">
        <v>113</v>
      </c>
      <c r="M5662" s="61">
        <f>VLOOKUP(H5662,zdroj!C:F,4,0)</f>
        <v>0</v>
      </c>
      <c r="N5662" s="61" t="str">
        <f t="shared" si="176"/>
        <v>katB</v>
      </c>
      <c r="P5662" s="73" t="str">
        <f t="shared" si="177"/>
        <v/>
      </c>
      <c r="Q5662" s="61" t="s">
        <v>30</v>
      </c>
    </row>
    <row r="5663" spans="8:17" x14ac:dyDescent="0.25">
      <c r="H5663" s="59">
        <v>192066</v>
      </c>
      <c r="I5663" s="59" t="s">
        <v>69</v>
      </c>
      <c r="J5663" s="59">
        <v>11595078</v>
      </c>
      <c r="K5663" s="59" t="s">
        <v>5882</v>
      </c>
      <c r="L5663" s="61" t="s">
        <v>113</v>
      </c>
      <c r="M5663" s="61">
        <f>VLOOKUP(H5663,zdroj!C:F,4,0)</f>
        <v>0</v>
      </c>
      <c r="N5663" s="61" t="str">
        <f t="shared" si="176"/>
        <v>katB</v>
      </c>
      <c r="P5663" s="73" t="str">
        <f t="shared" si="177"/>
        <v/>
      </c>
      <c r="Q5663" s="61" t="s">
        <v>30</v>
      </c>
    </row>
    <row r="5664" spans="8:17" x14ac:dyDescent="0.25">
      <c r="H5664" s="59">
        <v>192066</v>
      </c>
      <c r="I5664" s="59" t="s">
        <v>69</v>
      </c>
      <c r="J5664" s="59">
        <v>11595086</v>
      </c>
      <c r="K5664" s="59" t="s">
        <v>5883</v>
      </c>
      <c r="L5664" s="61" t="s">
        <v>113</v>
      </c>
      <c r="M5664" s="61">
        <f>VLOOKUP(H5664,zdroj!C:F,4,0)</f>
        <v>0</v>
      </c>
      <c r="N5664" s="61" t="str">
        <f t="shared" si="176"/>
        <v>katB</v>
      </c>
      <c r="P5664" s="73" t="str">
        <f t="shared" si="177"/>
        <v/>
      </c>
      <c r="Q5664" s="61" t="s">
        <v>30</v>
      </c>
    </row>
    <row r="5665" spans="8:17" x14ac:dyDescent="0.25">
      <c r="H5665" s="59">
        <v>192066</v>
      </c>
      <c r="I5665" s="59" t="s">
        <v>69</v>
      </c>
      <c r="J5665" s="59">
        <v>11595094</v>
      </c>
      <c r="K5665" s="59" t="s">
        <v>5884</v>
      </c>
      <c r="L5665" s="61" t="s">
        <v>81</v>
      </c>
      <c r="M5665" s="61">
        <f>VLOOKUP(H5665,zdroj!C:F,4,0)</f>
        <v>0</v>
      </c>
      <c r="N5665" s="61" t="str">
        <f t="shared" si="176"/>
        <v>-</v>
      </c>
      <c r="P5665" s="73" t="str">
        <f t="shared" si="177"/>
        <v/>
      </c>
      <c r="Q5665" s="61" t="s">
        <v>86</v>
      </c>
    </row>
    <row r="5666" spans="8:17" x14ac:dyDescent="0.25">
      <c r="H5666" s="59">
        <v>192066</v>
      </c>
      <c r="I5666" s="59" t="s">
        <v>69</v>
      </c>
      <c r="J5666" s="59">
        <v>11595108</v>
      </c>
      <c r="K5666" s="59" t="s">
        <v>5885</v>
      </c>
      <c r="L5666" s="61" t="s">
        <v>113</v>
      </c>
      <c r="M5666" s="61">
        <f>VLOOKUP(H5666,zdroj!C:F,4,0)</f>
        <v>0</v>
      </c>
      <c r="N5666" s="61" t="str">
        <f t="shared" si="176"/>
        <v>katB</v>
      </c>
      <c r="P5666" s="73" t="str">
        <f t="shared" si="177"/>
        <v/>
      </c>
      <c r="Q5666" s="61" t="s">
        <v>30</v>
      </c>
    </row>
    <row r="5667" spans="8:17" x14ac:dyDescent="0.25">
      <c r="H5667" s="59">
        <v>192066</v>
      </c>
      <c r="I5667" s="59" t="s">
        <v>69</v>
      </c>
      <c r="J5667" s="59">
        <v>11595116</v>
      </c>
      <c r="K5667" s="59" t="s">
        <v>5886</v>
      </c>
      <c r="L5667" s="61" t="s">
        <v>113</v>
      </c>
      <c r="M5667" s="61">
        <f>VLOOKUP(H5667,zdroj!C:F,4,0)</f>
        <v>0</v>
      </c>
      <c r="N5667" s="61" t="str">
        <f t="shared" si="176"/>
        <v>katB</v>
      </c>
      <c r="P5667" s="73" t="str">
        <f t="shared" si="177"/>
        <v/>
      </c>
      <c r="Q5667" s="61" t="s">
        <v>30</v>
      </c>
    </row>
    <row r="5668" spans="8:17" x14ac:dyDescent="0.25">
      <c r="H5668" s="59">
        <v>192066</v>
      </c>
      <c r="I5668" s="59" t="s">
        <v>69</v>
      </c>
      <c r="J5668" s="59">
        <v>11595124</v>
      </c>
      <c r="K5668" s="59" t="s">
        <v>5887</v>
      </c>
      <c r="L5668" s="61" t="s">
        <v>113</v>
      </c>
      <c r="M5668" s="61">
        <f>VLOOKUP(H5668,zdroj!C:F,4,0)</f>
        <v>0</v>
      </c>
      <c r="N5668" s="61" t="str">
        <f t="shared" si="176"/>
        <v>katB</v>
      </c>
      <c r="P5668" s="73" t="str">
        <f t="shared" si="177"/>
        <v/>
      </c>
      <c r="Q5668" s="61" t="s">
        <v>30</v>
      </c>
    </row>
    <row r="5669" spans="8:17" x14ac:dyDescent="0.25">
      <c r="H5669" s="59">
        <v>192066</v>
      </c>
      <c r="I5669" s="59" t="s">
        <v>69</v>
      </c>
      <c r="J5669" s="59">
        <v>11595132</v>
      </c>
      <c r="K5669" s="59" t="s">
        <v>5888</v>
      </c>
      <c r="L5669" s="61" t="s">
        <v>113</v>
      </c>
      <c r="M5669" s="61">
        <f>VLOOKUP(H5669,zdroj!C:F,4,0)</f>
        <v>0</v>
      </c>
      <c r="N5669" s="61" t="str">
        <f t="shared" si="176"/>
        <v>katB</v>
      </c>
      <c r="P5669" s="73" t="str">
        <f t="shared" si="177"/>
        <v/>
      </c>
      <c r="Q5669" s="61" t="s">
        <v>30</v>
      </c>
    </row>
    <row r="5670" spans="8:17" x14ac:dyDescent="0.25">
      <c r="H5670" s="59">
        <v>192066</v>
      </c>
      <c r="I5670" s="59" t="s">
        <v>69</v>
      </c>
      <c r="J5670" s="59">
        <v>11595141</v>
      </c>
      <c r="K5670" s="59" t="s">
        <v>5889</v>
      </c>
      <c r="L5670" s="61" t="s">
        <v>113</v>
      </c>
      <c r="M5670" s="61">
        <f>VLOOKUP(H5670,zdroj!C:F,4,0)</f>
        <v>0</v>
      </c>
      <c r="N5670" s="61" t="str">
        <f t="shared" si="176"/>
        <v>katB</v>
      </c>
      <c r="P5670" s="73" t="str">
        <f t="shared" si="177"/>
        <v/>
      </c>
      <c r="Q5670" s="61" t="s">
        <v>30</v>
      </c>
    </row>
    <row r="5671" spans="8:17" x14ac:dyDescent="0.25">
      <c r="H5671" s="59">
        <v>192066</v>
      </c>
      <c r="I5671" s="59" t="s">
        <v>69</v>
      </c>
      <c r="J5671" s="59">
        <v>11595159</v>
      </c>
      <c r="K5671" s="59" t="s">
        <v>5890</v>
      </c>
      <c r="L5671" s="61" t="s">
        <v>113</v>
      </c>
      <c r="M5671" s="61">
        <f>VLOOKUP(H5671,zdroj!C:F,4,0)</f>
        <v>0</v>
      </c>
      <c r="N5671" s="61" t="str">
        <f t="shared" si="176"/>
        <v>katB</v>
      </c>
      <c r="P5671" s="73" t="str">
        <f t="shared" si="177"/>
        <v/>
      </c>
      <c r="Q5671" s="61" t="s">
        <v>30</v>
      </c>
    </row>
    <row r="5672" spans="8:17" x14ac:dyDescent="0.25">
      <c r="H5672" s="59">
        <v>192066</v>
      </c>
      <c r="I5672" s="59" t="s">
        <v>69</v>
      </c>
      <c r="J5672" s="59">
        <v>11595167</v>
      </c>
      <c r="K5672" s="59" t="s">
        <v>5891</v>
      </c>
      <c r="L5672" s="61" t="s">
        <v>113</v>
      </c>
      <c r="M5672" s="61">
        <f>VLOOKUP(H5672,zdroj!C:F,4,0)</f>
        <v>0</v>
      </c>
      <c r="N5672" s="61" t="str">
        <f t="shared" si="176"/>
        <v>katB</v>
      </c>
      <c r="P5672" s="73" t="str">
        <f t="shared" si="177"/>
        <v/>
      </c>
      <c r="Q5672" s="61" t="s">
        <v>30</v>
      </c>
    </row>
    <row r="5673" spans="8:17" x14ac:dyDescent="0.25">
      <c r="H5673" s="59">
        <v>192066</v>
      </c>
      <c r="I5673" s="59" t="s">
        <v>69</v>
      </c>
      <c r="J5673" s="59">
        <v>11595175</v>
      </c>
      <c r="K5673" s="59" t="s">
        <v>5892</v>
      </c>
      <c r="L5673" s="61" t="s">
        <v>81</v>
      </c>
      <c r="M5673" s="61">
        <f>VLOOKUP(H5673,zdroj!C:F,4,0)</f>
        <v>0</v>
      </c>
      <c r="N5673" s="61" t="str">
        <f t="shared" si="176"/>
        <v>-</v>
      </c>
      <c r="P5673" s="73" t="str">
        <f t="shared" si="177"/>
        <v/>
      </c>
      <c r="Q5673" s="61" t="s">
        <v>86</v>
      </c>
    </row>
    <row r="5674" spans="8:17" x14ac:dyDescent="0.25">
      <c r="H5674" s="59">
        <v>192066</v>
      </c>
      <c r="I5674" s="59" t="s">
        <v>69</v>
      </c>
      <c r="J5674" s="59">
        <v>11595183</v>
      </c>
      <c r="K5674" s="59" t="s">
        <v>5893</v>
      </c>
      <c r="L5674" s="61" t="s">
        <v>113</v>
      </c>
      <c r="M5674" s="61">
        <f>VLOOKUP(H5674,zdroj!C:F,4,0)</f>
        <v>0</v>
      </c>
      <c r="N5674" s="61" t="str">
        <f t="shared" si="176"/>
        <v>katB</v>
      </c>
      <c r="P5674" s="73" t="str">
        <f t="shared" si="177"/>
        <v/>
      </c>
      <c r="Q5674" s="61" t="s">
        <v>30</v>
      </c>
    </row>
    <row r="5675" spans="8:17" x14ac:dyDescent="0.25">
      <c r="H5675" s="59">
        <v>192066</v>
      </c>
      <c r="I5675" s="59" t="s">
        <v>69</v>
      </c>
      <c r="J5675" s="59">
        <v>11595191</v>
      </c>
      <c r="K5675" s="59" t="s">
        <v>5894</v>
      </c>
      <c r="L5675" s="61" t="s">
        <v>113</v>
      </c>
      <c r="M5675" s="61">
        <f>VLOOKUP(H5675,zdroj!C:F,4,0)</f>
        <v>0</v>
      </c>
      <c r="N5675" s="61" t="str">
        <f t="shared" si="176"/>
        <v>katB</v>
      </c>
      <c r="P5675" s="73" t="str">
        <f t="shared" si="177"/>
        <v/>
      </c>
      <c r="Q5675" s="61" t="s">
        <v>30</v>
      </c>
    </row>
    <row r="5676" spans="8:17" x14ac:dyDescent="0.25">
      <c r="H5676" s="59">
        <v>192066</v>
      </c>
      <c r="I5676" s="59" t="s">
        <v>69</v>
      </c>
      <c r="J5676" s="59">
        <v>11595205</v>
      </c>
      <c r="K5676" s="59" t="s">
        <v>5895</v>
      </c>
      <c r="L5676" s="61" t="s">
        <v>113</v>
      </c>
      <c r="M5676" s="61">
        <f>VLOOKUP(H5676,zdroj!C:F,4,0)</f>
        <v>0</v>
      </c>
      <c r="N5676" s="61" t="str">
        <f t="shared" si="176"/>
        <v>katB</v>
      </c>
      <c r="P5676" s="73" t="str">
        <f t="shared" si="177"/>
        <v/>
      </c>
      <c r="Q5676" s="61" t="s">
        <v>30</v>
      </c>
    </row>
    <row r="5677" spans="8:17" x14ac:dyDescent="0.25">
      <c r="H5677" s="59">
        <v>192066</v>
      </c>
      <c r="I5677" s="59" t="s">
        <v>69</v>
      </c>
      <c r="J5677" s="59">
        <v>11595213</v>
      </c>
      <c r="K5677" s="59" t="s">
        <v>5896</v>
      </c>
      <c r="L5677" s="61" t="s">
        <v>113</v>
      </c>
      <c r="M5677" s="61">
        <f>VLOOKUP(H5677,zdroj!C:F,4,0)</f>
        <v>0</v>
      </c>
      <c r="N5677" s="61" t="str">
        <f t="shared" si="176"/>
        <v>katB</v>
      </c>
      <c r="P5677" s="73" t="str">
        <f t="shared" si="177"/>
        <v/>
      </c>
      <c r="Q5677" s="61" t="s">
        <v>30</v>
      </c>
    </row>
    <row r="5678" spans="8:17" x14ac:dyDescent="0.25">
      <c r="H5678" s="59">
        <v>192066</v>
      </c>
      <c r="I5678" s="59" t="s">
        <v>69</v>
      </c>
      <c r="J5678" s="59">
        <v>11595221</v>
      </c>
      <c r="K5678" s="59" t="s">
        <v>5897</v>
      </c>
      <c r="L5678" s="61" t="s">
        <v>113</v>
      </c>
      <c r="M5678" s="61">
        <f>VLOOKUP(H5678,zdroj!C:F,4,0)</f>
        <v>0</v>
      </c>
      <c r="N5678" s="61" t="str">
        <f t="shared" si="176"/>
        <v>katB</v>
      </c>
      <c r="P5678" s="73" t="str">
        <f t="shared" si="177"/>
        <v/>
      </c>
      <c r="Q5678" s="61" t="s">
        <v>30</v>
      </c>
    </row>
    <row r="5679" spans="8:17" x14ac:dyDescent="0.25">
      <c r="H5679" s="59">
        <v>192066</v>
      </c>
      <c r="I5679" s="59" t="s">
        <v>69</v>
      </c>
      <c r="J5679" s="59">
        <v>11595230</v>
      </c>
      <c r="K5679" s="59" t="s">
        <v>5898</v>
      </c>
      <c r="L5679" s="61" t="s">
        <v>113</v>
      </c>
      <c r="M5679" s="61">
        <f>VLOOKUP(H5679,zdroj!C:F,4,0)</f>
        <v>0</v>
      </c>
      <c r="N5679" s="61" t="str">
        <f t="shared" si="176"/>
        <v>katB</v>
      </c>
      <c r="P5679" s="73" t="str">
        <f t="shared" si="177"/>
        <v/>
      </c>
      <c r="Q5679" s="61" t="s">
        <v>30</v>
      </c>
    </row>
    <row r="5680" spans="8:17" x14ac:dyDescent="0.25">
      <c r="H5680" s="59">
        <v>192066</v>
      </c>
      <c r="I5680" s="59" t="s">
        <v>69</v>
      </c>
      <c r="J5680" s="59">
        <v>11595248</v>
      </c>
      <c r="K5680" s="59" t="s">
        <v>5899</v>
      </c>
      <c r="L5680" s="61" t="s">
        <v>113</v>
      </c>
      <c r="M5680" s="61">
        <f>VLOOKUP(H5680,zdroj!C:F,4,0)</f>
        <v>0</v>
      </c>
      <c r="N5680" s="61" t="str">
        <f t="shared" si="176"/>
        <v>katB</v>
      </c>
      <c r="P5680" s="73" t="str">
        <f t="shared" si="177"/>
        <v/>
      </c>
      <c r="Q5680" s="61" t="s">
        <v>30</v>
      </c>
    </row>
    <row r="5681" spans="8:17" x14ac:dyDescent="0.25">
      <c r="H5681" s="59">
        <v>192066</v>
      </c>
      <c r="I5681" s="59" t="s">
        <v>69</v>
      </c>
      <c r="J5681" s="59">
        <v>11595264</v>
      </c>
      <c r="K5681" s="59" t="s">
        <v>5900</v>
      </c>
      <c r="L5681" s="61" t="s">
        <v>81</v>
      </c>
      <c r="M5681" s="61">
        <f>VLOOKUP(H5681,zdroj!C:F,4,0)</f>
        <v>0</v>
      </c>
      <c r="N5681" s="61" t="str">
        <f t="shared" si="176"/>
        <v>-</v>
      </c>
      <c r="P5681" s="73" t="str">
        <f t="shared" si="177"/>
        <v/>
      </c>
      <c r="Q5681" s="61" t="s">
        <v>88</v>
      </c>
    </row>
    <row r="5682" spans="8:17" x14ac:dyDescent="0.25">
      <c r="H5682" s="59">
        <v>192066</v>
      </c>
      <c r="I5682" s="59" t="s">
        <v>69</v>
      </c>
      <c r="J5682" s="59">
        <v>11595272</v>
      </c>
      <c r="K5682" s="59" t="s">
        <v>5901</v>
      </c>
      <c r="L5682" s="61" t="s">
        <v>81</v>
      </c>
      <c r="M5682" s="61">
        <f>VLOOKUP(H5682,zdroj!C:F,4,0)</f>
        <v>0</v>
      </c>
      <c r="N5682" s="61" t="str">
        <f t="shared" si="176"/>
        <v>-</v>
      </c>
      <c r="P5682" s="73" t="str">
        <f t="shared" si="177"/>
        <v/>
      </c>
      <c r="Q5682" s="61" t="s">
        <v>88</v>
      </c>
    </row>
    <row r="5683" spans="8:17" x14ac:dyDescent="0.25">
      <c r="H5683" s="59">
        <v>192066</v>
      </c>
      <c r="I5683" s="59" t="s">
        <v>69</v>
      </c>
      <c r="J5683" s="59">
        <v>11595281</v>
      </c>
      <c r="K5683" s="59" t="s">
        <v>5902</v>
      </c>
      <c r="L5683" s="61" t="s">
        <v>81</v>
      </c>
      <c r="M5683" s="61">
        <f>VLOOKUP(H5683,zdroj!C:F,4,0)</f>
        <v>0</v>
      </c>
      <c r="N5683" s="61" t="str">
        <f t="shared" si="176"/>
        <v>-</v>
      </c>
      <c r="P5683" s="73" t="str">
        <f t="shared" si="177"/>
        <v/>
      </c>
      <c r="Q5683" s="61" t="s">
        <v>88</v>
      </c>
    </row>
    <row r="5684" spans="8:17" x14ac:dyDescent="0.25">
      <c r="H5684" s="59">
        <v>192066</v>
      </c>
      <c r="I5684" s="59" t="s">
        <v>69</v>
      </c>
      <c r="J5684" s="59">
        <v>26482169</v>
      </c>
      <c r="K5684" s="59" t="s">
        <v>5903</v>
      </c>
      <c r="L5684" s="61" t="s">
        <v>113</v>
      </c>
      <c r="M5684" s="61">
        <f>VLOOKUP(H5684,zdroj!C:F,4,0)</f>
        <v>0</v>
      </c>
      <c r="N5684" s="61" t="str">
        <f t="shared" si="176"/>
        <v>katB</v>
      </c>
      <c r="P5684" s="73" t="str">
        <f t="shared" si="177"/>
        <v/>
      </c>
      <c r="Q5684" s="61" t="s">
        <v>30</v>
      </c>
    </row>
    <row r="5685" spans="8:17" x14ac:dyDescent="0.25">
      <c r="H5685" s="59">
        <v>192066</v>
      </c>
      <c r="I5685" s="59" t="s">
        <v>69</v>
      </c>
      <c r="J5685" s="59">
        <v>30954517</v>
      </c>
      <c r="K5685" s="59" t="s">
        <v>5904</v>
      </c>
      <c r="L5685" s="61" t="s">
        <v>81</v>
      </c>
      <c r="M5685" s="61">
        <f>VLOOKUP(H5685,zdroj!C:F,4,0)</f>
        <v>0</v>
      </c>
      <c r="N5685" s="61" t="str">
        <f t="shared" si="176"/>
        <v>-</v>
      </c>
      <c r="P5685" s="73" t="str">
        <f t="shared" si="177"/>
        <v/>
      </c>
      <c r="Q5685" s="61" t="s">
        <v>88</v>
      </c>
    </row>
    <row r="5686" spans="8:17" x14ac:dyDescent="0.25">
      <c r="H5686" s="59">
        <v>192066</v>
      </c>
      <c r="I5686" s="59" t="s">
        <v>69</v>
      </c>
      <c r="J5686" s="59">
        <v>75154633</v>
      </c>
      <c r="K5686" s="59" t="s">
        <v>5905</v>
      </c>
      <c r="L5686" s="61" t="s">
        <v>81</v>
      </c>
      <c r="M5686" s="61">
        <f>VLOOKUP(H5686,zdroj!C:F,4,0)</f>
        <v>0</v>
      </c>
      <c r="N5686" s="61" t="str">
        <f t="shared" si="176"/>
        <v>-</v>
      </c>
      <c r="P5686" s="73" t="str">
        <f t="shared" si="177"/>
        <v/>
      </c>
      <c r="Q5686" s="61" t="s">
        <v>88</v>
      </c>
    </row>
    <row r="5687" spans="8:17" x14ac:dyDescent="0.25">
      <c r="H5687" s="59">
        <v>192066</v>
      </c>
      <c r="I5687" s="59" t="s">
        <v>69</v>
      </c>
      <c r="J5687" s="59">
        <v>80207651</v>
      </c>
      <c r="K5687" s="59" t="s">
        <v>5906</v>
      </c>
      <c r="L5687" s="61" t="s">
        <v>81</v>
      </c>
      <c r="M5687" s="61">
        <f>VLOOKUP(H5687,zdroj!C:F,4,0)</f>
        <v>0</v>
      </c>
      <c r="N5687" s="61" t="str">
        <f t="shared" si="176"/>
        <v>-</v>
      </c>
      <c r="P5687" s="73" t="str">
        <f t="shared" si="177"/>
        <v/>
      </c>
      <c r="Q5687" s="61" t="s">
        <v>88</v>
      </c>
    </row>
    <row r="5688" spans="8:17" x14ac:dyDescent="0.25">
      <c r="H5688" s="59">
        <v>192066</v>
      </c>
      <c r="I5688" s="59" t="s">
        <v>69</v>
      </c>
      <c r="J5688" s="59">
        <v>80608922</v>
      </c>
      <c r="K5688" s="59" t="s">
        <v>5907</v>
      </c>
      <c r="L5688" s="61" t="s">
        <v>81</v>
      </c>
      <c r="M5688" s="61">
        <f>VLOOKUP(H5688,zdroj!C:F,4,0)</f>
        <v>0</v>
      </c>
      <c r="N5688" s="61" t="str">
        <f t="shared" si="176"/>
        <v>-</v>
      </c>
      <c r="P5688" s="73" t="str">
        <f t="shared" si="177"/>
        <v/>
      </c>
      <c r="Q5688" s="61" t="s">
        <v>88</v>
      </c>
    </row>
    <row r="5689" spans="8:17" x14ac:dyDescent="0.25">
      <c r="H5689" s="59">
        <v>192082</v>
      </c>
      <c r="I5689" s="59" t="s">
        <v>69</v>
      </c>
      <c r="J5689" s="59">
        <v>11595639</v>
      </c>
      <c r="K5689" s="59" t="s">
        <v>5908</v>
      </c>
      <c r="L5689" s="61" t="s">
        <v>113</v>
      </c>
      <c r="M5689" s="61">
        <f>VLOOKUP(H5689,zdroj!C:F,4,0)</f>
        <v>0</v>
      </c>
      <c r="N5689" s="61" t="str">
        <f t="shared" si="176"/>
        <v>katB</v>
      </c>
      <c r="P5689" s="73" t="str">
        <f t="shared" si="177"/>
        <v/>
      </c>
      <c r="Q5689" s="61" t="s">
        <v>30</v>
      </c>
    </row>
    <row r="5690" spans="8:17" x14ac:dyDescent="0.25">
      <c r="H5690" s="59">
        <v>192082</v>
      </c>
      <c r="I5690" s="59" t="s">
        <v>69</v>
      </c>
      <c r="J5690" s="59">
        <v>11595647</v>
      </c>
      <c r="K5690" s="59" t="s">
        <v>5909</v>
      </c>
      <c r="L5690" s="61" t="s">
        <v>81</v>
      </c>
      <c r="M5690" s="61">
        <f>VLOOKUP(H5690,zdroj!C:F,4,0)</f>
        <v>0</v>
      </c>
      <c r="N5690" s="61" t="str">
        <f t="shared" si="176"/>
        <v>-</v>
      </c>
      <c r="P5690" s="73" t="str">
        <f t="shared" si="177"/>
        <v/>
      </c>
      <c r="Q5690" s="61" t="s">
        <v>86</v>
      </c>
    </row>
    <row r="5691" spans="8:17" x14ac:dyDescent="0.25">
      <c r="H5691" s="59">
        <v>192082</v>
      </c>
      <c r="I5691" s="59" t="s">
        <v>69</v>
      </c>
      <c r="J5691" s="59">
        <v>11595655</v>
      </c>
      <c r="K5691" s="59" t="s">
        <v>5910</v>
      </c>
      <c r="L5691" s="61" t="s">
        <v>113</v>
      </c>
      <c r="M5691" s="61">
        <f>VLOOKUP(H5691,zdroj!C:F,4,0)</f>
        <v>0</v>
      </c>
      <c r="N5691" s="61" t="str">
        <f t="shared" si="176"/>
        <v>katB</v>
      </c>
      <c r="P5691" s="73" t="str">
        <f t="shared" si="177"/>
        <v/>
      </c>
      <c r="Q5691" s="61" t="s">
        <v>30</v>
      </c>
    </row>
    <row r="5692" spans="8:17" x14ac:dyDescent="0.25">
      <c r="H5692" s="59">
        <v>192082</v>
      </c>
      <c r="I5692" s="59" t="s">
        <v>69</v>
      </c>
      <c r="J5692" s="59">
        <v>11595663</v>
      </c>
      <c r="K5692" s="59" t="s">
        <v>5911</v>
      </c>
      <c r="L5692" s="61" t="s">
        <v>113</v>
      </c>
      <c r="M5692" s="61">
        <f>VLOOKUP(H5692,zdroj!C:F,4,0)</f>
        <v>0</v>
      </c>
      <c r="N5692" s="61" t="str">
        <f t="shared" si="176"/>
        <v>katB</v>
      </c>
      <c r="P5692" s="73" t="str">
        <f t="shared" si="177"/>
        <v/>
      </c>
      <c r="Q5692" s="61" t="s">
        <v>30</v>
      </c>
    </row>
    <row r="5693" spans="8:17" x14ac:dyDescent="0.25">
      <c r="H5693" s="59">
        <v>192082</v>
      </c>
      <c r="I5693" s="59" t="s">
        <v>69</v>
      </c>
      <c r="J5693" s="59">
        <v>11595671</v>
      </c>
      <c r="K5693" s="59" t="s">
        <v>5912</v>
      </c>
      <c r="L5693" s="61" t="s">
        <v>113</v>
      </c>
      <c r="M5693" s="61">
        <f>VLOOKUP(H5693,zdroj!C:F,4,0)</f>
        <v>0</v>
      </c>
      <c r="N5693" s="61" t="str">
        <f t="shared" si="176"/>
        <v>katB</v>
      </c>
      <c r="P5693" s="73" t="str">
        <f t="shared" si="177"/>
        <v/>
      </c>
      <c r="Q5693" s="61" t="s">
        <v>31</v>
      </c>
    </row>
    <row r="5694" spans="8:17" x14ac:dyDescent="0.25">
      <c r="H5694" s="59">
        <v>192082</v>
      </c>
      <c r="I5694" s="59" t="s">
        <v>69</v>
      </c>
      <c r="J5694" s="59">
        <v>11595698</v>
      </c>
      <c r="K5694" s="59" t="s">
        <v>5913</v>
      </c>
      <c r="L5694" s="61" t="s">
        <v>81</v>
      </c>
      <c r="M5694" s="61">
        <f>VLOOKUP(H5694,zdroj!C:F,4,0)</f>
        <v>0</v>
      </c>
      <c r="N5694" s="61" t="str">
        <f t="shared" si="176"/>
        <v>-</v>
      </c>
      <c r="P5694" s="73" t="str">
        <f t="shared" si="177"/>
        <v/>
      </c>
      <c r="Q5694" s="61" t="s">
        <v>86</v>
      </c>
    </row>
    <row r="5695" spans="8:17" x14ac:dyDescent="0.25">
      <c r="H5695" s="59">
        <v>192082</v>
      </c>
      <c r="I5695" s="59" t="s">
        <v>69</v>
      </c>
      <c r="J5695" s="59">
        <v>11595701</v>
      </c>
      <c r="K5695" s="59" t="s">
        <v>5914</v>
      </c>
      <c r="L5695" s="61" t="s">
        <v>113</v>
      </c>
      <c r="M5695" s="61">
        <f>VLOOKUP(H5695,zdroj!C:F,4,0)</f>
        <v>0</v>
      </c>
      <c r="N5695" s="61" t="str">
        <f t="shared" si="176"/>
        <v>katB</v>
      </c>
      <c r="P5695" s="73" t="str">
        <f t="shared" si="177"/>
        <v/>
      </c>
      <c r="Q5695" s="61" t="s">
        <v>30</v>
      </c>
    </row>
    <row r="5696" spans="8:17" x14ac:dyDescent="0.25">
      <c r="H5696" s="59">
        <v>192082</v>
      </c>
      <c r="I5696" s="59" t="s">
        <v>69</v>
      </c>
      <c r="J5696" s="59">
        <v>11595710</v>
      </c>
      <c r="K5696" s="59" t="s">
        <v>5915</v>
      </c>
      <c r="L5696" s="61" t="s">
        <v>113</v>
      </c>
      <c r="M5696" s="61">
        <f>VLOOKUP(H5696,zdroj!C:F,4,0)</f>
        <v>0</v>
      </c>
      <c r="N5696" s="61" t="str">
        <f t="shared" si="176"/>
        <v>katB</v>
      </c>
      <c r="P5696" s="73" t="str">
        <f t="shared" si="177"/>
        <v/>
      </c>
      <c r="Q5696" s="61" t="s">
        <v>30</v>
      </c>
    </row>
    <row r="5697" spans="8:17" x14ac:dyDescent="0.25">
      <c r="H5697" s="59">
        <v>192082</v>
      </c>
      <c r="I5697" s="59" t="s">
        <v>69</v>
      </c>
      <c r="J5697" s="59">
        <v>11595728</v>
      </c>
      <c r="K5697" s="59" t="s">
        <v>5916</v>
      </c>
      <c r="L5697" s="61" t="s">
        <v>81</v>
      </c>
      <c r="M5697" s="61">
        <f>VLOOKUP(H5697,zdroj!C:F,4,0)</f>
        <v>0</v>
      </c>
      <c r="N5697" s="61" t="str">
        <f t="shared" si="176"/>
        <v>-</v>
      </c>
      <c r="P5697" s="73" t="str">
        <f t="shared" si="177"/>
        <v/>
      </c>
      <c r="Q5697" s="61" t="s">
        <v>86</v>
      </c>
    </row>
    <row r="5698" spans="8:17" x14ac:dyDescent="0.25">
      <c r="H5698" s="59">
        <v>192082</v>
      </c>
      <c r="I5698" s="59" t="s">
        <v>69</v>
      </c>
      <c r="J5698" s="59">
        <v>11595736</v>
      </c>
      <c r="K5698" s="59" t="s">
        <v>5917</v>
      </c>
      <c r="L5698" s="61" t="s">
        <v>113</v>
      </c>
      <c r="M5698" s="61">
        <f>VLOOKUP(H5698,zdroj!C:F,4,0)</f>
        <v>0</v>
      </c>
      <c r="N5698" s="61" t="str">
        <f t="shared" si="176"/>
        <v>katB</v>
      </c>
      <c r="P5698" s="73" t="str">
        <f t="shared" si="177"/>
        <v/>
      </c>
      <c r="Q5698" s="61" t="s">
        <v>30</v>
      </c>
    </row>
    <row r="5699" spans="8:17" x14ac:dyDescent="0.25">
      <c r="H5699" s="59">
        <v>192082</v>
      </c>
      <c r="I5699" s="59" t="s">
        <v>69</v>
      </c>
      <c r="J5699" s="59">
        <v>11595744</v>
      </c>
      <c r="K5699" s="59" t="s">
        <v>5918</v>
      </c>
      <c r="L5699" s="61" t="s">
        <v>113</v>
      </c>
      <c r="M5699" s="61">
        <f>VLOOKUP(H5699,zdroj!C:F,4,0)</f>
        <v>0</v>
      </c>
      <c r="N5699" s="61" t="str">
        <f t="shared" si="176"/>
        <v>katB</v>
      </c>
      <c r="P5699" s="73" t="str">
        <f t="shared" si="177"/>
        <v/>
      </c>
      <c r="Q5699" s="61" t="s">
        <v>30</v>
      </c>
    </row>
    <row r="5700" spans="8:17" x14ac:dyDescent="0.25">
      <c r="H5700" s="59">
        <v>192082</v>
      </c>
      <c r="I5700" s="59" t="s">
        <v>69</v>
      </c>
      <c r="J5700" s="59">
        <v>11595752</v>
      </c>
      <c r="K5700" s="59" t="s">
        <v>5919</v>
      </c>
      <c r="L5700" s="61" t="s">
        <v>113</v>
      </c>
      <c r="M5700" s="61">
        <f>VLOOKUP(H5700,zdroj!C:F,4,0)</f>
        <v>0</v>
      </c>
      <c r="N5700" s="61" t="str">
        <f t="shared" si="176"/>
        <v>katB</v>
      </c>
      <c r="P5700" s="73" t="str">
        <f t="shared" si="177"/>
        <v/>
      </c>
      <c r="Q5700" s="61" t="s">
        <v>30</v>
      </c>
    </row>
    <row r="5701" spans="8:17" x14ac:dyDescent="0.25">
      <c r="H5701" s="59">
        <v>192082</v>
      </c>
      <c r="I5701" s="59" t="s">
        <v>69</v>
      </c>
      <c r="J5701" s="59">
        <v>11595761</v>
      </c>
      <c r="K5701" s="59" t="s">
        <v>5920</v>
      </c>
      <c r="L5701" s="61" t="s">
        <v>113</v>
      </c>
      <c r="M5701" s="61">
        <f>VLOOKUP(H5701,zdroj!C:F,4,0)</f>
        <v>0</v>
      </c>
      <c r="N5701" s="61" t="str">
        <f t="shared" si="176"/>
        <v>katB</v>
      </c>
      <c r="P5701" s="73" t="str">
        <f t="shared" si="177"/>
        <v/>
      </c>
      <c r="Q5701" s="61" t="s">
        <v>30</v>
      </c>
    </row>
    <row r="5702" spans="8:17" x14ac:dyDescent="0.25">
      <c r="H5702" s="59">
        <v>192082</v>
      </c>
      <c r="I5702" s="59" t="s">
        <v>69</v>
      </c>
      <c r="J5702" s="59">
        <v>11595779</v>
      </c>
      <c r="K5702" s="59" t="s">
        <v>5921</v>
      </c>
      <c r="L5702" s="61" t="s">
        <v>113</v>
      </c>
      <c r="M5702" s="61">
        <f>VLOOKUP(H5702,zdroj!C:F,4,0)</f>
        <v>0</v>
      </c>
      <c r="N5702" s="61" t="str">
        <f t="shared" si="176"/>
        <v>katB</v>
      </c>
      <c r="P5702" s="73" t="str">
        <f t="shared" si="177"/>
        <v/>
      </c>
      <c r="Q5702" s="61" t="s">
        <v>30</v>
      </c>
    </row>
    <row r="5703" spans="8:17" x14ac:dyDescent="0.25">
      <c r="H5703" s="59">
        <v>192082</v>
      </c>
      <c r="I5703" s="59" t="s">
        <v>69</v>
      </c>
      <c r="J5703" s="59">
        <v>11595787</v>
      </c>
      <c r="K5703" s="59" t="s">
        <v>5922</v>
      </c>
      <c r="L5703" s="61" t="s">
        <v>113</v>
      </c>
      <c r="M5703" s="61">
        <f>VLOOKUP(H5703,zdroj!C:F,4,0)</f>
        <v>0</v>
      </c>
      <c r="N5703" s="61" t="str">
        <f t="shared" ref="N5703:N5766" si="178">IF(M5703="A",IF(L5703="katA","katB",L5703),L5703)</f>
        <v>katB</v>
      </c>
      <c r="P5703" s="73" t="str">
        <f t="shared" ref="P5703:P5766" si="179">IF(O5703="A",1,"")</f>
        <v/>
      </c>
      <c r="Q5703" s="61" t="s">
        <v>30</v>
      </c>
    </row>
    <row r="5704" spans="8:17" x14ac:dyDescent="0.25">
      <c r="H5704" s="59">
        <v>192082</v>
      </c>
      <c r="I5704" s="59" t="s">
        <v>69</v>
      </c>
      <c r="J5704" s="59">
        <v>11595795</v>
      </c>
      <c r="K5704" s="59" t="s">
        <v>5923</v>
      </c>
      <c r="L5704" s="61" t="s">
        <v>113</v>
      </c>
      <c r="M5704" s="61">
        <f>VLOOKUP(H5704,zdroj!C:F,4,0)</f>
        <v>0</v>
      </c>
      <c r="N5704" s="61" t="str">
        <f t="shared" si="178"/>
        <v>katB</v>
      </c>
      <c r="P5704" s="73" t="str">
        <f t="shared" si="179"/>
        <v/>
      </c>
      <c r="Q5704" s="61" t="s">
        <v>30</v>
      </c>
    </row>
    <row r="5705" spans="8:17" x14ac:dyDescent="0.25">
      <c r="H5705" s="59">
        <v>192082</v>
      </c>
      <c r="I5705" s="59" t="s">
        <v>69</v>
      </c>
      <c r="J5705" s="59">
        <v>11595809</v>
      </c>
      <c r="K5705" s="59" t="s">
        <v>5924</v>
      </c>
      <c r="L5705" s="61" t="s">
        <v>113</v>
      </c>
      <c r="M5705" s="61">
        <f>VLOOKUP(H5705,zdroj!C:F,4,0)</f>
        <v>0</v>
      </c>
      <c r="N5705" s="61" t="str">
        <f t="shared" si="178"/>
        <v>katB</v>
      </c>
      <c r="P5705" s="73" t="str">
        <f t="shared" si="179"/>
        <v/>
      </c>
      <c r="Q5705" s="61" t="s">
        <v>30</v>
      </c>
    </row>
    <row r="5706" spans="8:17" x14ac:dyDescent="0.25">
      <c r="H5706" s="59">
        <v>192082</v>
      </c>
      <c r="I5706" s="59" t="s">
        <v>69</v>
      </c>
      <c r="J5706" s="59">
        <v>11595817</v>
      </c>
      <c r="K5706" s="59" t="s">
        <v>5925</v>
      </c>
      <c r="L5706" s="61" t="s">
        <v>113</v>
      </c>
      <c r="M5706" s="61">
        <f>VLOOKUP(H5706,zdroj!C:F,4,0)</f>
        <v>0</v>
      </c>
      <c r="N5706" s="61" t="str">
        <f t="shared" si="178"/>
        <v>katB</v>
      </c>
      <c r="P5706" s="73" t="str">
        <f t="shared" si="179"/>
        <v/>
      </c>
      <c r="Q5706" s="61" t="s">
        <v>30</v>
      </c>
    </row>
    <row r="5707" spans="8:17" x14ac:dyDescent="0.25">
      <c r="H5707" s="59">
        <v>192082</v>
      </c>
      <c r="I5707" s="59" t="s">
        <v>69</v>
      </c>
      <c r="J5707" s="59">
        <v>11595825</v>
      </c>
      <c r="K5707" s="59" t="s">
        <v>5926</v>
      </c>
      <c r="L5707" s="61" t="s">
        <v>113</v>
      </c>
      <c r="M5707" s="61">
        <f>VLOOKUP(H5707,zdroj!C:F,4,0)</f>
        <v>0</v>
      </c>
      <c r="N5707" s="61" t="str">
        <f t="shared" si="178"/>
        <v>katB</v>
      </c>
      <c r="P5707" s="73" t="str">
        <f t="shared" si="179"/>
        <v/>
      </c>
      <c r="Q5707" s="61" t="s">
        <v>30</v>
      </c>
    </row>
    <row r="5708" spans="8:17" x14ac:dyDescent="0.25">
      <c r="H5708" s="59">
        <v>192082</v>
      </c>
      <c r="I5708" s="59" t="s">
        <v>69</v>
      </c>
      <c r="J5708" s="59">
        <v>11595833</v>
      </c>
      <c r="K5708" s="59" t="s">
        <v>5927</v>
      </c>
      <c r="L5708" s="61" t="s">
        <v>113</v>
      </c>
      <c r="M5708" s="61">
        <f>VLOOKUP(H5708,zdroj!C:F,4,0)</f>
        <v>0</v>
      </c>
      <c r="N5708" s="61" t="str">
        <f t="shared" si="178"/>
        <v>katB</v>
      </c>
      <c r="P5708" s="73" t="str">
        <f t="shared" si="179"/>
        <v/>
      </c>
      <c r="Q5708" s="61" t="s">
        <v>30</v>
      </c>
    </row>
    <row r="5709" spans="8:17" x14ac:dyDescent="0.25">
      <c r="H5709" s="59">
        <v>192082</v>
      </c>
      <c r="I5709" s="59" t="s">
        <v>69</v>
      </c>
      <c r="J5709" s="59">
        <v>11595841</v>
      </c>
      <c r="K5709" s="59" t="s">
        <v>5928</v>
      </c>
      <c r="L5709" s="61" t="s">
        <v>113</v>
      </c>
      <c r="M5709" s="61">
        <f>VLOOKUP(H5709,zdroj!C:F,4,0)</f>
        <v>0</v>
      </c>
      <c r="N5709" s="61" t="str">
        <f t="shared" si="178"/>
        <v>katB</v>
      </c>
      <c r="P5709" s="73" t="str">
        <f t="shared" si="179"/>
        <v/>
      </c>
      <c r="Q5709" s="61" t="s">
        <v>30</v>
      </c>
    </row>
    <row r="5710" spans="8:17" x14ac:dyDescent="0.25">
      <c r="H5710" s="59">
        <v>192082</v>
      </c>
      <c r="I5710" s="59" t="s">
        <v>69</v>
      </c>
      <c r="J5710" s="59">
        <v>11595850</v>
      </c>
      <c r="K5710" s="59" t="s">
        <v>5929</v>
      </c>
      <c r="L5710" s="61" t="s">
        <v>113</v>
      </c>
      <c r="M5710" s="61">
        <f>VLOOKUP(H5710,zdroj!C:F,4,0)</f>
        <v>0</v>
      </c>
      <c r="N5710" s="61" t="str">
        <f t="shared" si="178"/>
        <v>katB</v>
      </c>
      <c r="P5710" s="73" t="str">
        <f t="shared" si="179"/>
        <v/>
      </c>
      <c r="Q5710" s="61" t="s">
        <v>30</v>
      </c>
    </row>
    <row r="5711" spans="8:17" x14ac:dyDescent="0.25">
      <c r="H5711" s="59">
        <v>192082</v>
      </c>
      <c r="I5711" s="59" t="s">
        <v>69</v>
      </c>
      <c r="J5711" s="59">
        <v>11595868</v>
      </c>
      <c r="K5711" s="59" t="s">
        <v>5930</v>
      </c>
      <c r="L5711" s="61" t="s">
        <v>113</v>
      </c>
      <c r="M5711" s="61">
        <f>VLOOKUP(H5711,zdroj!C:F,4,0)</f>
        <v>0</v>
      </c>
      <c r="N5711" s="61" t="str">
        <f t="shared" si="178"/>
        <v>katB</v>
      </c>
      <c r="P5711" s="73" t="str">
        <f t="shared" si="179"/>
        <v/>
      </c>
      <c r="Q5711" s="61" t="s">
        <v>30</v>
      </c>
    </row>
    <row r="5712" spans="8:17" x14ac:dyDescent="0.25">
      <c r="H5712" s="59">
        <v>192082</v>
      </c>
      <c r="I5712" s="59" t="s">
        <v>69</v>
      </c>
      <c r="J5712" s="59">
        <v>11595876</v>
      </c>
      <c r="K5712" s="59" t="s">
        <v>5931</v>
      </c>
      <c r="L5712" s="61" t="s">
        <v>113</v>
      </c>
      <c r="M5712" s="61">
        <f>VLOOKUP(H5712,zdroj!C:F,4,0)</f>
        <v>0</v>
      </c>
      <c r="N5712" s="61" t="str">
        <f t="shared" si="178"/>
        <v>katB</v>
      </c>
      <c r="P5712" s="73" t="str">
        <f t="shared" si="179"/>
        <v/>
      </c>
      <c r="Q5712" s="61" t="s">
        <v>30</v>
      </c>
    </row>
    <row r="5713" spans="8:17" x14ac:dyDescent="0.25">
      <c r="H5713" s="59">
        <v>192082</v>
      </c>
      <c r="I5713" s="59" t="s">
        <v>69</v>
      </c>
      <c r="J5713" s="59">
        <v>11595884</v>
      </c>
      <c r="K5713" s="59" t="s">
        <v>5932</v>
      </c>
      <c r="L5713" s="61" t="s">
        <v>113</v>
      </c>
      <c r="M5713" s="61">
        <f>VLOOKUP(H5713,zdroj!C:F,4,0)</f>
        <v>0</v>
      </c>
      <c r="N5713" s="61" t="str">
        <f t="shared" si="178"/>
        <v>katB</v>
      </c>
      <c r="P5713" s="73" t="str">
        <f t="shared" si="179"/>
        <v/>
      </c>
      <c r="Q5713" s="61" t="s">
        <v>30</v>
      </c>
    </row>
    <row r="5714" spans="8:17" x14ac:dyDescent="0.25">
      <c r="H5714" s="59">
        <v>192082</v>
      </c>
      <c r="I5714" s="59" t="s">
        <v>69</v>
      </c>
      <c r="J5714" s="59">
        <v>11595892</v>
      </c>
      <c r="K5714" s="59" t="s">
        <v>5933</v>
      </c>
      <c r="L5714" s="61" t="s">
        <v>113</v>
      </c>
      <c r="M5714" s="61">
        <f>VLOOKUP(H5714,zdroj!C:F,4,0)</f>
        <v>0</v>
      </c>
      <c r="N5714" s="61" t="str">
        <f t="shared" si="178"/>
        <v>katB</v>
      </c>
      <c r="P5714" s="73" t="str">
        <f t="shared" si="179"/>
        <v/>
      </c>
      <c r="Q5714" s="61" t="s">
        <v>30</v>
      </c>
    </row>
    <row r="5715" spans="8:17" x14ac:dyDescent="0.25">
      <c r="H5715" s="59">
        <v>192082</v>
      </c>
      <c r="I5715" s="59" t="s">
        <v>69</v>
      </c>
      <c r="J5715" s="59">
        <v>11595906</v>
      </c>
      <c r="K5715" s="59" t="s">
        <v>5934</v>
      </c>
      <c r="L5715" s="61" t="s">
        <v>113</v>
      </c>
      <c r="M5715" s="61">
        <f>VLOOKUP(H5715,zdroj!C:F,4,0)</f>
        <v>0</v>
      </c>
      <c r="N5715" s="61" t="str">
        <f t="shared" si="178"/>
        <v>katB</v>
      </c>
      <c r="P5715" s="73" t="str">
        <f t="shared" si="179"/>
        <v/>
      </c>
      <c r="Q5715" s="61" t="s">
        <v>30</v>
      </c>
    </row>
    <row r="5716" spans="8:17" x14ac:dyDescent="0.25">
      <c r="H5716" s="59">
        <v>192082</v>
      </c>
      <c r="I5716" s="59" t="s">
        <v>69</v>
      </c>
      <c r="J5716" s="59">
        <v>11595914</v>
      </c>
      <c r="K5716" s="59" t="s">
        <v>5935</v>
      </c>
      <c r="L5716" s="61" t="s">
        <v>113</v>
      </c>
      <c r="M5716" s="61">
        <f>VLOOKUP(H5716,zdroj!C:F,4,0)</f>
        <v>0</v>
      </c>
      <c r="N5716" s="61" t="str">
        <f t="shared" si="178"/>
        <v>katB</v>
      </c>
      <c r="P5716" s="73" t="str">
        <f t="shared" si="179"/>
        <v/>
      </c>
      <c r="Q5716" s="61" t="s">
        <v>30</v>
      </c>
    </row>
    <row r="5717" spans="8:17" x14ac:dyDescent="0.25">
      <c r="H5717" s="59">
        <v>192082</v>
      </c>
      <c r="I5717" s="59" t="s">
        <v>69</v>
      </c>
      <c r="J5717" s="59">
        <v>11595922</v>
      </c>
      <c r="K5717" s="59" t="s">
        <v>5936</v>
      </c>
      <c r="L5717" s="61" t="s">
        <v>113</v>
      </c>
      <c r="M5717" s="61">
        <f>VLOOKUP(H5717,zdroj!C:F,4,0)</f>
        <v>0</v>
      </c>
      <c r="N5717" s="61" t="str">
        <f t="shared" si="178"/>
        <v>katB</v>
      </c>
      <c r="P5717" s="73" t="str">
        <f t="shared" si="179"/>
        <v/>
      </c>
      <c r="Q5717" s="61" t="s">
        <v>30</v>
      </c>
    </row>
    <row r="5718" spans="8:17" x14ac:dyDescent="0.25">
      <c r="H5718" s="59">
        <v>192082</v>
      </c>
      <c r="I5718" s="59" t="s">
        <v>69</v>
      </c>
      <c r="J5718" s="59">
        <v>11595931</v>
      </c>
      <c r="K5718" s="59" t="s">
        <v>5937</v>
      </c>
      <c r="L5718" s="61" t="s">
        <v>113</v>
      </c>
      <c r="M5718" s="61">
        <f>VLOOKUP(H5718,zdroj!C:F,4,0)</f>
        <v>0</v>
      </c>
      <c r="N5718" s="61" t="str">
        <f t="shared" si="178"/>
        <v>katB</v>
      </c>
      <c r="P5718" s="73" t="str">
        <f t="shared" si="179"/>
        <v/>
      </c>
      <c r="Q5718" s="61" t="s">
        <v>30</v>
      </c>
    </row>
    <row r="5719" spans="8:17" x14ac:dyDescent="0.25">
      <c r="H5719" s="59">
        <v>192082</v>
      </c>
      <c r="I5719" s="59" t="s">
        <v>69</v>
      </c>
      <c r="J5719" s="59">
        <v>11595949</v>
      </c>
      <c r="K5719" s="59" t="s">
        <v>5938</v>
      </c>
      <c r="L5719" s="61" t="s">
        <v>113</v>
      </c>
      <c r="M5719" s="61">
        <f>VLOOKUP(H5719,zdroj!C:F,4,0)</f>
        <v>0</v>
      </c>
      <c r="N5719" s="61" t="str">
        <f t="shared" si="178"/>
        <v>katB</v>
      </c>
      <c r="P5719" s="73" t="str">
        <f t="shared" si="179"/>
        <v/>
      </c>
      <c r="Q5719" s="61" t="s">
        <v>30</v>
      </c>
    </row>
    <row r="5720" spans="8:17" x14ac:dyDescent="0.25">
      <c r="H5720" s="59">
        <v>192082</v>
      </c>
      <c r="I5720" s="59" t="s">
        <v>69</v>
      </c>
      <c r="J5720" s="59">
        <v>11595957</v>
      </c>
      <c r="K5720" s="59" t="s">
        <v>5939</v>
      </c>
      <c r="L5720" s="61" t="s">
        <v>113</v>
      </c>
      <c r="M5720" s="61">
        <f>VLOOKUP(H5720,zdroj!C:F,4,0)</f>
        <v>0</v>
      </c>
      <c r="N5720" s="61" t="str">
        <f t="shared" si="178"/>
        <v>katB</v>
      </c>
      <c r="P5720" s="73" t="str">
        <f t="shared" si="179"/>
        <v/>
      </c>
      <c r="Q5720" s="61" t="s">
        <v>30</v>
      </c>
    </row>
    <row r="5721" spans="8:17" x14ac:dyDescent="0.25">
      <c r="H5721" s="59">
        <v>192082</v>
      </c>
      <c r="I5721" s="59" t="s">
        <v>69</v>
      </c>
      <c r="J5721" s="59">
        <v>11595965</v>
      </c>
      <c r="K5721" s="59" t="s">
        <v>5940</v>
      </c>
      <c r="L5721" s="61" t="s">
        <v>113</v>
      </c>
      <c r="M5721" s="61">
        <f>VLOOKUP(H5721,zdroj!C:F,4,0)</f>
        <v>0</v>
      </c>
      <c r="N5721" s="61" t="str">
        <f t="shared" si="178"/>
        <v>katB</v>
      </c>
      <c r="P5721" s="73" t="str">
        <f t="shared" si="179"/>
        <v/>
      </c>
      <c r="Q5721" s="61" t="s">
        <v>30</v>
      </c>
    </row>
    <row r="5722" spans="8:17" x14ac:dyDescent="0.25">
      <c r="H5722" s="59">
        <v>192082</v>
      </c>
      <c r="I5722" s="59" t="s">
        <v>69</v>
      </c>
      <c r="J5722" s="59">
        <v>11595973</v>
      </c>
      <c r="K5722" s="59" t="s">
        <v>5941</v>
      </c>
      <c r="L5722" s="61" t="s">
        <v>113</v>
      </c>
      <c r="M5722" s="61">
        <f>VLOOKUP(H5722,zdroj!C:F,4,0)</f>
        <v>0</v>
      </c>
      <c r="N5722" s="61" t="str">
        <f t="shared" si="178"/>
        <v>katB</v>
      </c>
      <c r="P5722" s="73" t="str">
        <f t="shared" si="179"/>
        <v/>
      </c>
      <c r="Q5722" s="61" t="s">
        <v>30</v>
      </c>
    </row>
    <row r="5723" spans="8:17" x14ac:dyDescent="0.25">
      <c r="H5723" s="59">
        <v>192082</v>
      </c>
      <c r="I5723" s="59" t="s">
        <v>69</v>
      </c>
      <c r="J5723" s="59">
        <v>11595981</v>
      </c>
      <c r="K5723" s="59" t="s">
        <v>5942</v>
      </c>
      <c r="L5723" s="61" t="s">
        <v>113</v>
      </c>
      <c r="M5723" s="61">
        <f>VLOOKUP(H5723,zdroj!C:F,4,0)</f>
        <v>0</v>
      </c>
      <c r="N5723" s="61" t="str">
        <f t="shared" si="178"/>
        <v>katB</v>
      </c>
      <c r="P5723" s="73" t="str">
        <f t="shared" si="179"/>
        <v/>
      </c>
      <c r="Q5723" s="61" t="s">
        <v>30</v>
      </c>
    </row>
    <row r="5724" spans="8:17" x14ac:dyDescent="0.25">
      <c r="H5724" s="59">
        <v>192082</v>
      </c>
      <c r="I5724" s="59" t="s">
        <v>69</v>
      </c>
      <c r="J5724" s="59">
        <v>11595990</v>
      </c>
      <c r="K5724" s="59" t="s">
        <v>5943</v>
      </c>
      <c r="L5724" s="61" t="s">
        <v>113</v>
      </c>
      <c r="M5724" s="61">
        <f>VLOOKUP(H5724,zdroj!C:F,4,0)</f>
        <v>0</v>
      </c>
      <c r="N5724" s="61" t="str">
        <f t="shared" si="178"/>
        <v>katB</v>
      </c>
      <c r="P5724" s="73" t="str">
        <f t="shared" si="179"/>
        <v/>
      </c>
      <c r="Q5724" s="61" t="s">
        <v>30</v>
      </c>
    </row>
    <row r="5725" spans="8:17" x14ac:dyDescent="0.25">
      <c r="H5725" s="59">
        <v>192082</v>
      </c>
      <c r="I5725" s="59" t="s">
        <v>69</v>
      </c>
      <c r="J5725" s="59">
        <v>11596007</v>
      </c>
      <c r="K5725" s="59" t="s">
        <v>5944</v>
      </c>
      <c r="L5725" s="61" t="s">
        <v>113</v>
      </c>
      <c r="M5725" s="61">
        <f>VLOOKUP(H5725,zdroj!C:F,4,0)</f>
        <v>0</v>
      </c>
      <c r="N5725" s="61" t="str">
        <f t="shared" si="178"/>
        <v>katB</v>
      </c>
      <c r="P5725" s="73" t="str">
        <f t="shared" si="179"/>
        <v/>
      </c>
      <c r="Q5725" s="61" t="s">
        <v>30</v>
      </c>
    </row>
    <row r="5726" spans="8:17" x14ac:dyDescent="0.25">
      <c r="H5726" s="59">
        <v>192082</v>
      </c>
      <c r="I5726" s="59" t="s">
        <v>69</v>
      </c>
      <c r="J5726" s="59">
        <v>11596015</v>
      </c>
      <c r="K5726" s="59" t="s">
        <v>5945</v>
      </c>
      <c r="L5726" s="61" t="s">
        <v>113</v>
      </c>
      <c r="M5726" s="61">
        <f>VLOOKUP(H5726,zdroj!C:F,4,0)</f>
        <v>0</v>
      </c>
      <c r="N5726" s="61" t="str">
        <f t="shared" si="178"/>
        <v>katB</v>
      </c>
      <c r="P5726" s="73" t="str">
        <f t="shared" si="179"/>
        <v/>
      </c>
      <c r="Q5726" s="61" t="s">
        <v>30</v>
      </c>
    </row>
    <row r="5727" spans="8:17" x14ac:dyDescent="0.25">
      <c r="H5727" s="59">
        <v>192082</v>
      </c>
      <c r="I5727" s="59" t="s">
        <v>69</v>
      </c>
      <c r="J5727" s="59">
        <v>11596023</v>
      </c>
      <c r="K5727" s="59" t="s">
        <v>5946</v>
      </c>
      <c r="L5727" s="61" t="s">
        <v>113</v>
      </c>
      <c r="M5727" s="61">
        <f>VLOOKUP(H5727,zdroj!C:F,4,0)</f>
        <v>0</v>
      </c>
      <c r="N5727" s="61" t="str">
        <f t="shared" si="178"/>
        <v>katB</v>
      </c>
      <c r="P5727" s="73" t="str">
        <f t="shared" si="179"/>
        <v/>
      </c>
      <c r="Q5727" s="61" t="s">
        <v>30</v>
      </c>
    </row>
    <row r="5728" spans="8:17" x14ac:dyDescent="0.25">
      <c r="H5728" s="59">
        <v>192082</v>
      </c>
      <c r="I5728" s="59" t="s">
        <v>69</v>
      </c>
      <c r="J5728" s="59">
        <v>11596031</v>
      </c>
      <c r="K5728" s="59" t="s">
        <v>5947</v>
      </c>
      <c r="L5728" s="61" t="s">
        <v>113</v>
      </c>
      <c r="M5728" s="61">
        <f>VLOOKUP(H5728,zdroj!C:F,4,0)</f>
        <v>0</v>
      </c>
      <c r="N5728" s="61" t="str">
        <f t="shared" si="178"/>
        <v>katB</v>
      </c>
      <c r="P5728" s="73" t="str">
        <f t="shared" si="179"/>
        <v/>
      </c>
      <c r="Q5728" s="61" t="s">
        <v>30</v>
      </c>
    </row>
    <row r="5729" spans="8:17" x14ac:dyDescent="0.25">
      <c r="H5729" s="59">
        <v>192082</v>
      </c>
      <c r="I5729" s="59" t="s">
        <v>69</v>
      </c>
      <c r="J5729" s="59">
        <v>11596040</v>
      </c>
      <c r="K5729" s="59" t="s">
        <v>5948</v>
      </c>
      <c r="L5729" s="61" t="s">
        <v>113</v>
      </c>
      <c r="M5729" s="61">
        <f>VLOOKUP(H5729,zdroj!C:F,4,0)</f>
        <v>0</v>
      </c>
      <c r="N5729" s="61" t="str">
        <f t="shared" si="178"/>
        <v>katB</v>
      </c>
      <c r="P5729" s="73" t="str">
        <f t="shared" si="179"/>
        <v/>
      </c>
      <c r="Q5729" s="61" t="s">
        <v>30</v>
      </c>
    </row>
    <row r="5730" spans="8:17" x14ac:dyDescent="0.25">
      <c r="H5730" s="59">
        <v>192082</v>
      </c>
      <c r="I5730" s="59" t="s">
        <v>69</v>
      </c>
      <c r="J5730" s="59">
        <v>11596058</v>
      </c>
      <c r="K5730" s="59" t="s">
        <v>5949</v>
      </c>
      <c r="L5730" s="61" t="s">
        <v>113</v>
      </c>
      <c r="M5730" s="61">
        <f>VLOOKUP(H5730,zdroj!C:F,4,0)</f>
        <v>0</v>
      </c>
      <c r="N5730" s="61" t="str">
        <f t="shared" si="178"/>
        <v>katB</v>
      </c>
      <c r="P5730" s="73" t="str">
        <f t="shared" si="179"/>
        <v/>
      </c>
      <c r="Q5730" s="61" t="s">
        <v>30</v>
      </c>
    </row>
    <row r="5731" spans="8:17" x14ac:dyDescent="0.25">
      <c r="H5731" s="59">
        <v>192082</v>
      </c>
      <c r="I5731" s="59" t="s">
        <v>69</v>
      </c>
      <c r="J5731" s="59">
        <v>11596066</v>
      </c>
      <c r="K5731" s="59" t="s">
        <v>5950</v>
      </c>
      <c r="L5731" s="61" t="s">
        <v>81</v>
      </c>
      <c r="M5731" s="61">
        <f>VLOOKUP(H5731,zdroj!C:F,4,0)</f>
        <v>0</v>
      </c>
      <c r="N5731" s="61" t="str">
        <f t="shared" si="178"/>
        <v>-</v>
      </c>
      <c r="P5731" s="73" t="str">
        <f t="shared" si="179"/>
        <v/>
      </c>
      <c r="Q5731" s="61" t="s">
        <v>86</v>
      </c>
    </row>
    <row r="5732" spans="8:17" x14ac:dyDescent="0.25">
      <c r="H5732" s="59">
        <v>192082</v>
      </c>
      <c r="I5732" s="59" t="s">
        <v>69</v>
      </c>
      <c r="J5732" s="59">
        <v>11596082</v>
      </c>
      <c r="K5732" s="59" t="s">
        <v>5951</v>
      </c>
      <c r="L5732" s="61" t="s">
        <v>81</v>
      </c>
      <c r="M5732" s="61">
        <f>VLOOKUP(H5732,zdroj!C:F,4,0)</f>
        <v>0</v>
      </c>
      <c r="N5732" s="61" t="str">
        <f t="shared" si="178"/>
        <v>-</v>
      </c>
      <c r="P5732" s="73" t="str">
        <f t="shared" si="179"/>
        <v/>
      </c>
      <c r="Q5732" s="61" t="s">
        <v>88</v>
      </c>
    </row>
    <row r="5733" spans="8:17" x14ac:dyDescent="0.25">
      <c r="H5733" s="59">
        <v>192082</v>
      </c>
      <c r="I5733" s="59" t="s">
        <v>69</v>
      </c>
      <c r="J5733" s="59">
        <v>11596139</v>
      </c>
      <c r="K5733" s="59" t="s">
        <v>5952</v>
      </c>
      <c r="L5733" s="61" t="s">
        <v>81</v>
      </c>
      <c r="M5733" s="61">
        <f>VLOOKUP(H5733,zdroj!C:F,4,0)</f>
        <v>0</v>
      </c>
      <c r="N5733" s="61" t="str">
        <f t="shared" si="178"/>
        <v>-</v>
      </c>
      <c r="P5733" s="73" t="str">
        <f t="shared" si="179"/>
        <v/>
      </c>
      <c r="Q5733" s="61" t="s">
        <v>88</v>
      </c>
    </row>
    <row r="5734" spans="8:17" x14ac:dyDescent="0.25">
      <c r="H5734" s="59">
        <v>192082</v>
      </c>
      <c r="I5734" s="59" t="s">
        <v>69</v>
      </c>
      <c r="J5734" s="59">
        <v>26449731</v>
      </c>
      <c r="K5734" s="59" t="s">
        <v>5953</v>
      </c>
      <c r="L5734" s="61" t="s">
        <v>81</v>
      </c>
      <c r="M5734" s="61">
        <f>VLOOKUP(H5734,zdroj!C:F,4,0)</f>
        <v>0</v>
      </c>
      <c r="N5734" s="61" t="str">
        <f t="shared" si="178"/>
        <v>-</v>
      </c>
      <c r="P5734" s="73" t="str">
        <f t="shared" si="179"/>
        <v/>
      </c>
      <c r="Q5734" s="61" t="s">
        <v>88</v>
      </c>
    </row>
    <row r="5735" spans="8:17" x14ac:dyDescent="0.25">
      <c r="H5735" s="59">
        <v>192082</v>
      </c>
      <c r="I5735" s="59" t="s">
        <v>69</v>
      </c>
      <c r="J5735" s="59">
        <v>26458101</v>
      </c>
      <c r="K5735" s="59" t="s">
        <v>5954</v>
      </c>
      <c r="L5735" s="61" t="s">
        <v>113</v>
      </c>
      <c r="M5735" s="61">
        <f>VLOOKUP(H5735,zdroj!C:F,4,0)</f>
        <v>0</v>
      </c>
      <c r="N5735" s="61" t="str">
        <f t="shared" si="178"/>
        <v>katB</v>
      </c>
      <c r="P5735" s="73" t="str">
        <f t="shared" si="179"/>
        <v/>
      </c>
      <c r="Q5735" s="61" t="s">
        <v>30</v>
      </c>
    </row>
    <row r="5736" spans="8:17" x14ac:dyDescent="0.25">
      <c r="H5736" s="59">
        <v>192082</v>
      </c>
      <c r="I5736" s="59" t="s">
        <v>69</v>
      </c>
      <c r="J5736" s="59">
        <v>26484072</v>
      </c>
      <c r="K5736" s="59" t="s">
        <v>5955</v>
      </c>
      <c r="L5736" s="61" t="s">
        <v>81</v>
      </c>
      <c r="M5736" s="61">
        <f>VLOOKUP(H5736,zdroj!C:F,4,0)</f>
        <v>0</v>
      </c>
      <c r="N5736" s="61" t="str">
        <f t="shared" si="178"/>
        <v>-</v>
      </c>
      <c r="P5736" s="73" t="str">
        <f t="shared" si="179"/>
        <v/>
      </c>
      <c r="Q5736" s="61" t="s">
        <v>88</v>
      </c>
    </row>
    <row r="5737" spans="8:17" x14ac:dyDescent="0.25">
      <c r="H5737" s="59">
        <v>192082</v>
      </c>
      <c r="I5737" s="59" t="s">
        <v>69</v>
      </c>
      <c r="J5737" s="59">
        <v>26620600</v>
      </c>
      <c r="K5737" s="59" t="s">
        <v>5956</v>
      </c>
      <c r="L5737" s="61" t="s">
        <v>113</v>
      </c>
      <c r="M5737" s="61">
        <f>VLOOKUP(H5737,zdroj!C:F,4,0)</f>
        <v>0</v>
      </c>
      <c r="N5737" s="61" t="str">
        <f t="shared" si="178"/>
        <v>katB</v>
      </c>
      <c r="P5737" s="73" t="str">
        <f t="shared" si="179"/>
        <v/>
      </c>
      <c r="Q5737" s="61" t="s">
        <v>30</v>
      </c>
    </row>
    <row r="5738" spans="8:17" x14ac:dyDescent="0.25">
      <c r="H5738" s="59">
        <v>192082</v>
      </c>
      <c r="I5738" s="59" t="s">
        <v>69</v>
      </c>
      <c r="J5738" s="59">
        <v>30954533</v>
      </c>
      <c r="K5738" s="59" t="s">
        <v>5957</v>
      </c>
      <c r="L5738" s="61" t="s">
        <v>81</v>
      </c>
      <c r="M5738" s="61">
        <f>VLOOKUP(H5738,zdroj!C:F,4,0)</f>
        <v>0</v>
      </c>
      <c r="N5738" s="61" t="str">
        <f t="shared" si="178"/>
        <v>-</v>
      </c>
      <c r="P5738" s="73" t="str">
        <f t="shared" si="179"/>
        <v/>
      </c>
      <c r="Q5738" s="61" t="s">
        <v>88</v>
      </c>
    </row>
    <row r="5739" spans="8:17" x14ac:dyDescent="0.25">
      <c r="H5739" s="59">
        <v>192082</v>
      </c>
      <c r="I5739" s="59" t="s">
        <v>69</v>
      </c>
      <c r="J5739" s="59">
        <v>40159221</v>
      </c>
      <c r="K5739" s="59" t="s">
        <v>5958</v>
      </c>
      <c r="L5739" s="61" t="s">
        <v>81</v>
      </c>
      <c r="M5739" s="61">
        <f>VLOOKUP(H5739,zdroj!C:F,4,0)</f>
        <v>0</v>
      </c>
      <c r="N5739" s="61" t="str">
        <f t="shared" si="178"/>
        <v>-</v>
      </c>
      <c r="P5739" s="73" t="str">
        <f t="shared" si="179"/>
        <v/>
      </c>
      <c r="Q5739" s="61" t="s">
        <v>88</v>
      </c>
    </row>
    <row r="5740" spans="8:17" x14ac:dyDescent="0.25">
      <c r="H5740" s="59">
        <v>192082</v>
      </c>
      <c r="I5740" s="59" t="s">
        <v>69</v>
      </c>
      <c r="J5740" s="59">
        <v>40159230</v>
      </c>
      <c r="K5740" s="59" t="s">
        <v>5959</v>
      </c>
      <c r="L5740" s="61" t="s">
        <v>81</v>
      </c>
      <c r="M5740" s="61">
        <f>VLOOKUP(H5740,zdroj!C:F,4,0)</f>
        <v>0</v>
      </c>
      <c r="N5740" s="61" t="str">
        <f t="shared" si="178"/>
        <v>-</v>
      </c>
      <c r="P5740" s="73" t="str">
        <f t="shared" si="179"/>
        <v/>
      </c>
      <c r="Q5740" s="61" t="s">
        <v>88</v>
      </c>
    </row>
    <row r="5741" spans="8:17" x14ac:dyDescent="0.25">
      <c r="H5741" s="59">
        <v>192082</v>
      </c>
      <c r="I5741" s="59" t="s">
        <v>69</v>
      </c>
      <c r="J5741" s="59">
        <v>40159248</v>
      </c>
      <c r="K5741" s="59" t="s">
        <v>5960</v>
      </c>
      <c r="L5741" s="61" t="s">
        <v>81</v>
      </c>
      <c r="M5741" s="61">
        <f>VLOOKUP(H5741,zdroj!C:F,4,0)</f>
        <v>0</v>
      </c>
      <c r="N5741" s="61" t="str">
        <f t="shared" si="178"/>
        <v>-</v>
      </c>
      <c r="P5741" s="73" t="str">
        <f t="shared" si="179"/>
        <v/>
      </c>
      <c r="Q5741" s="61" t="s">
        <v>88</v>
      </c>
    </row>
    <row r="5742" spans="8:17" x14ac:dyDescent="0.25">
      <c r="H5742" s="59">
        <v>192082</v>
      </c>
      <c r="I5742" s="59" t="s">
        <v>69</v>
      </c>
      <c r="J5742" s="59">
        <v>40159256</v>
      </c>
      <c r="K5742" s="59" t="s">
        <v>5961</v>
      </c>
      <c r="L5742" s="61" t="s">
        <v>81</v>
      </c>
      <c r="M5742" s="61">
        <f>VLOOKUP(H5742,zdroj!C:F,4,0)</f>
        <v>0</v>
      </c>
      <c r="N5742" s="61" t="str">
        <f t="shared" si="178"/>
        <v>-</v>
      </c>
      <c r="P5742" s="73" t="str">
        <f t="shared" si="179"/>
        <v/>
      </c>
      <c r="Q5742" s="61" t="s">
        <v>88</v>
      </c>
    </row>
    <row r="5743" spans="8:17" x14ac:dyDescent="0.25">
      <c r="H5743" s="59">
        <v>192082</v>
      </c>
      <c r="I5743" s="59" t="s">
        <v>69</v>
      </c>
      <c r="J5743" s="59">
        <v>40159264</v>
      </c>
      <c r="K5743" s="59" t="s">
        <v>5962</v>
      </c>
      <c r="L5743" s="61" t="s">
        <v>81</v>
      </c>
      <c r="M5743" s="61">
        <f>VLOOKUP(H5743,zdroj!C:F,4,0)</f>
        <v>0</v>
      </c>
      <c r="N5743" s="61" t="str">
        <f t="shared" si="178"/>
        <v>-</v>
      </c>
      <c r="P5743" s="73" t="str">
        <f t="shared" si="179"/>
        <v/>
      </c>
      <c r="Q5743" s="61" t="s">
        <v>88</v>
      </c>
    </row>
    <row r="5744" spans="8:17" x14ac:dyDescent="0.25">
      <c r="H5744" s="59">
        <v>192082</v>
      </c>
      <c r="I5744" s="59" t="s">
        <v>69</v>
      </c>
      <c r="J5744" s="59">
        <v>40159272</v>
      </c>
      <c r="K5744" s="59" t="s">
        <v>5963</v>
      </c>
      <c r="L5744" s="61" t="s">
        <v>81</v>
      </c>
      <c r="M5744" s="61">
        <f>VLOOKUP(H5744,zdroj!C:F,4,0)</f>
        <v>0</v>
      </c>
      <c r="N5744" s="61" t="str">
        <f t="shared" si="178"/>
        <v>-</v>
      </c>
      <c r="P5744" s="73" t="str">
        <f t="shared" si="179"/>
        <v/>
      </c>
      <c r="Q5744" s="61" t="s">
        <v>88</v>
      </c>
    </row>
    <row r="5745" spans="8:17" x14ac:dyDescent="0.25">
      <c r="H5745" s="59">
        <v>192082</v>
      </c>
      <c r="I5745" s="59" t="s">
        <v>69</v>
      </c>
      <c r="J5745" s="59">
        <v>40159281</v>
      </c>
      <c r="K5745" s="59" t="s">
        <v>5964</v>
      </c>
      <c r="L5745" s="61" t="s">
        <v>81</v>
      </c>
      <c r="M5745" s="61">
        <f>VLOOKUP(H5745,zdroj!C:F,4,0)</f>
        <v>0</v>
      </c>
      <c r="N5745" s="61" t="str">
        <f t="shared" si="178"/>
        <v>-</v>
      </c>
      <c r="P5745" s="73" t="str">
        <f t="shared" si="179"/>
        <v/>
      </c>
      <c r="Q5745" s="61" t="s">
        <v>88</v>
      </c>
    </row>
    <row r="5746" spans="8:17" x14ac:dyDescent="0.25">
      <c r="H5746" s="59">
        <v>192082</v>
      </c>
      <c r="I5746" s="59" t="s">
        <v>69</v>
      </c>
      <c r="J5746" s="59">
        <v>40159299</v>
      </c>
      <c r="K5746" s="59" t="s">
        <v>5965</v>
      </c>
      <c r="L5746" s="61" t="s">
        <v>81</v>
      </c>
      <c r="M5746" s="61">
        <f>VLOOKUP(H5746,zdroj!C:F,4,0)</f>
        <v>0</v>
      </c>
      <c r="N5746" s="61" t="str">
        <f t="shared" si="178"/>
        <v>-</v>
      </c>
      <c r="P5746" s="73" t="str">
        <f t="shared" si="179"/>
        <v/>
      </c>
      <c r="Q5746" s="61" t="s">
        <v>88</v>
      </c>
    </row>
    <row r="5747" spans="8:17" x14ac:dyDescent="0.25">
      <c r="H5747" s="59">
        <v>192082</v>
      </c>
      <c r="I5747" s="59" t="s">
        <v>69</v>
      </c>
      <c r="J5747" s="59">
        <v>40159302</v>
      </c>
      <c r="K5747" s="59" t="s">
        <v>5966</v>
      </c>
      <c r="L5747" s="61" t="s">
        <v>81</v>
      </c>
      <c r="M5747" s="61">
        <f>VLOOKUP(H5747,zdroj!C:F,4,0)</f>
        <v>0</v>
      </c>
      <c r="N5747" s="61" t="str">
        <f t="shared" si="178"/>
        <v>-</v>
      </c>
      <c r="P5747" s="73" t="str">
        <f t="shared" si="179"/>
        <v/>
      </c>
      <c r="Q5747" s="61" t="s">
        <v>88</v>
      </c>
    </row>
    <row r="5748" spans="8:17" x14ac:dyDescent="0.25">
      <c r="H5748" s="59">
        <v>192082</v>
      </c>
      <c r="I5748" s="59" t="s">
        <v>69</v>
      </c>
      <c r="J5748" s="59">
        <v>73189723</v>
      </c>
      <c r="K5748" s="59" t="s">
        <v>5967</v>
      </c>
      <c r="L5748" s="61" t="s">
        <v>113</v>
      </c>
      <c r="M5748" s="61">
        <f>VLOOKUP(H5748,zdroj!C:F,4,0)</f>
        <v>0</v>
      </c>
      <c r="N5748" s="61" t="str">
        <f t="shared" si="178"/>
        <v>katB</v>
      </c>
      <c r="P5748" s="73" t="str">
        <f t="shared" si="179"/>
        <v/>
      </c>
      <c r="Q5748" s="61" t="s">
        <v>30</v>
      </c>
    </row>
    <row r="5749" spans="8:17" x14ac:dyDescent="0.25">
      <c r="H5749" s="59">
        <v>192082</v>
      </c>
      <c r="I5749" s="59" t="s">
        <v>69</v>
      </c>
      <c r="J5749" s="59">
        <v>80363393</v>
      </c>
      <c r="K5749" s="59" t="s">
        <v>5968</v>
      </c>
      <c r="L5749" s="61" t="s">
        <v>81</v>
      </c>
      <c r="M5749" s="61">
        <f>VLOOKUP(H5749,zdroj!C:F,4,0)</f>
        <v>0</v>
      </c>
      <c r="N5749" s="61" t="str">
        <f t="shared" si="178"/>
        <v>-</v>
      </c>
      <c r="P5749" s="73" t="str">
        <f t="shared" si="179"/>
        <v/>
      </c>
      <c r="Q5749" s="61" t="s">
        <v>88</v>
      </c>
    </row>
    <row r="5750" spans="8:17" x14ac:dyDescent="0.25">
      <c r="H5750" s="59">
        <v>192082</v>
      </c>
      <c r="I5750" s="59" t="s">
        <v>69</v>
      </c>
      <c r="J5750" s="59">
        <v>80363768</v>
      </c>
      <c r="K5750" s="59" t="s">
        <v>5969</v>
      </c>
      <c r="L5750" s="61" t="s">
        <v>81</v>
      </c>
      <c r="M5750" s="61">
        <f>VLOOKUP(H5750,zdroj!C:F,4,0)</f>
        <v>0</v>
      </c>
      <c r="N5750" s="61" t="str">
        <f t="shared" si="178"/>
        <v>-</v>
      </c>
      <c r="P5750" s="73" t="str">
        <f t="shared" si="179"/>
        <v/>
      </c>
      <c r="Q5750" s="61" t="s">
        <v>88</v>
      </c>
    </row>
    <row r="5751" spans="8:17" x14ac:dyDescent="0.25">
      <c r="H5751" s="59">
        <v>192091</v>
      </c>
      <c r="I5751" s="59" t="s">
        <v>72</v>
      </c>
      <c r="J5751" s="59">
        <v>11596198</v>
      </c>
      <c r="K5751" s="59" t="s">
        <v>5970</v>
      </c>
      <c r="L5751" s="61" t="s">
        <v>81</v>
      </c>
      <c r="M5751" s="61">
        <f>VLOOKUP(H5751,zdroj!C:F,4,0)</f>
        <v>0</v>
      </c>
      <c r="N5751" s="61" t="str">
        <f t="shared" si="178"/>
        <v>-</v>
      </c>
      <c r="P5751" s="73" t="str">
        <f t="shared" si="179"/>
        <v/>
      </c>
      <c r="Q5751" s="61" t="s">
        <v>86</v>
      </c>
    </row>
    <row r="5752" spans="8:17" x14ac:dyDescent="0.25">
      <c r="H5752" s="59">
        <v>192091</v>
      </c>
      <c r="I5752" s="59" t="s">
        <v>72</v>
      </c>
      <c r="J5752" s="59">
        <v>11596201</v>
      </c>
      <c r="K5752" s="59" t="s">
        <v>5971</v>
      </c>
      <c r="L5752" s="61" t="s">
        <v>81</v>
      </c>
      <c r="M5752" s="61">
        <f>VLOOKUP(H5752,zdroj!C:F,4,0)</f>
        <v>0</v>
      </c>
      <c r="N5752" s="61" t="str">
        <f t="shared" si="178"/>
        <v>-</v>
      </c>
      <c r="P5752" s="73" t="str">
        <f t="shared" si="179"/>
        <v/>
      </c>
      <c r="Q5752" s="61" t="s">
        <v>86</v>
      </c>
    </row>
    <row r="5753" spans="8:17" x14ac:dyDescent="0.25">
      <c r="H5753" s="59">
        <v>192091</v>
      </c>
      <c r="I5753" s="59" t="s">
        <v>72</v>
      </c>
      <c r="J5753" s="59">
        <v>11596210</v>
      </c>
      <c r="K5753" s="59" t="s">
        <v>5972</v>
      </c>
      <c r="L5753" s="61" t="s">
        <v>81</v>
      </c>
      <c r="M5753" s="61">
        <f>VLOOKUP(H5753,zdroj!C:F,4,0)</f>
        <v>0</v>
      </c>
      <c r="N5753" s="61" t="str">
        <f t="shared" si="178"/>
        <v>-</v>
      </c>
      <c r="P5753" s="73" t="str">
        <f t="shared" si="179"/>
        <v/>
      </c>
      <c r="Q5753" s="61" t="s">
        <v>86</v>
      </c>
    </row>
    <row r="5754" spans="8:17" x14ac:dyDescent="0.25">
      <c r="H5754" s="59">
        <v>192091</v>
      </c>
      <c r="I5754" s="59" t="s">
        <v>72</v>
      </c>
      <c r="J5754" s="59">
        <v>11596228</v>
      </c>
      <c r="K5754" s="59" t="s">
        <v>5973</v>
      </c>
      <c r="L5754" s="61" t="s">
        <v>81</v>
      </c>
      <c r="M5754" s="61">
        <f>VLOOKUP(H5754,zdroj!C:F,4,0)</f>
        <v>0</v>
      </c>
      <c r="N5754" s="61" t="str">
        <f t="shared" si="178"/>
        <v>-</v>
      </c>
      <c r="P5754" s="73" t="str">
        <f t="shared" si="179"/>
        <v/>
      </c>
      <c r="Q5754" s="61" t="s">
        <v>86</v>
      </c>
    </row>
    <row r="5755" spans="8:17" x14ac:dyDescent="0.25">
      <c r="H5755" s="59">
        <v>192091</v>
      </c>
      <c r="I5755" s="59" t="s">
        <v>72</v>
      </c>
      <c r="J5755" s="59">
        <v>11596236</v>
      </c>
      <c r="K5755" s="59" t="s">
        <v>5974</v>
      </c>
      <c r="L5755" s="61" t="s">
        <v>81</v>
      </c>
      <c r="M5755" s="61">
        <f>VLOOKUP(H5755,zdroj!C:F,4,0)</f>
        <v>0</v>
      </c>
      <c r="N5755" s="61" t="str">
        <f t="shared" si="178"/>
        <v>-</v>
      </c>
      <c r="P5755" s="73" t="str">
        <f t="shared" si="179"/>
        <v/>
      </c>
      <c r="Q5755" s="61" t="s">
        <v>86</v>
      </c>
    </row>
    <row r="5756" spans="8:17" x14ac:dyDescent="0.25">
      <c r="H5756" s="59">
        <v>192091</v>
      </c>
      <c r="I5756" s="59" t="s">
        <v>72</v>
      </c>
      <c r="J5756" s="59">
        <v>11596244</v>
      </c>
      <c r="K5756" s="59" t="s">
        <v>5975</v>
      </c>
      <c r="L5756" s="61" t="s">
        <v>81</v>
      </c>
      <c r="M5756" s="61">
        <f>VLOOKUP(H5756,zdroj!C:F,4,0)</f>
        <v>0</v>
      </c>
      <c r="N5756" s="61" t="str">
        <f t="shared" si="178"/>
        <v>-</v>
      </c>
      <c r="P5756" s="73" t="str">
        <f t="shared" si="179"/>
        <v/>
      </c>
      <c r="Q5756" s="61" t="s">
        <v>86</v>
      </c>
    </row>
    <row r="5757" spans="8:17" x14ac:dyDescent="0.25">
      <c r="H5757" s="59">
        <v>192091</v>
      </c>
      <c r="I5757" s="59" t="s">
        <v>72</v>
      </c>
      <c r="J5757" s="59">
        <v>11596252</v>
      </c>
      <c r="K5757" s="59" t="s">
        <v>5976</v>
      </c>
      <c r="L5757" s="61" t="s">
        <v>81</v>
      </c>
      <c r="M5757" s="61">
        <f>VLOOKUP(H5757,zdroj!C:F,4,0)</f>
        <v>0</v>
      </c>
      <c r="N5757" s="61" t="str">
        <f t="shared" si="178"/>
        <v>-</v>
      </c>
      <c r="P5757" s="73" t="str">
        <f t="shared" si="179"/>
        <v/>
      </c>
      <c r="Q5757" s="61" t="s">
        <v>86</v>
      </c>
    </row>
    <row r="5758" spans="8:17" x14ac:dyDescent="0.25">
      <c r="H5758" s="59">
        <v>192091</v>
      </c>
      <c r="I5758" s="59" t="s">
        <v>72</v>
      </c>
      <c r="J5758" s="59">
        <v>11596261</v>
      </c>
      <c r="K5758" s="59" t="s">
        <v>5977</v>
      </c>
      <c r="L5758" s="61" t="s">
        <v>81</v>
      </c>
      <c r="M5758" s="61">
        <f>VLOOKUP(H5758,zdroj!C:F,4,0)</f>
        <v>0</v>
      </c>
      <c r="N5758" s="61" t="str">
        <f t="shared" si="178"/>
        <v>-</v>
      </c>
      <c r="P5758" s="73" t="str">
        <f t="shared" si="179"/>
        <v/>
      </c>
      <c r="Q5758" s="61" t="s">
        <v>86</v>
      </c>
    </row>
    <row r="5759" spans="8:17" x14ac:dyDescent="0.25">
      <c r="H5759" s="59">
        <v>192091</v>
      </c>
      <c r="I5759" s="59" t="s">
        <v>72</v>
      </c>
      <c r="J5759" s="59">
        <v>11596279</v>
      </c>
      <c r="K5759" s="59" t="s">
        <v>5978</v>
      </c>
      <c r="L5759" s="61" t="s">
        <v>81</v>
      </c>
      <c r="M5759" s="61">
        <f>VLOOKUP(H5759,zdroj!C:F,4,0)</f>
        <v>0</v>
      </c>
      <c r="N5759" s="61" t="str">
        <f t="shared" si="178"/>
        <v>-</v>
      </c>
      <c r="P5759" s="73" t="str">
        <f t="shared" si="179"/>
        <v/>
      </c>
      <c r="Q5759" s="61" t="s">
        <v>86</v>
      </c>
    </row>
    <row r="5760" spans="8:17" x14ac:dyDescent="0.25">
      <c r="H5760" s="59">
        <v>192091</v>
      </c>
      <c r="I5760" s="59" t="s">
        <v>72</v>
      </c>
      <c r="J5760" s="59">
        <v>11596287</v>
      </c>
      <c r="K5760" s="59" t="s">
        <v>5979</v>
      </c>
      <c r="L5760" s="61" t="s">
        <v>81</v>
      </c>
      <c r="M5760" s="61">
        <f>VLOOKUP(H5760,zdroj!C:F,4,0)</f>
        <v>0</v>
      </c>
      <c r="N5760" s="61" t="str">
        <f t="shared" si="178"/>
        <v>-</v>
      </c>
      <c r="P5760" s="73" t="str">
        <f t="shared" si="179"/>
        <v/>
      </c>
      <c r="Q5760" s="61" t="s">
        <v>86</v>
      </c>
    </row>
    <row r="5761" spans="8:17" x14ac:dyDescent="0.25">
      <c r="H5761" s="59">
        <v>192091</v>
      </c>
      <c r="I5761" s="59" t="s">
        <v>72</v>
      </c>
      <c r="J5761" s="59">
        <v>11596295</v>
      </c>
      <c r="K5761" s="59" t="s">
        <v>5980</v>
      </c>
      <c r="L5761" s="61" t="s">
        <v>81</v>
      </c>
      <c r="M5761" s="61">
        <f>VLOOKUP(H5761,zdroj!C:F,4,0)</f>
        <v>0</v>
      </c>
      <c r="N5761" s="61" t="str">
        <f t="shared" si="178"/>
        <v>-</v>
      </c>
      <c r="P5761" s="73" t="str">
        <f t="shared" si="179"/>
        <v/>
      </c>
      <c r="Q5761" s="61" t="s">
        <v>86</v>
      </c>
    </row>
    <row r="5762" spans="8:17" x14ac:dyDescent="0.25">
      <c r="H5762" s="59">
        <v>192091</v>
      </c>
      <c r="I5762" s="59" t="s">
        <v>72</v>
      </c>
      <c r="J5762" s="59">
        <v>11596309</v>
      </c>
      <c r="K5762" s="59" t="s">
        <v>5981</v>
      </c>
      <c r="L5762" s="61" t="s">
        <v>81</v>
      </c>
      <c r="M5762" s="61">
        <f>VLOOKUP(H5762,zdroj!C:F,4,0)</f>
        <v>0</v>
      </c>
      <c r="N5762" s="61" t="str">
        <f t="shared" si="178"/>
        <v>-</v>
      </c>
      <c r="P5762" s="73" t="str">
        <f t="shared" si="179"/>
        <v/>
      </c>
      <c r="Q5762" s="61" t="s">
        <v>86</v>
      </c>
    </row>
    <row r="5763" spans="8:17" x14ac:dyDescent="0.25">
      <c r="H5763" s="59">
        <v>192091</v>
      </c>
      <c r="I5763" s="59" t="s">
        <v>72</v>
      </c>
      <c r="J5763" s="59">
        <v>11596317</v>
      </c>
      <c r="K5763" s="59" t="s">
        <v>5982</v>
      </c>
      <c r="L5763" s="61" t="s">
        <v>81</v>
      </c>
      <c r="M5763" s="61">
        <f>VLOOKUP(H5763,zdroj!C:F,4,0)</f>
        <v>0</v>
      </c>
      <c r="N5763" s="61" t="str">
        <f t="shared" si="178"/>
        <v>-</v>
      </c>
      <c r="P5763" s="73" t="str">
        <f t="shared" si="179"/>
        <v/>
      </c>
      <c r="Q5763" s="61" t="s">
        <v>86</v>
      </c>
    </row>
    <row r="5764" spans="8:17" x14ac:dyDescent="0.25">
      <c r="H5764" s="59">
        <v>192091</v>
      </c>
      <c r="I5764" s="59" t="s">
        <v>72</v>
      </c>
      <c r="J5764" s="59">
        <v>11596325</v>
      </c>
      <c r="K5764" s="59" t="s">
        <v>5983</v>
      </c>
      <c r="L5764" s="61" t="s">
        <v>81</v>
      </c>
      <c r="M5764" s="61">
        <f>VLOOKUP(H5764,zdroj!C:F,4,0)</f>
        <v>0</v>
      </c>
      <c r="N5764" s="61" t="str">
        <f t="shared" si="178"/>
        <v>-</v>
      </c>
      <c r="P5764" s="73" t="str">
        <f t="shared" si="179"/>
        <v/>
      </c>
      <c r="Q5764" s="61" t="s">
        <v>86</v>
      </c>
    </row>
    <row r="5765" spans="8:17" x14ac:dyDescent="0.25">
      <c r="H5765" s="59">
        <v>192091</v>
      </c>
      <c r="I5765" s="59" t="s">
        <v>72</v>
      </c>
      <c r="J5765" s="59">
        <v>11596333</v>
      </c>
      <c r="K5765" s="59" t="s">
        <v>5984</v>
      </c>
      <c r="L5765" s="61" t="s">
        <v>81</v>
      </c>
      <c r="M5765" s="61">
        <f>VLOOKUP(H5765,zdroj!C:F,4,0)</f>
        <v>0</v>
      </c>
      <c r="N5765" s="61" t="str">
        <f t="shared" si="178"/>
        <v>-</v>
      </c>
      <c r="P5765" s="73" t="str">
        <f t="shared" si="179"/>
        <v/>
      </c>
      <c r="Q5765" s="61" t="s">
        <v>86</v>
      </c>
    </row>
    <row r="5766" spans="8:17" x14ac:dyDescent="0.25">
      <c r="H5766" s="59">
        <v>192091</v>
      </c>
      <c r="I5766" s="59" t="s">
        <v>72</v>
      </c>
      <c r="J5766" s="59">
        <v>11596341</v>
      </c>
      <c r="K5766" s="59" t="s">
        <v>5985</v>
      </c>
      <c r="L5766" s="61" t="s">
        <v>81</v>
      </c>
      <c r="M5766" s="61">
        <f>VLOOKUP(H5766,zdroj!C:F,4,0)</f>
        <v>0</v>
      </c>
      <c r="N5766" s="61" t="str">
        <f t="shared" si="178"/>
        <v>-</v>
      </c>
      <c r="P5766" s="73" t="str">
        <f t="shared" si="179"/>
        <v/>
      </c>
      <c r="Q5766" s="61" t="s">
        <v>86</v>
      </c>
    </row>
    <row r="5767" spans="8:17" x14ac:dyDescent="0.25">
      <c r="H5767" s="59">
        <v>192091</v>
      </c>
      <c r="I5767" s="59" t="s">
        <v>72</v>
      </c>
      <c r="J5767" s="59">
        <v>11596350</v>
      </c>
      <c r="K5767" s="59" t="s">
        <v>5986</v>
      </c>
      <c r="L5767" s="61" t="s">
        <v>81</v>
      </c>
      <c r="M5767" s="61">
        <f>VLOOKUP(H5767,zdroj!C:F,4,0)</f>
        <v>0</v>
      </c>
      <c r="N5767" s="61" t="str">
        <f t="shared" ref="N5767:N5830" si="180">IF(M5767="A",IF(L5767="katA","katB",L5767),L5767)</f>
        <v>-</v>
      </c>
      <c r="P5767" s="73" t="str">
        <f t="shared" ref="P5767:P5830" si="181">IF(O5767="A",1,"")</f>
        <v/>
      </c>
      <c r="Q5767" s="61" t="s">
        <v>86</v>
      </c>
    </row>
    <row r="5768" spans="8:17" x14ac:dyDescent="0.25">
      <c r="H5768" s="59">
        <v>192091</v>
      </c>
      <c r="I5768" s="59" t="s">
        <v>72</v>
      </c>
      <c r="J5768" s="59">
        <v>11596368</v>
      </c>
      <c r="K5768" s="59" t="s">
        <v>5987</v>
      </c>
      <c r="L5768" s="61" t="s">
        <v>81</v>
      </c>
      <c r="M5768" s="61">
        <f>VLOOKUP(H5768,zdroj!C:F,4,0)</f>
        <v>0</v>
      </c>
      <c r="N5768" s="61" t="str">
        <f t="shared" si="180"/>
        <v>-</v>
      </c>
      <c r="P5768" s="73" t="str">
        <f t="shared" si="181"/>
        <v/>
      </c>
      <c r="Q5768" s="61" t="s">
        <v>86</v>
      </c>
    </row>
    <row r="5769" spans="8:17" x14ac:dyDescent="0.25">
      <c r="H5769" s="59">
        <v>192091</v>
      </c>
      <c r="I5769" s="59" t="s">
        <v>72</v>
      </c>
      <c r="J5769" s="59">
        <v>11596376</v>
      </c>
      <c r="K5769" s="59" t="s">
        <v>5988</v>
      </c>
      <c r="L5769" s="61" t="s">
        <v>81</v>
      </c>
      <c r="M5769" s="61">
        <f>VLOOKUP(H5769,zdroj!C:F,4,0)</f>
        <v>0</v>
      </c>
      <c r="N5769" s="61" t="str">
        <f t="shared" si="180"/>
        <v>-</v>
      </c>
      <c r="P5769" s="73" t="str">
        <f t="shared" si="181"/>
        <v/>
      </c>
      <c r="Q5769" s="61" t="s">
        <v>86</v>
      </c>
    </row>
    <row r="5770" spans="8:17" x14ac:dyDescent="0.25">
      <c r="H5770" s="59">
        <v>192091</v>
      </c>
      <c r="I5770" s="59" t="s">
        <v>72</v>
      </c>
      <c r="J5770" s="59">
        <v>11596384</v>
      </c>
      <c r="K5770" s="59" t="s">
        <v>5989</v>
      </c>
      <c r="L5770" s="61" t="s">
        <v>81</v>
      </c>
      <c r="M5770" s="61">
        <f>VLOOKUP(H5770,zdroj!C:F,4,0)</f>
        <v>0</v>
      </c>
      <c r="N5770" s="61" t="str">
        <f t="shared" si="180"/>
        <v>-</v>
      </c>
      <c r="P5770" s="73" t="str">
        <f t="shared" si="181"/>
        <v/>
      </c>
      <c r="Q5770" s="61" t="s">
        <v>86</v>
      </c>
    </row>
    <row r="5771" spans="8:17" x14ac:dyDescent="0.25">
      <c r="H5771" s="59">
        <v>192091</v>
      </c>
      <c r="I5771" s="59" t="s">
        <v>72</v>
      </c>
      <c r="J5771" s="59">
        <v>11596392</v>
      </c>
      <c r="K5771" s="59" t="s">
        <v>5990</v>
      </c>
      <c r="L5771" s="61" t="s">
        <v>81</v>
      </c>
      <c r="M5771" s="61">
        <f>VLOOKUP(H5771,zdroj!C:F,4,0)</f>
        <v>0</v>
      </c>
      <c r="N5771" s="61" t="str">
        <f t="shared" si="180"/>
        <v>-</v>
      </c>
      <c r="P5771" s="73" t="str">
        <f t="shared" si="181"/>
        <v/>
      </c>
      <c r="Q5771" s="61" t="s">
        <v>86</v>
      </c>
    </row>
    <row r="5772" spans="8:17" x14ac:dyDescent="0.25">
      <c r="H5772" s="59">
        <v>192091</v>
      </c>
      <c r="I5772" s="59" t="s">
        <v>72</v>
      </c>
      <c r="J5772" s="59">
        <v>11596406</v>
      </c>
      <c r="K5772" s="59" t="s">
        <v>5991</v>
      </c>
      <c r="L5772" s="61" t="s">
        <v>81</v>
      </c>
      <c r="M5772" s="61">
        <f>VLOOKUP(H5772,zdroj!C:F,4,0)</f>
        <v>0</v>
      </c>
      <c r="N5772" s="61" t="str">
        <f t="shared" si="180"/>
        <v>-</v>
      </c>
      <c r="P5772" s="73" t="str">
        <f t="shared" si="181"/>
        <v/>
      </c>
      <c r="Q5772" s="61" t="s">
        <v>86</v>
      </c>
    </row>
    <row r="5773" spans="8:17" x14ac:dyDescent="0.25">
      <c r="H5773" s="59">
        <v>192091</v>
      </c>
      <c r="I5773" s="59" t="s">
        <v>72</v>
      </c>
      <c r="J5773" s="59">
        <v>11596414</v>
      </c>
      <c r="K5773" s="59" t="s">
        <v>5992</v>
      </c>
      <c r="L5773" s="61" t="s">
        <v>81</v>
      </c>
      <c r="M5773" s="61">
        <f>VLOOKUP(H5773,zdroj!C:F,4,0)</f>
        <v>0</v>
      </c>
      <c r="N5773" s="61" t="str">
        <f t="shared" si="180"/>
        <v>-</v>
      </c>
      <c r="P5773" s="73" t="str">
        <f t="shared" si="181"/>
        <v/>
      </c>
      <c r="Q5773" s="61" t="s">
        <v>86</v>
      </c>
    </row>
    <row r="5774" spans="8:17" x14ac:dyDescent="0.25">
      <c r="H5774" s="59">
        <v>192091</v>
      </c>
      <c r="I5774" s="59" t="s">
        <v>72</v>
      </c>
      <c r="J5774" s="59">
        <v>11596422</v>
      </c>
      <c r="K5774" s="59" t="s">
        <v>5993</v>
      </c>
      <c r="L5774" s="61" t="s">
        <v>81</v>
      </c>
      <c r="M5774" s="61">
        <f>VLOOKUP(H5774,zdroj!C:F,4,0)</f>
        <v>0</v>
      </c>
      <c r="N5774" s="61" t="str">
        <f t="shared" si="180"/>
        <v>-</v>
      </c>
      <c r="P5774" s="73" t="str">
        <f t="shared" si="181"/>
        <v/>
      </c>
      <c r="Q5774" s="61" t="s">
        <v>86</v>
      </c>
    </row>
    <row r="5775" spans="8:17" x14ac:dyDescent="0.25">
      <c r="H5775" s="59">
        <v>192091</v>
      </c>
      <c r="I5775" s="59" t="s">
        <v>72</v>
      </c>
      <c r="J5775" s="59">
        <v>11596431</v>
      </c>
      <c r="K5775" s="59" t="s">
        <v>5994</v>
      </c>
      <c r="L5775" s="61" t="s">
        <v>81</v>
      </c>
      <c r="M5775" s="61">
        <f>VLOOKUP(H5775,zdroj!C:F,4,0)</f>
        <v>0</v>
      </c>
      <c r="N5775" s="61" t="str">
        <f t="shared" si="180"/>
        <v>-</v>
      </c>
      <c r="P5775" s="73" t="str">
        <f t="shared" si="181"/>
        <v/>
      </c>
      <c r="Q5775" s="61" t="s">
        <v>86</v>
      </c>
    </row>
    <row r="5776" spans="8:17" x14ac:dyDescent="0.25">
      <c r="H5776" s="59">
        <v>192091</v>
      </c>
      <c r="I5776" s="59" t="s">
        <v>72</v>
      </c>
      <c r="J5776" s="59">
        <v>11596449</v>
      </c>
      <c r="K5776" s="59" t="s">
        <v>5995</v>
      </c>
      <c r="L5776" s="61" t="s">
        <v>81</v>
      </c>
      <c r="M5776" s="61">
        <f>VLOOKUP(H5776,zdroj!C:F,4,0)</f>
        <v>0</v>
      </c>
      <c r="N5776" s="61" t="str">
        <f t="shared" si="180"/>
        <v>-</v>
      </c>
      <c r="P5776" s="73" t="str">
        <f t="shared" si="181"/>
        <v/>
      </c>
      <c r="Q5776" s="61" t="s">
        <v>86</v>
      </c>
    </row>
    <row r="5777" spans="8:17" x14ac:dyDescent="0.25">
      <c r="H5777" s="59">
        <v>192091</v>
      </c>
      <c r="I5777" s="59" t="s">
        <v>72</v>
      </c>
      <c r="J5777" s="59">
        <v>11596457</v>
      </c>
      <c r="K5777" s="59" t="s">
        <v>5996</v>
      </c>
      <c r="L5777" s="61" t="s">
        <v>81</v>
      </c>
      <c r="M5777" s="61">
        <f>VLOOKUP(H5777,zdroj!C:F,4,0)</f>
        <v>0</v>
      </c>
      <c r="N5777" s="61" t="str">
        <f t="shared" si="180"/>
        <v>-</v>
      </c>
      <c r="P5777" s="73" t="str">
        <f t="shared" si="181"/>
        <v/>
      </c>
      <c r="Q5777" s="61" t="s">
        <v>86</v>
      </c>
    </row>
    <row r="5778" spans="8:17" x14ac:dyDescent="0.25">
      <c r="H5778" s="59">
        <v>192091</v>
      </c>
      <c r="I5778" s="59" t="s">
        <v>72</v>
      </c>
      <c r="J5778" s="59">
        <v>11596465</v>
      </c>
      <c r="K5778" s="59" t="s">
        <v>5997</v>
      </c>
      <c r="L5778" s="61" t="s">
        <v>81</v>
      </c>
      <c r="M5778" s="61">
        <f>VLOOKUP(H5778,zdroj!C:F,4,0)</f>
        <v>0</v>
      </c>
      <c r="N5778" s="61" t="str">
        <f t="shared" si="180"/>
        <v>-</v>
      </c>
      <c r="P5778" s="73" t="str">
        <f t="shared" si="181"/>
        <v/>
      </c>
      <c r="Q5778" s="61" t="s">
        <v>86</v>
      </c>
    </row>
    <row r="5779" spans="8:17" x14ac:dyDescent="0.25">
      <c r="H5779" s="59">
        <v>192091</v>
      </c>
      <c r="I5779" s="59" t="s">
        <v>72</v>
      </c>
      <c r="J5779" s="59">
        <v>11596473</v>
      </c>
      <c r="K5779" s="59" t="s">
        <v>5998</v>
      </c>
      <c r="L5779" s="61" t="s">
        <v>81</v>
      </c>
      <c r="M5779" s="61">
        <f>VLOOKUP(H5779,zdroj!C:F,4,0)</f>
        <v>0</v>
      </c>
      <c r="N5779" s="61" t="str">
        <f t="shared" si="180"/>
        <v>-</v>
      </c>
      <c r="P5779" s="73" t="str">
        <f t="shared" si="181"/>
        <v/>
      </c>
      <c r="Q5779" s="61" t="s">
        <v>86</v>
      </c>
    </row>
    <row r="5780" spans="8:17" x14ac:dyDescent="0.25">
      <c r="H5780" s="59">
        <v>192091</v>
      </c>
      <c r="I5780" s="59" t="s">
        <v>72</v>
      </c>
      <c r="J5780" s="59">
        <v>11596481</v>
      </c>
      <c r="K5780" s="59" t="s">
        <v>5999</v>
      </c>
      <c r="L5780" s="61" t="s">
        <v>81</v>
      </c>
      <c r="M5780" s="61">
        <f>VLOOKUP(H5780,zdroj!C:F,4,0)</f>
        <v>0</v>
      </c>
      <c r="N5780" s="61" t="str">
        <f t="shared" si="180"/>
        <v>-</v>
      </c>
      <c r="P5780" s="73" t="str">
        <f t="shared" si="181"/>
        <v/>
      </c>
      <c r="Q5780" s="61" t="s">
        <v>86</v>
      </c>
    </row>
    <row r="5781" spans="8:17" x14ac:dyDescent="0.25">
      <c r="H5781" s="59">
        <v>192091</v>
      </c>
      <c r="I5781" s="59" t="s">
        <v>72</v>
      </c>
      <c r="J5781" s="59">
        <v>11596503</v>
      </c>
      <c r="K5781" s="59" t="s">
        <v>6000</v>
      </c>
      <c r="L5781" s="61" t="s">
        <v>81</v>
      </c>
      <c r="M5781" s="61">
        <f>VLOOKUP(H5781,zdroj!C:F,4,0)</f>
        <v>0</v>
      </c>
      <c r="N5781" s="61" t="str">
        <f t="shared" si="180"/>
        <v>-</v>
      </c>
      <c r="P5781" s="73" t="str">
        <f t="shared" si="181"/>
        <v/>
      </c>
      <c r="Q5781" s="61" t="s">
        <v>86</v>
      </c>
    </row>
    <row r="5782" spans="8:17" x14ac:dyDescent="0.25">
      <c r="H5782" s="59">
        <v>192091</v>
      </c>
      <c r="I5782" s="59" t="s">
        <v>72</v>
      </c>
      <c r="J5782" s="59">
        <v>11596511</v>
      </c>
      <c r="K5782" s="59" t="s">
        <v>6001</v>
      </c>
      <c r="L5782" s="61" t="s">
        <v>81</v>
      </c>
      <c r="M5782" s="61">
        <f>VLOOKUP(H5782,zdroj!C:F,4,0)</f>
        <v>0</v>
      </c>
      <c r="N5782" s="61" t="str">
        <f t="shared" si="180"/>
        <v>-</v>
      </c>
      <c r="P5782" s="73" t="str">
        <f t="shared" si="181"/>
        <v/>
      </c>
      <c r="Q5782" s="61" t="s">
        <v>86</v>
      </c>
    </row>
    <row r="5783" spans="8:17" x14ac:dyDescent="0.25">
      <c r="H5783" s="59">
        <v>192091</v>
      </c>
      <c r="I5783" s="59" t="s">
        <v>72</v>
      </c>
      <c r="J5783" s="59">
        <v>11596520</v>
      </c>
      <c r="K5783" s="59" t="s">
        <v>6002</v>
      </c>
      <c r="L5783" s="61" t="s">
        <v>81</v>
      </c>
      <c r="M5783" s="61">
        <f>VLOOKUP(H5783,zdroj!C:F,4,0)</f>
        <v>0</v>
      </c>
      <c r="N5783" s="61" t="str">
        <f t="shared" si="180"/>
        <v>-</v>
      </c>
      <c r="P5783" s="73" t="str">
        <f t="shared" si="181"/>
        <v/>
      </c>
      <c r="Q5783" s="61" t="s">
        <v>86</v>
      </c>
    </row>
    <row r="5784" spans="8:17" x14ac:dyDescent="0.25">
      <c r="H5784" s="59">
        <v>192091</v>
      </c>
      <c r="I5784" s="59" t="s">
        <v>72</v>
      </c>
      <c r="J5784" s="59">
        <v>11596538</v>
      </c>
      <c r="K5784" s="59" t="s">
        <v>6003</v>
      </c>
      <c r="L5784" s="61" t="s">
        <v>81</v>
      </c>
      <c r="M5784" s="61">
        <f>VLOOKUP(H5784,zdroj!C:F,4,0)</f>
        <v>0</v>
      </c>
      <c r="N5784" s="61" t="str">
        <f t="shared" si="180"/>
        <v>-</v>
      </c>
      <c r="P5784" s="73" t="str">
        <f t="shared" si="181"/>
        <v/>
      </c>
      <c r="Q5784" s="61" t="s">
        <v>86</v>
      </c>
    </row>
    <row r="5785" spans="8:17" x14ac:dyDescent="0.25">
      <c r="H5785" s="59">
        <v>192091</v>
      </c>
      <c r="I5785" s="59" t="s">
        <v>72</v>
      </c>
      <c r="J5785" s="59">
        <v>11596546</v>
      </c>
      <c r="K5785" s="59" t="s">
        <v>6004</v>
      </c>
      <c r="L5785" s="61" t="s">
        <v>81</v>
      </c>
      <c r="M5785" s="61">
        <f>VLOOKUP(H5785,zdroj!C:F,4,0)</f>
        <v>0</v>
      </c>
      <c r="N5785" s="61" t="str">
        <f t="shared" si="180"/>
        <v>-</v>
      </c>
      <c r="P5785" s="73" t="str">
        <f t="shared" si="181"/>
        <v/>
      </c>
      <c r="Q5785" s="61" t="s">
        <v>86</v>
      </c>
    </row>
    <row r="5786" spans="8:17" x14ac:dyDescent="0.25">
      <c r="H5786" s="59">
        <v>192091</v>
      </c>
      <c r="I5786" s="59" t="s">
        <v>72</v>
      </c>
      <c r="J5786" s="59">
        <v>11596554</v>
      </c>
      <c r="K5786" s="59" t="s">
        <v>6005</v>
      </c>
      <c r="L5786" s="61" t="s">
        <v>81</v>
      </c>
      <c r="M5786" s="61">
        <f>VLOOKUP(H5786,zdroj!C:F,4,0)</f>
        <v>0</v>
      </c>
      <c r="N5786" s="61" t="str">
        <f t="shared" si="180"/>
        <v>-</v>
      </c>
      <c r="P5786" s="73" t="str">
        <f t="shared" si="181"/>
        <v/>
      </c>
      <c r="Q5786" s="61" t="s">
        <v>86</v>
      </c>
    </row>
    <row r="5787" spans="8:17" x14ac:dyDescent="0.25">
      <c r="H5787" s="59">
        <v>192091</v>
      </c>
      <c r="I5787" s="59" t="s">
        <v>72</v>
      </c>
      <c r="J5787" s="59">
        <v>11596562</v>
      </c>
      <c r="K5787" s="59" t="s">
        <v>6006</v>
      </c>
      <c r="L5787" s="61" t="s">
        <v>81</v>
      </c>
      <c r="M5787" s="61">
        <f>VLOOKUP(H5787,zdroj!C:F,4,0)</f>
        <v>0</v>
      </c>
      <c r="N5787" s="61" t="str">
        <f t="shared" si="180"/>
        <v>-</v>
      </c>
      <c r="P5787" s="73" t="str">
        <f t="shared" si="181"/>
        <v/>
      </c>
      <c r="Q5787" s="61" t="s">
        <v>86</v>
      </c>
    </row>
    <row r="5788" spans="8:17" x14ac:dyDescent="0.25">
      <c r="H5788" s="59">
        <v>192091</v>
      </c>
      <c r="I5788" s="59" t="s">
        <v>72</v>
      </c>
      <c r="J5788" s="59">
        <v>11596571</v>
      </c>
      <c r="K5788" s="59" t="s">
        <v>6007</v>
      </c>
      <c r="L5788" s="61" t="s">
        <v>81</v>
      </c>
      <c r="M5788" s="61">
        <f>VLOOKUP(H5788,zdroj!C:F,4,0)</f>
        <v>0</v>
      </c>
      <c r="N5788" s="61" t="str">
        <f t="shared" si="180"/>
        <v>-</v>
      </c>
      <c r="P5788" s="73" t="str">
        <f t="shared" si="181"/>
        <v/>
      </c>
      <c r="Q5788" s="61" t="s">
        <v>86</v>
      </c>
    </row>
    <row r="5789" spans="8:17" x14ac:dyDescent="0.25">
      <c r="H5789" s="59">
        <v>192091</v>
      </c>
      <c r="I5789" s="59" t="s">
        <v>72</v>
      </c>
      <c r="J5789" s="59">
        <v>11596589</v>
      </c>
      <c r="K5789" s="59" t="s">
        <v>6008</v>
      </c>
      <c r="L5789" s="61" t="s">
        <v>81</v>
      </c>
      <c r="M5789" s="61">
        <f>VLOOKUP(H5789,zdroj!C:F,4,0)</f>
        <v>0</v>
      </c>
      <c r="N5789" s="61" t="str">
        <f t="shared" si="180"/>
        <v>-</v>
      </c>
      <c r="P5789" s="73" t="str">
        <f t="shared" si="181"/>
        <v/>
      </c>
      <c r="Q5789" s="61" t="s">
        <v>86</v>
      </c>
    </row>
    <row r="5790" spans="8:17" x14ac:dyDescent="0.25">
      <c r="H5790" s="59">
        <v>192091</v>
      </c>
      <c r="I5790" s="59" t="s">
        <v>72</v>
      </c>
      <c r="J5790" s="59">
        <v>11596597</v>
      </c>
      <c r="K5790" s="59" t="s">
        <v>6009</v>
      </c>
      <c r="L5790" s="61" t="s">
        <v>81</v>
      </c>
      <c r="M5790" s="61">
        <f>VLOOKUP(H5790,zdroj!C:F,4,0)</f>
        <v>0</v>
      </c>
      <c r="N5790" s="61" t="str">
        <f t="shared" si="180"/>
        <v>-</v>
      </c>
      <c r="P5790" s="73" t="str">
        <f t="shared" si="181"/>
        <v/>
      </c>
      <c r="Q5790" s="61" t="s">
        <v>86</v>
      </c>
    </row>
    <row r="5791" spans="8:17" x14ac:dyDescent="0.25">
      <c r="H5791" s="59">
        <v>192091</v>
      </c>
      <c r="I5791" s="59" t="s">
        <v>72</v>
      </c>
      <c r="J5791" s="59">
        <v>11596601</v>
      </c>
      <c r="K5791" s="59" t="s">
        <v>6010</v>
      </c>
      <c r="L5791" s="61" t="s">
        <v>81</v>
      </c>
      <c r="M5791" s="61">
        <f>VLOOKUP(H5791,zdroj!C:F,4,0)</f>
        <v>0</v>
      </c>
      <c r="N5791" s="61" t="str">
        <f t="shared" si="180"/>
        <v>-</v>
      </c>
      <c r="P5791" s="73" t="str">
        <f t="shared" si="181"/>
        <v/>
      </c>
      <c r="Q5791" s="61" t="s">
        <v>86</v>
      </c>
    </row>
    <row r="5792" spans="8:17" x14ac:dyDescent="0.25">
      <c r="H5792" s="59">
        <v>192091</v>
      </c>
      <c r="I5792" s="59" t="s">
        <v>72</v>
      </c>
      <c r="J5792" s="59">
        <v>11596619</v>
      </c>
      <c r="K5792" s="59" t="s">
        <v>6011</v>
      </c>
      <c r="L5792" s="61" t="s">
        <v>81</v>
      </c>
      <c r="M5792" s="61">
        <f>VLOOKUP(H5792,zdroj!C:F,4,0)</f>
        <v>0</v>
      </c>
      <c r="N5792" s="61" t="str">
        <f t="shared" si="180"/>
        <v>-</v>
      </c>
      <c r="P5792" s="73" t="str">
        <f t="shared" si="181"/>
        <v/>
      </c>
      <c r="Q5792" s="61" t="s">
        <v>86</v>
      </c>
    </row>
    <row r="5793" spans="8:17" x14ac:dyDescent="0.25">
      <c r="H5793" s="59">
        <v>192091</v>
      </c>
      <c r="I5793" s="59" t="s">
        <v>72</v>
      </c>
      <c r="J5793" s="59">
        <v>11596635</v>
      </c>
      <c r="K5793" s="59" t="s">
        <v>6012</v>
      </c>
      <c r="L5793" s="61" t="s">
        <v>81</v>
      </c>
      <c r="M5793" s="61">
        <f>VLOOKUP(H5793,zdroj!C:F,4,0)</f>
        <v>0</v>
      </c>
      <c r="N5793" s="61" t="str">
        <f t="shared" si="180"/>
        <v>-</v>
      </c>
      <c r="P5793" s="73" t="str">
        <f t="shared" si="181"/>
        <v/>
      </c>
      <c r="Q5793" s="61" t="s">
        <v>86</v>
      </c>
    </row>
    <row r="5794" spans="8:17" x14ac:dyDescent="0.25">
      <c r="H5794" s="59">
        <v>192091</v>
      </c>
      <c r="I5794" s="59" t="s">
        <v>72</v>
      </c>
      <c r="J5794" s="59">
        <v>11596643</v>
      </c>
      <c r="K5794" s="59" t="s">
        <v>6013</v>
      </c>
      <c r="L5794" s="61" t="s">
        <v>81</v>
      </c>
      <c r="M5794" s="61">
        <f>VLOOKUP(H5794,zdroj!C:F,4,0)</f>
        <v>0</v>
      </c>
      <c r="N5794" s="61" t="str">
        <f t="shared" si="180"/>
        <v>-</v>
      </c>
      <c r="P5794" s="73" t="str">
        <f t="shared" si="181"/>
        <v/>
      </c>
      <c r="Q5794" s="61" t="s">
        <v>86</v>
      </c>
    </row>
    <row r="5795" spans="8:17" x14ac:dyDescent="0.25">
      <c r="H5795" s="59">
        <v>192091</v>
      </c>
      <c r="I5795" s="59" t="s">
        <v>72</v>
      </c>
      <c r="J5795" s="59">
        <v>11596651</v>
      </c>
      <c r="K5795" s="59" t="s">
        <v>6014</v>
      </c>
      <c r="L5795" s="61" t="s">
        <v>81</v>
      </c>
      <c r="M5795" s="61">
        <f>VLOOKUP(H5795,zdroj!C:F,4,0)</f>
        <v>0</v>
      </c>
      <c r="N5795" s="61" t="str">
        <f t="shared" si="180"/>
        <v>-</v>
      </c>
      <c r="P5795" s="73" t="str">
        <f t="shared" si="181"/>
        <v/>
      </c>
      <c r="Q5795" s="61" t="s">
        <v>86</v>
      </c>
    </row>
    <row r="5796" spans="8:17" x14ac:dyDescent="0.25">
      <c r="H5796" s="59">
        <v>192091</v>
      </c>
      <c r="I5796" s="59" t="s">
        <v>72</v>
      </c>
      <c r="J5796" s="59">
        <v>11596660</v>
      </c>
      <c r="K5796" s="59" t="s">
        <v>6015</v>
      </c>
      <c r="L5796" s="61" t="s">
        <v>81</v>
      </c>
      <c r="M5796" s="61">
        <f>VLOOKUP(H5796,zdroj!C:F,4,0)</f>
        <v>0</v>
      </c>
      <c r="N5796" s="61" t="str">
        <f t="shared" si="180"/>
        <v>-</v>
      </c>
      <c r="P5796" s="73" t="str">
        <f t="shared" si="181"/>
        <v/>
      </c>
      <c r="Q5796" s="61" t="s">
        <v>86</v>
      </c>
    </row>
    <row r="5797" spans="8:17" x14ac:dyDescent="0.25">
      <c r="H5797" s="59">
        <v>192091</v>
      </c>
      <c r="I5797" s="59" t="s">
        <v>72</v>
      </c>
      <c r="J5797" s="59">
        <v>11596678</v>
      </c>
      <c r="K5797" s="59" t="s">
        <v>6016</v>
      </c>
      <c r="L5797" s="61" t="s">
        <v>81</v>
      </c>
      <c r="M5797" s="61">
        <f>VLOOKUP(H5797,zdroj!C:F,4,0)</f>
        <v>0</v>
      </c>
      <c r="N5797" s="61" t="str">
        <f t="shared" si="180"/>
        <v>-</v>
      </c>
      <c r="P5797" s="73" t="str">
        <f t="shared" si="181"/>
        <v/>
      </c>
      <c r="Q5797" s="61" t="s">
        <v>86</v>
      </c>
    </row>
    <row r="5798" spans="8:17" x14ac:dyDescent="0.25">
      <c r="H5798" s="59">
        <v>192091</v>
      </c>
      <c r="I5798" s="59" t="s">
        <v>72</v>
      </c>
      <c r="J5798" s="59">
        <v>11596686</v>
      </c>
      <c r="K5798" s="59" t="s">
        <v>6017</v>
      </c>
      <c r="L5798" s="61" t="s">
        <v>81</v>
      </c>
      <c r="M5798" s="61">
        <f>VLOOKUP(H5798,zdroj!C:F,4,0)</f>
        <v>0</v>
      </c>
      <c r="N5798" s="61" t="str">
        <f t="shared" si="180"/>
        <v>-</v>
      </c>
      <c r="P5798" s="73" t="str">
        <f t="shared" si="181"/>
        <v/>
      </c>
      <c r="Q5798" s="61" t="s">
        <v>86</v>
      </c>
    </row>
    <row r="5799" spans="8:17" x14ac:dyDescent="0.25">
      <c r="H5799" s="59">
        <v>192091</v>
      </c>
      <c r="I5799" s="59" t="s">
        <v>72</v>
      </c>
      <c r="J5799" s="59">
        <v>11596694</v>
      </c>
      <c r="K5799" s="59" t="s">
        <v>6018</v>
      </c>
      <c r="L5799" s="61" t="s">
        <v>81</v>
      </c>
      <c r="M5799" s="61">
        <f>VLOOKUP(H5799,zdroj!C:F,4,0)</f>
        <v>0</v>
      </c>
      <c r="N5799" s="61" t="str">
        <f t="shared" si="180"/>
        <v>-</v>
      </c>
      <c r="P5799" s="73" t="str">
        <f t="shared" si="181"/>
        <v/>
      </c>
      <c r="Q5799" s="61" t="s">
        <v>86</v>
      </c>
    </row>
    <row r="5800" spans="8:17" x14ac:dyDescent="0.25">
      <c r="H5800" s="59">
        <v>192091</v>
      </c>
      <c r="I5800" s="59" t="s">
        <v>72</v>
      </c>
      <c r="J5800" s="59">
        <v>11596708</v>
      </c>
      <c r="K5800" s="59" t="s">
        <v>6019</v>
      </c>
      <c r="L5800" s="61" t="s">
        <v>81</v>
      </c>
      <c r="M5800" s="61">
        <f>VLOOKUP(H5800,zdroj!C:F,4,0)</f>
        <v>0</v>
      </c>
      <c r="N5800" s="61" t="str">
        <f t="shared" si="180"/>
        <v>-</v>
      </c>
      <c r="P5800" s="73" t="str">
        <f t="shared" si="181"/>
        <v/>
      </c>
      <c r="Q5800" s="61" t="s">
        <v>86</v>
      </c>
    </row>
    <row r="5801" spans="8:17" x14ac:dyDescent="0.25">
      <c r="H5801" s="59">
        <v>192091</v>
      </c>
      <c r="I5801" s="59" t="s">
        <v>72</v>
      </c>
      <c r="J5801" s="59">
        <v>11596716</v>
      </c>
      <c r="K5801" s="59" t="s">
        <v>6020</v>
      </c>
      <c r="L5801" s="61" t="s">
        <v>81</v>
      </c>
      <c r="M5801" s="61">
        <f>VLOOKUP(H5801,zdroj!C:F,4,0)</f>
        <v>0</v>
      </c>
      <c r="N5801" s="61" t="str">
        <f t="shared" si="180"/>
        <v>-</v>
      </c>
      <c r="P5801" s="73" t="str">
        <f t="shared" si="181"/>
        <v/>
      </c>
      <c r="Q5801" s="61" t="s">
        <v>86</v>
      </c>
    </row>
    <row r="5802" spans="8:17" x14ac:dyDescent="0.25">
      <c r="H5802" s="59">
        <v>192091</v>
      </c>
      <c r="I5802" s="59" t="s">
        <v>72</v>
      </c>
      <c r="J5802" s="59">
        <v>11596724</v>
      </c>
      <c r="K5802" s="59" t="s">
        <v>6021</v>
      </c>
      <c r="L5802" s="61" t="s">
        <v>81</v>
      </c>
      <c r="M5802" s="61">
        <f>VLOOKUP(H5802,zdroj!C:F,4,0)</f>
        <v>0</v>
      </c>
      <c r="N5802" s="61" t="str">
        <f t="shared" si="180"/>
        <v>-</v>
      </c>
      <c r="P5802" s="73" t="str">
        <f t="shared" si="181"/>
        <v/>
      </c>
      <c r="Q5802" s="61" t="s">
        <v>86</v>
      </c>
    </row>
    <row r="5803" spans="8:17" x14ac:dyDescent="0.25">
      <c r="H5803" s="59">
        <v>192091</v>
      </c>
      <c r="I5803" s="59" t="s">
        <v>72</v>
      </c>
      <c r="J5803" s="59">
        <v>11596732</v>
      </c>
      <c r="K5803" s="59" t="s">
        <v>6022</v>
      </c>
      <c r="L5803" s="61" t="s">
        <v>81</v>
      </c>
      <c r="M5803" s="61">
        <f>VLOOKUP(H5803,zdroj!C:F,4,0)</f>
        <v>0</v>
      </c>
      <c r="N5803" s="61" t="str">
        <f t="shared" si="180"/>
        <v>-</v>
      </c>
      <c r="P5803" s="73" t="str">
        <f t="shared" si="181"/>
        <v/>
      </c>
      <c r="Q5803" s="61" t="s">
        <v>86</v>
      </c>
    </row>
    <row r="5804" spans="8:17" x14ac:dyDescent="0.25">
      <c r="H5804" s="59">
        <v>192091</v>
      </c>
      <c r="I5804" s="59" t="s">
        <v>72</v>
      </c>
      <c r="J5804" s="59">
        <v>11596741</v>
      </c>
      <c r="K5804" s="59" t="s">
        <v>6023</v>
      </c>
      <c r="L5804" s="61" t="s">
        <v>114</v>
      </c>
      <c r="M5804" s="61">
        <f>VLOOKUP(H5804,zdroj!C:F,4,0)</f>
        <v>0</v>
      </c>
      <c r="N5804" s="61" t="str">
        <f t="shared" si="180"/>
        <v>katC</v>
      </c>
      <c r="P5804" s="73" t="str">
        <f t="shared" si="181"/>
        <v/>
      </c>
      <c r="Q5804" s="61" t="s">
        <v>31</v>
      </c>
    </row>
    <row r="5805" spans="8:17" x14ac:dyDescent="0.25">
      <c r="H5805" s="59">
        <v>192091</v>
      </c>
      <c r="I5805" s="59" t="s">
        <v>72</v>
      </c>
      <c r="J5805" s="59">
        <v>11596759</v>
      </c>
      <c r="K5805" s="59" t="s">
        <v>6024</v>
      </c>
      <c r="L5805" s="61" t="s">
        <v>81</v>
      </c>
      <c r="M5805" s="61">
        <f>VLOOKUP(H5805,zdroj!C:F,4,0)</f>
        <v>0</v>
      </c>
      <c r="N5805" s="61" t="str">
        <f t="shared" si="180"/>
        <v>-</v>
      </c>
      <c r="P5805" s="73" t="str">
        <f t="shared" si="181"/>
        <v/>
      </c>
      <c r="Q5805" s="61" t="s">
        <v>86</v>
      </c>
    </row>
    <row r="5806" spans="8:17" x14ac:dyDescent="0.25">
      <c r="H5806" s="59">
        <v>192091</v>
      </c>
      <c r="I5806" s="59" t="s">
        <v>72</v>
      </c>
      <c r="J5806" s="59">
        <v>11596767</v>
      </c>
      <c r="K5806" s="59" t="s">
        <v>6025</v>
      </c>
      <c r="L5806" s="61" t="s">
        <v>81</v>
      </c>
      <c r="M5806" s="61">
        <f>VLOOKUP(H5806,zdroj!C:F,4,0)</f>
        <v>0</v>
      </c>
      <c r="N5806" s="61" t="str">
        <f t="shared" si="180"/>
        <v>-</v>
      </c>
      <c r="P5806" s="73" t="str">
        <f t="shared" si="181"/>
        <v/>
      </c>
      <c r="Q5806" s="61" t="s">
        <v>86</v>
      </c>
    </row>
    <row r="5807" spans="8:17" x14ac:dyDescent="0.25">
      <c r="H5807" s="59">
        <v>192091</v>
      </c>
      <c r="I5807" s="59" t="s">
        <v>72</v>
      </c>
      <c r="J5807" s="59">
        <v>11596775</v>
      </c>
      <c r="K5807" s="59" t="s">
        <v>6026</v>
      </c>
      <c r="L5807" s="61" t="s">
        <v>81</v>
      </c>
      <c r="M5807" s="61">
        <f>VLOOKUP(H5807,zdroj!C:F,4,0)</f>
        <v>0</v>
      </c>
      <c r="N5807" s="61" t="str">
        <f t="shared" si="180"/>
        <v>-</v>
      </c>
      <c r="P5807" s="73" t="str">
        <f t="shared" si="181"/>
        <v/>
      </c>
      <c r="Q5807" s="61" t="s">
        <v>86</v>
      </c>
    </row>
    <row r="5808" spans="8:17" x14ac:dyDescent="0.25">
      <c r="H5808" s="59">
        <v>192091</v>
      </c>
      <c r="I5808" s="59" t="s">
        <v>72</v>
      </c>
      <c r="J5808" s="59">
        <v>11596783</v>
      </c>
      <c r="K5808" s="59" t="s">
        <v>6027</v>
      </c>
      <c r="L5808" s="61" t="s">
        <v>81</v>
      </c>
      <c r="M5808" s="61">
        <f>VLOOKUP(H5808,zdroj!C:F,4,0)</f>
        <v>0</v>
      </c>
      <c r="N5808" s="61" t="str">
        <f t="shared" si="180"/>
        <v>-</v>
      </c>
      <c r="P5808" s="73" t="str">
        <f t="shared" si="181"/>
        <v/>
      </c>
      <c r="Q5808" s="61" t="s">
        <v>86</v>
      </c>
    </row>
    <row r="5809" spans="8:17" x14ac:dyDescent="0.25">
      <c r="H5809" s="59">
        <v>192091</v>
      </c>
      <c r="I5809" s="59" t="s">
        <v>72</v>
      </c>
      <c r="J5809" s="59">
        <v>11596791</v>
      </c>
      <c r="K5809" s="59" t="s">
        <v>6028</v>
      </c>
      <c r="L5809" s="61" t="s">
        <v>81</v>
      </c>
      <c r="M5809" s="61">
        <f>VLOOKUP(H5809,zdroj!C:F,4,0)</f>
        <v>0</v>
      </c>
      <c r="N5809" s="61" t="str">
        <f t="shared" si="180"/>
        <v>-</v>
      </c>
      <c r="P5809" s="73" t="str">
        <f t="shared" si="181"/>
        <v/>
      </c>
      <c r="Q5809" s="61" t="s">
        <v>86</v>
      </c>
    </row>
    <row r="5810" spans="8:17" x14ac:dyDescent="0.25">
      <c r="H5810" s="59">
        <v>192091</v>
      </c>
      <c r="I5810" s="59" t="s">
        <v>72</v>
      </c>
      <c r="J5810" s="59">
        <v>11596805</v>
      </c>
      <c r="K5810" s="59" t="s">
        <v>6029</v>
      </c>
      <c r="L5810" s="61" t="s">
        <v>81</v>
      </c>
      <c r="M5810" s="61">
        <f>VLOOKUP(H5810,zdroj!C:F,4,0)</f>
        <v>0</v>
      </c>
      <c r="N5810" s="61" t="str">
        <f t="shared" si="180"/>
        <v>-</v>
      </c>
      <c r="P5810" s="73" t="str">
        <f t="shared" si="181"/>
        <v/>
      </c>
      <c r="Q5810" s="61" t="s">
        <v>86</v>
      </c>
    </row>
    <row r="5811" spans="8:17" x14ac:dyDescent="0.25">
      <c r="H5811" s="59">
        <v>192091</v>
      </c>
      <c r="I5811" s="59" t="s">
        <v>72</v>
      </c>
      <c r="J5811" s="59">
        <v>11596813</v>
      </c>
      <c r="K5811" s="59" t="s">
        <v>6030</v>
      </c>
      <c r="L5811" s="61" t="s">
        <v>81</v>
      </c>
      <c r="M5811" s="61">
        <f>VLOOKUP(H5811,zdroj!C:F,4,0)</f>
        <v>0</v>
      </c>
      <c r="N5811" s="61" t="str">
        <f t="shared" si="180"/>
        <v>-</v>
      </c>
      <c r="P5811" s="73" t="str">
        <f t="shared" si="181"/>
        <v/>
      </c>
      <c r="Q5811" s="61" t="s">
        <v>86</v>
      </c>
    </row>
    <row r="5812" spans="8:17" x14ac:dyDescent="0.25">
      <c r="H5812" s="59">
        <v>192091</v>
      </c>
      <c r="I5812" s="59" t="s">
        <v>72</v>
      </c>
      <c r="J5812" s="59">
        <v>11596821</v>
      </c>
      <c r="K5812" s="59" t="s">
        <v>6031</v>
      </c>
      <c r="L5812" s="61" t="s">
        <v>81</v>
      </c>
      <c r="M5812" s="61">
        <f>VLOOKUP(H5812,zdroj!C:F,4,0)</f>
        <v>0</v>
      </c>
      <c r="N5812" s="61" t="str">
        <f t="shared" si="180"/>
        <v>-</v>
      </c>
      <c r="P5812" s="73" t="str">
        <f t="shared" si="181"/>
        <v/>
      </c>
      <c r="Q5812" s="61" t="s">
        <v>86</v>
      </c>
    </row>
    <row r="5813" spans="8:17" x14ac:dyDescent="0.25">
      <c r="H5813" s="59">
        <v>192091</v>
      </c>
      <c r="I5813" s="59" t="s">
        <v>72</v>
      </c>
      <c r="J5813" s="59">
        <v>11596830</v>
      </c>
      <c r="K5813" s="59" t="s">
        <v>6032</v>
      </c>
      <c r="L5813" s="61" t="s">
        <v>81</v>
      </c>
      <c r="M5813" s="61">
        <f>VLOOKUP(H5813,zdroj!C:F,4,0)</f>
        <v>0</v>
      </c>
      <c r="N5813" s="61" t="str">
        <f t="shared" si="180"/>
        <v>-</v>
      </c>
      <c r="P5813" s="73" t="str">
        <f t="shared" si="181"/>
        <v/>
      </c>
      <c r="Q5813" s="61" t="s">
        <v>86</v>
      </c>
    </row>
    <row r="5814" spans="8:17" x14ac:dyDescent="0.25">
      <c r="H5814" s="59">
        <v>192091</v>
      </c>
      <c r="I5814" s="59" t="s">
        <v>72</v>
      </c>
      <c r="J5814" s="59">
        <v>11596848</v>
      </c>
      <c r="K5814" s="59" t="s">
        <v>6033</v>
      </c>
      <c r="L5814" s="61" t="s">
        <v>81</v>
      </c>
      <c r="M5814" s="61">
        <f>VLOOKUP(H5814,zdroj!C:F,4,0)</f>
        <v>0</v>
      </c>
      <c r="N5814" s="61" t="str">
        <f t="shared" si="180"/>
        <v>-</v>
      </c>
      <c r="P5814" s="73" t="str">
        <f t="shared" si="181"/>
        <v/>
      </c>
      <c r="Q5814" s="61" t="s">
        <v>86</v>
      </c>
    </row>
    <row r="5815" spans="8:17" x14ac:dyDescent="0.25">
      <c r="H5815" s="59">
        <v>192091</v>
      </c>
      <c r="I5815" s="59" t="s">
        <v>72</v>
      </c>
      <c r="J5815" s="59">
        <v>11596856</v>
      </c>
      <c r="K5815" s="59" t="s">
        <v>6034</v>
      </c>
      <c r="L5815" s="61" t="s">
        <v>81</v>
      </c>
      <c r="M5815" s="61">
        <f>VLOOKUP(H5815,zdroj!C:F,4,0)</f>
        <v>0</v>
      </c>
      <c r="N5815" s="61" t="str">
        <f t="shared" si="180"/>
        <v>-</v>
      </c>
      <c r="P5815" s="73" t="str">
        <f t="shared" si="181"/>
        <v/>
      </c>
      <c r="Q5815" s="61" t="s">
        <v>86</v>
      </c>
    </row>
    <row r="5816" spans="8:17" x14ac:dyDescent="0.25">
      <c r="H5816" s="59">
        <v>192091</v>
      </c>
      <c r="I5816" s="59" t="s">
        <v>72</v>
      </c>
      <c r="J5816" s="59">
        <v>11596881</v>
      </c>
      <c r="K5816" s="59" t="s">
        <v>6035</v>
      </c>
      <c r="L5816" s="61" t="s">
        <v>114</v>
      </c>
      <c r="M5816" s="61">
        <f>VLOOKUP(H5816,zdroj!C:F,4,0)</f>
        <v>0</v>
      </c>
      <c r="N5816" s="61" t="str">
        <f t="shared" si="180"/>
        <v>katC</v>
      </c>
      <c r="P5816" s="73" t="str">
        <f t="shared" si="181"/>
        <v/>
      </c>
      <c r="Q5816" s="61" t="s">
        <v>31</v>
      </c>
    </row>
    <row r="5817" spans="8:17" x14ac:dyDescent="0.25">
      <c r="H5817" s="59">
        <v>192091</v>
      </c>
      <c r="I5817" s="59" t="s">
        <v>72</v>
      </c>
      <c r="J5817" s="59">
        <v>11596899</v>
      </c>
      <c r="K5817" s="59" t="s">
        <v>6036</v>
      </c>
      <c r="L5817" s="61" t="s">
        <v>81</v>
      </c>
      <c r="M5817" s="61">
        <f>VLOOKUP(H5817,zdroj!C:F,4,0)</f>
        <v>0</v>
      </c>
      <c r="N5817" s="61" t="str">
        <f t="shared" si="180"/>
        <v>-</v>
      </c>
      <c r="P5817" s="73" t="str">
        <f t="shared" si="181"/>
        <v/>
      </c>
      <c r="Q5817" s="61" t="s">
        <v>86</v>
      </c>
    </row>
    <row r="5818" spans="8:17" x14ac:dyDescent="0.25">
      <c r="H5818" s="59">
        <v>192091</v>
      </c>
      <c r="I5818" s="59" t="s">
        <v>72</v>
      </c>
      <c r="J5818" s="59">
        <v>11596902</v>
      </c>
      <c r="K5818" s="59" t="s">
        <v>6037</v>
      </c>
      <c r="L5818" s="61" t="s">
        <v>81</v>
      </c>
      <c r="M5818" s="61">
        <f>VLOOKUP(H5818,zdroj!C:F,4,0)</f>
        <v>0</v>
      </c>
      <c r="N5818" s="61" t="str">
        <f t="shared" si="180"/>
        <v>-</v>
      </c>
      <c r="P5818" s="73" t="str">
        <f t="shared" si="181"/>
        <v/>
      </c>
      <c r="Q5818" s="61" t="s">
        <v>86</v>
      </c>
    </row>
    <row r="5819" spans="8:17" x14ac:dyDescent="0.25">
      <c r="H5819" s="59">
        <v>192091</v>
      </c>
      <c r="I5819" s="59" t="s">
        <v>72</v>
      </c>
      <c r="J5819" s="59">
        <v>11596929</v>
      </c>
      <c r="K5819" s="59" t="s">
        <v>6038</v>
      </c>
      <c r="L5819" s="61" t="s">
        <v>81</v>
      </c>
      <c r="M5819" s="61">
        <f>VLOOKUP(H5819,zdroj!C:F,4,0)</f>
        <v>0</v>
      </c>
      <c r="N5819" s="61" t="str">
        <f t="shared" si="180"/>
        <v>-</v>
      </c>
      <c r="P5819" s="73" t="str">
        <f t="shared" si="181"/>
        <v/>
      </c>
      <c r="Q5819" s="61" t="s">
        <v>86</v>
      </c>
    </row>
    <row r="5820" spans="8:17" x14ac:dyDescent="0.25">
      <c r="H5820" s="59">
        <v>192091</v>
      </c>
      <c r="I5820" s="59" t="s">
        <v>72</v>
      </c>
      <c r="J5820" s="59">
        <v>11596937</v>
      </c>
      <c r="K5820" s="59" t="s">
        <v>6039</v>
      </c>
      <c r="L5820" s="61" t="s">
        <v>81</v>
      </c>
      <c r="M5820" s="61">
        <f>VLOOKUP(H5820,zdroj!C:F,4,0)</f>
        <v>0</v>
      </c>
      <c r="N5820" s="61" t="str">
        <f t="shared" si="180"/>
        <v>-</v>
      </c>
      <c r="P5820" s="73" t="str">
        <f t="shared" si="181"/>
        <v/>
      </c>
      <c r="Q5820" s="61" t="s">
        <v>86</v>
      </c>
    </row>
    <row r="5821" spans="8:17" x14ac:dyDescent="0.25">
      <c r="H5821" s="59">
        <v>192091</v>
      </c>
      <c r="I5821" s="59" t="s">
        <v>72</v>
      </c>
      <c r="J5821" s="59">
        <v>11596945</v>
      </c>
      <c r="K5821" s="59" t="s">
        <v>6040</v>
      </c>
      <c r="L5821" s="61" t="s">
        <v>114</v>
      </c>
      <c r="M5821" s="61">
        <f>VLOOKUP(H5821,zdroj!C:F,4,0)</f>
        <v>0</v>
      </c>
      <c r="N5821" s="61" t="str">
        <f t="shared" si="180"/>
        <v>katC</v>
      </c>
      <c r="P5821" s="73" t="str">
        <f t="shared" si="181"/>
        <v/>
      </c>
      <c r="Q5821" s="61" t="s">
        <v>31</v>
      </c>
    </row>
    <row r="5822" spans="8:17" x14ac:dyDescent="0.25">
      <c r="H5822" s="59">
        <v>192091</v>
      </c>
      <c r="I5822" s="59" t="s">
        <v>72</v>
      </c>
      <c r="J5822" s="59">
        <v>11597143</v>
      </c>
      <c r="K5822" s="59" t="s">
        <v>6041</v>
      </c>
      <c r="L5822" s="61" t="s">
        <v>81</v>
      </c>
      <c r="M5822" s="61">
        <f>VLOOKUP(H5822,zdroj!C:F,4,0)</f>
        <v>0</v>
      </c>
      <c r="N5822" s="61" t="str">
        <f t="shared" si="180"/>
        <v>-</v>
      </c>
      <c r="P5822" s="73" t="str">
        <f t="shared" si="181"/>
        <v/>
      </c>
      <c r="Q5822" s="61" t="s">
        <v>86</v>
      </c>
    </row>
    <row r="5823" spans="8:17" x14ac:dyDescent="0.25">
      <c r="H5823" s="59">
        <v>192091</v>
      </c>
      <c r="I5823" s="59" t="s">
        <v>72</v>
      </c>
      <c r="J5823" s="59">
        <v>11597216</v>
      </c>
      <c r="K5823" s="59" t="s">
        <v>6042</v>
      </c>
      <c r="L5823" s="61" t="s">
        <v>81</v>
      </c>
      <c r="M5823" s="61">
        <f>VLOOKUP(H5823,zdroj!C:F,4,0)</f>
        <v>0</v>
      </c>
      <c r="N5823" s="61" t="str">
        <f t="shared" si="180"/>
        <v>-</v>
      </c>
      <c r="P5823" s="73" t="str">
        <f t="shared" si="181"/>
        <v/>
      </c>
      <c r="Q5823" s="61" t="s">
        <v>86</v>
      </c>
    </row>
    <row r="5824" spans="8:17" x14ac:dyDescent="0.25">
      <c r="H5824" s="59">
        <v>192091</v>
      </c>
      <c r="I5824" s="59" t="s">
        <v>72</v>
      </c>
      <c r="J5824" s="59">
        <v>11597232</v>
      </c>
      <c r="K5824" s="59" t="s">
        <v>6043</v>
      </c>
      <c r="L5824" s="61" t="s">
        <v>81</v>
      </c>
      <c r="M5824" s="61">
        <f>VLOOKUP(H5824,zdroj!C:F,4,0)</f>
        <v>0</v>
      </c>
      <c r="N5824" s="61" t="str">
        <f t="shared" si="180"/>
        <v>-</v>
      </c>
      <c r="P5824" s="73" t="str">
        <f t="shared" si="181"/>
        <v/>
      </c>
      <c r="Q5824" s="61" t="s">
        <v>88</v>
      </c>
    </row>
    <row r="5825" spans="8:17" x14ac:dyDescent="0.25">
      <c r="H5825" s="59">
        <v>192091</v>
      </c>
      <c r="I5825" s="59" t="s">
        <v>72</v>
      </c>
      <c r="J5825" s="59">
        <v>11597267</v>
      </c>
      <c r="K5825" s="59" t="s">
        <v>6044</v>
      </c>
      <c r="L5825" s="61" t="s">
        <v>81</v>
      </c>
      <c r="M5825" s="61">
        <f>VLOOKUP(H5825,zdroj!C:F,4,0)</f>
        <v>0</v>
      </c>
      <c r="N5825" s="61" t="str">
        <f t="shared" si="180"/>
        <v>-</v>
      </c>
      <c r="P5825" s="73" t="str">
        <f t="shared" si="181"/>
        <v/>
      </c>
      <c r="Q5825" s="61" t="s">
        <v>88</v>
      </c>
    </row>
    <row r="5826" spans="8:17" x14ac:dyDescent="0.25">
      <c r="H5826" s="59">
        <v>192091</v>
      </c>
      <c r="I5826" s="59" t="s">
        <v>72</v>
      </c>
      <c r="J5826" s="59">
        <v>11597291</v>
      </c>
      <c r="K5826" s="59" t="s">
        <v>6045</v>
      </c>
      <c r="L5826" s="61" t="s">
        <v>81</v>
      </c>
      <c r="M5826" s="61">
        <f>VLOOKUP(H5826,zdroj!C:F,4,0)</f>
        <v>0</v>
      </c>
      <c r="N5826" s="61" t="str">
        <f t="shared" si="180"/>
        <v>-</v>
      </c>
      <c r="P5826" s="73" t="str">
        <f t="shared" si="181"/>
        <v/>
      </c>
      <c r="Q5826" s="61" t="s">
        <v>88</v>
      </c>
    </row>
    <row r="5827" spans="8:17" x14ac:dyDescent="0.25">
      <c r="H5827" s="59">
        <v>192091</v>
      </c>
      <c r="I5827" s="59" t="s">
        <v>72</v>
      </c>
      <c r="J5827" s="59">
        <v>11597488</v>
      </c>
      <c r="K5827" s="59" t="s">
        <v>6046</v>
      </c>
      <c r="L5827" s="61" t="s">
        <v>81</v>
      </c>
      <c r="M5827" s="61">
        <f>VLOOKUP(H5827,zdroj!C:F,4,0)</f>
        <v>0</v>
      </c>
      <c r="N5827" s="61" t="str">
        <f t="shared" si="180"/>
        <v>-</v>
      </c>
      <c r="P5827" s="73" t="str">
        <f t="shared" si="181"/>
        <v/>
      </c>
      <c r="Q5827" s="61" t="s">
        <v>88</v>
      </c>
    </row>
    <row r="5828" spans="8:17" x14ac:dyDescent="0.25">
      <c r="H5828" s="59">
        <v>192091</v>
      </c>
      <c r="I5828" s="59" t="s">
        <v>72</v>
      </c>
      <c r="J5828" s="59">
        <v>11597534</v>
      </c>
      <c r="K5828" s="59" t="s">
        <v>6047</v>
      </c>
      <c r="L5828" s="61" t="s">
        <v>81</v>
      </c>
      <c r="M5828" s="61">
        <f>VLOOKUP(H5828,zdroj!C:F,4,0)</f>
        <v>0</v>
      </c>
      <c r="N5828" s="61" t="str">
        <f t="shared" si="180"/>
        <v>-</v>
      </c>
      <c r="P5828" s="73" t="str">
        <f t="shared" si="181"/>
        <v/>
      </c>
      <c r="Q5828" s="61" t="s">
        <v>88</v>
      </c>
    </row>
    <row r="5829" spans="8:17" x14ac:dyDescent="0.25">
      <c r="H5829" s="59">
        <v>192091</v>
      </c>
      <c r="I5829" s="59" t="s">
        <v>72</v>
      </c>
      <c r="J5829" s="59">
        <v>11597674</v>
      </c>
      <c r="K5829" s="59" t="s">
        <v>6048</v>
      </c>
      <c r="L5829" s="61" t="s">
        <v>81</v>
      </c>
      <c r="M5829" s="61">
        <f>VLOOKUP(H5829,zdroj!C:F,4,0)</f>
        <v>0</v>
      </c>
      <c r="N5829" s="61" t="str">
        <f t="shared" si="180"/>
        <v>-</v>
      </c>
      <c r="P5829" s="73" t="str">
        <f t="shared" si="181"/>
        <v/>
      </c>
      <c r="Q5829" s="61" t="s">
        <v>88</v>
      </c>
    </row>
    <row r="5830" spans="8:17" x14ac:dyDescent="0.25">
      <c r="H5830" s="59">
        <v>192091</v>
      </c>
      <c r="I5830" s="59" t="s">
        <v>72</v>
      </c>
      <c r="J5830" s="59">
        <v>11597801</v>
      </c>
      <c r="K5830" s="59" t="s">
        <v>6049</v>
      </c>
      <c r="L5830" s="61" t="s">
        <v>81</v>
      </c>
      <c r="M5830" s="61">
        <f>VLOOKUP(H5830,zdroj!C:F,4,0)</f>
        <v>0</v>
      </c>
      <c r="N5830" s="61" t="str">
        <f t="shared" si="180"/>
        <v>-</v>
      </c>
      <c r="P5830" s="73" t="str">
        <f t="shared" si="181"/>
        <v/>
      </c>
      <c r="Q5830" s="61" t="s">
        <v>88</v>
      </c>
    </row>
    <row r="5831" spans="8:17" x14ac:dyDescent="0.25">
      <c r="H5831" s="59">
        <v>192091</v>
      </c>
      <c r="I5831" s="59" t="s">
        <v>72</v>
      </c>
      <c r="J5831" s="59">
        <v>11597909</v>
      </c>
      <c r="K5831" s="59" t="s">
        <v>6050</v>
      </c>
      <c r="L5831" s="61" t="s">
        <v>81</v>
      </c>
      <c r="M5831" s="61">
        <f>VLOOKUP(H5831,zdroj!C:F,4,0)</f>
        <v>0</v>
      </c>
      <c r="N5831" s="61" t="str">
        <f t="shared" ref="N5831:N5894" si="182">IF(M5831="A",IF(L5831="katA","katB",L5831),L5831)</f>
        <v>-</v>
      </c>
      <c r="P5831" s="73" t="str">
        <f t="shared" ref="P5831:P5894" si="183">IF(O5831="A",1,"")</f>
        <v/>
      </c>
      <c r="Q5831" s="61" t="s">
        <v>88</v>
      </c>
    </row>
    <row r="5832" spans="8:17" x14ac:dyDescent="0.25">
      <c r="H5832" s="59">
        <v>192091</v>
      </c>
      <c r="I5832" s="59" t="s">
        <v>72</v>
      </c>
      <c r="J5832" s="59">
        <v>11597917</v>
      </c>
      <c r="K5832" s="59" t="s">
        <v>6051</v>
      </c>
      <c r="L5832" s="61" t="s">
        <v>81</v>
      </c>
      <c r="M5832" s="61">
        <f>VLOOKUP(H5832,zdroj!C:F,4,0)</f>
        <v>0</v>
      </c>
      <c r="N5832" s="61" t="str">
        <f t="shared" si="182"/>
        <v>-</v>
      </c>
      <c r="P5832" s="73" t="str">
        <f t="shared" si="183"/>
        <v/>
      </c>
      <c r="Q5832" s="61" t="s">
        <v>88</v>
      </c>
    </row>
    <row r="5833" spans="8:17" x14ac:dyDescent="0.25">
      <c r="H5833" s="59">
        <v>192091</v>
      </c>
      <c r="I5833" s="59" t="s">
        <v>72</v>
      </c>
      <c r="J5833" s="59">
        <v>11597933</v>
      </c>
      <c r="K5833" s="59" t="s">
        <v>6052</v>
      </c>
      <c r="L5833" s="61" t="s">
        <v>81</v>
      </c>
      <c r="M5833" s="61">
        <f>VLOOKUP(H5833,zdroj!C:F,4,0)</f>
        <v>0</v>
      </c>
      <c r="N5833" s="61" t="str">
        <f t="shared" si="182"/>
        <v>-</v>
      </c>
      <c r="P5833" s="73" t="str">
        <f t="shared" si="183"/>
        <v/>
      </c>
      <c r="Q5833" s="61" t="s">
        <v>86</v>
      </c>
    </row>
    <row r="5834" spans="8:17" x14ac:dyDescent="0.25">
      <c r="H5834" s="59">
        <v>192091</v>
      </c>
      <c r="I5834" s="59" t="s">
        <v>72</v>
      </c>
      <c r="J5834" s="59">
        <v>11597950</v>
      </c>
      <c r="K5834" s="59" t="s">
        <v>6053</v>
      </c>
      <c r="L5834" s="61" t="s">
        <v>81</v>
      </c>
      <c r="M5834" s="61">
        <f>VLOOKUP(H5834,zdroj!C:F,4,0)</f>
        <v>0</v>
      </c>
      <c r="N5834" s="61" t="str">
        <f t="shared" si="182"/>
        <v>-</v>
      </c>
      <c r="P5834" s="73" t="str">
        <f t="shared" si="183"/>
        <v/>
      </c>
      <c r="Q5834" s="61" t="s">
        <v>88</v>
      </c>
    </row>
    <row r="5835" spans="8:17" x14ac:dyDescent="0.25">
      <c r="H5835" s="59">
        <v>192091</v>
      </c>
      <c r="I5835" s="59" t="s">
        <v>72</v>
      </c>
      <c r="J5835" s="59">
        <v>11597968</v>
      </c>
      <c r="K5835" s="59" t="s">
        <v>6054</v>
      </c>
      <c r="L5835" s="61" t="s">
        <v>81</v>
      </c>
      <c r="M5835" s="61">
        <f>VLOOKUP(H5835,zdroj!C:F,4,0)</f>
        <v>0</v>
      </c>
      <c r="N5835" s="61" t="str">
        <f t="shared" si="182"/>
        <v>-</v>
      </c>
      <c r="P5835" s="73" t="str">
        <f t="shared" si="183"/>
        <v/>
      </c>
      <c r="Q5835" s="61" t="s">
        <v>88</v>
      </c>
    </row>
    <row r="5836" spans="8:17" x14ac:dyDescent="0.25">
      <c r="H5836" s="59">
        <v>192091</v>
      </c>
      <c r="I5836" s="59" t="s">
        <v>72</v>
      </c>
      <c r="J5836" s="59">
        <v>26173000</v>
      </c>
      <c r="K5836" s="59" t="s">
        <v>6055</v>
      </c>
      <c r="L5836" s="61" t="s">
        <v>81</v>
      </c>
      <c r="M5836" s="61">
        <f>VLOOKUP(H5836,zdroj!C:F,4,0)</f>
        <v>0</v>
      </c>
      <c r="N5836" s="61" t="str">
        <f t="shared" si="182"/>
        <v>-</v>
      </c>
      <c r="P5836" s="73" t="str">
        <f t="shared" si="183"/>
        <v/>
      </c>
      <c r="Q5836" s="61" t="s">
        <v>86</v>
      </c>
    </row>
    <row r="5837" spans="8:17" x14ac:dyDescent="0.25">
      <c r="H5837" s="59">
        <v>192091</v>
      </c>
      <c r="I5837" s="59" t="s">
        <v>72</v>
      </c>
      <c r="J5837" s="59">
        <v>26216302</v>
      </c>
      <c r="K5837" s="59" t="s">
        <v>6056</v>
      </c>
      <c r="L5837" s="61" t="s">
        <v>81</v>
      </c>
      <c r="M5837" s="61">
        <f>VLOOKUP(H5837,zdroj!C:F,4,0)</f>
        <v>0</v>
      </c>
      <c r="N5837" s="61" t="str">
        <f t="shared" si="182"/>
        <v>-</v>
      </c>
      <c r="P5837" s="73" t="str">
        <f t="shared" si="183"/>
        <v/>
      </c>
      <c r="Q5837" s="61" t="s">
        <v>86</v>
      </c>
    </row>
    <row r="5838" spans="8:17" x14ac:dyDescent="0.25">
      <c r="H5838" s="59">
        <v>192091</v>
      </c>
      <c r="I5838" s="59" t="s">
        <v>72</v>
      </c>
      <c r="J5838" s="59">
        <v>26426838</v>
      </c>
      <c r="K5838" s="59" t="s">
        <v>6057</v>
      </c>
      <c r="L5838" s="61" t="s">
        <v>81</v>
      </c>
      <c r="M5838" s="61">
        <f>VLOOKUP(H5838,zdroj!C:F,4,0)</f>
        <v>0</v>
      </c>
      <c r="N5838" s="61" t="str">
        <f t="shared" si="182"/>
        <v>-</v>
      </c>
      <c r="P5838" s="73" t="str">
        <f t="shared" si="183"/>
        <v/>
      </c>
      <c r="Q5838" s="61" t="s">
        <v>88</v>
      </c>
    </row>
    <row r="5839" spans="8:17" x14ac:dyDescent="0.25">
      <c r="H5839" s="59">
        <v>192091</v>
      </c>
      <c r="I5839" s="59" t="s">
        <v>72</v>
      </c>
      <c r="J5839" s="59">
        <v>26437406</v>
      </c>
      <c r="K5839" s="59" t="s">
        <v>6058</v>
      </c>
      <c r="L5839" s="61" t="s">
        <v>114</v>
      </c>
      <c r="M5839" s="61">
        <f>VLOOKUP(H5839,zdroj!C:F,4,0)</f>
        <v>0</v>
      </c>
      <c r="N5839" s="61" t="str">
        <f t="shared" si="182"/>
        <v>katC</v>
      </c>
      <c r="P5839" s="73" t="str">
        <f t="shared" si="183"/>
        <v/>
      </c>
      <c r="Q5839" s="61" t="s">
        <v>31</v>
      </c>
    </row>
    <row r="5840" spans="8:17" x14ac:dyDescent="0.25">
      <c r="H5840" s="59">
        <v>192091</v>
      </c>
      <c r="I5840" s="59" t="s">
        <v>72</v>
      </c>
      <c r="J5840" s="59">
        <v>26473089</v>
      </c>
      <c r="K5840" s="59" t="s">
        <v>6059</v>
      </c>
      <c r="L5840" s="61" t="s">
        <v>81</v>
      </c>
      <c r="M5840" s="61">
        <f>VLOOKUP(H5840,zdroj!C:F,4,0)</f>
        <v>0</v>
      </c>
      <c r="N5840" s="61" t="str">
        <f t="shared" si="182"/>
        <v>-</v>
      </c>
      <c r="P5840" s="73" t="str">
        <f t="shared" si="183"/>
        <v/>
      </c>
      <c r="Q5840" s="61" t="s">
        <v>88</v>
      </c>
    </row>
    <row r="5841" spans="8:17" x14ac:dyDescent="0.25">
      <c r="H5841" s="59">
        <v>192091</v>
      </c>
      <c r="I5841" s="59" t="s">
        <v>72</v>
      </c>
      <c r="J5841" s="59">
        <v>26476983</v>
      </c>
      <c r="K5841" s="59" t="s">
        <v>6060</v>
      </c>
      <c r="L5841" s="61" t="s">
        <v>81</v>
      </c>
      <c r="M5841" s="61">
        <f>VLOOKUP(H5841,zdroj!C:F,4,0)</f>
        <v>0</v>
      </c>
      <c r="N5841" s="61" t="str">
        <f t="shared" si="182"/>
        <v>-</v>
      </c>
      <c r="P5841" s="73" t="str">
        <f t="shared" si="183"/>
        <v/>
      </c>
      <c r="Q5841" s="61" t="s">
        <v>88</v>
      </c>
    </row>
    <row r="5842" spans="8:17" x14ac:dyDescent="0.25">
      <c r="H5842" s="59">
        <v>192091</v>
      </c>
      <c r="I5842" s="59" t="s">
        <v>72</v>
      </c>
      <c r="J5842" s="59">
        <v>26482894</v>
      </c>
      <c r="K5842" s="59" t="s">
        <v>6061</v>
      </c>
      <c r="L5842" s="61" t="s">
        <v>81</v>
      </c>
      <c r="M5842" s="61">
        <f>VLOOKUP(H5842,zdroj!C:F,4,0)</f>
        <v>0</v>
      </c>
      <c r="N5842" s="61" t="str">
        <f t="shared" si="182"/>
        <v>-</v>
      </c>
      <c r="P5842" s="73" t="str">
        <f t="shared" si="183"/>
        <v/>
      </c>
      <c r="Q5842" s="61" t="s">
        <v>88</v>
      </c>
    </row>
    <row r="5843" spans="8:17" x14ac:dyDescent="0.25">
      <c r="H5843" s="59">
        <v>192091</v>
      </c>
      <c r="I5843" s="59" t="s">
        <v>72</v>
      </c>
      <c r="J5843" s="59">
        <v>26787881</v>
      </c>
      <c r="K5843" s="59" t="s">
        <v>6062</v>
      </c>
      <c r="L5843" s="61" t="s">
        <v>81</v>
      </c>
      <c r="M5843" s="61">
        <f>VLOOKUP(H5843,zdroj!C:F,4,0)</f>
        <v>0</v>
      </c>
      <c r="N5843" s="61" t="str">
        <f t="shared" si="182"/>
        <v>-</v>
      </c>
      <c r="P5843" s="73" t="str">
        <f t="shared" si="183"/>
        <v/>
      </c>
      <c r="Q5843" s="61" t="s">
        <v>88</v>
      </c>
    </row>
    <row r="5844" spans="8:17" x14ac:dyDescent="0.25">
      <c r="H5844" s="59">
        <v>192091</v>
      </c>
      <c r="I5844" s="59" t="s">
        <v>72</v>
      </c>
      <c r="J5844" s="59">
        <v>27039668</v>
      </c>
      <c r="K5844" s="59" t="s">
        <v>6063</v>
      </c>
      <c r="L5844" s="61" t="s">
        <v>81</v>
      </c>
      <c r="M5844" s="61">
        <f>VLOOKUP(H5844,zdroj!C:F,4,0)</f>
        <v>0</v>
      </c>
      <c r="N5844" s="61" t="str">
        <f t="shared" si="182"/>
        <v>-</v>
      </c>
      <c r="P5844" s="73" t="str">
        <f t="shared" si="183"/>
        <v/>
      </c>
      <c r="Q5844" s="61" t="s">
        <v>88</v>
      </c>
    </row>
    <row r="5845" spans="8:17" x14ac:dyDescent="0.25">
      <c r="H5845" s="59">
        <v>192091</v>
      </c>
      <c r="I5845" s="59" t="s">
        <v>72</v>
      </c>
      <c r="J5845" s="59">
        <v>27313727</v>
      </c>
      <c r="K5845" s="59" t="s">
        <v>6064</v>
      </c>
      <c r="L5845" s="61" t="s">
        <v>81</v>
      </c>
      <c r="M5845" s="61">
        <f>VLOOKUP(H5845,zdroj!C:F,4,0)</f>
        <v>0</v>
      </c>
      <c r="N5845" s="61" t="str">
        <f t="shared" si="182"/>
        <v>-</v>
      </c>
      <c r="P5845" s="73" t="str">
        <f t="shared" si="183"/>
        <v/>
      </c>
      <c r="Q5845" s="61" t="s">
        <v>88</v>
      </c>
    </row>
    <row r="5846" spans="8:17" x14ac:dyDescent="0.25">
      <c r="H5846" s="59">
        <v>192091</v>
      </c>
      <c r="I5846" s="59" t="s">
        <v>72</v>
      </c>
      <c r="J5846" s="59">
        <v>27350240</v>
      </c>
      <c r="K5846" s="59" t="s">
        <v>6065</v>
      </c>
      <c r="L5846" s="61" t="s">
        <v>81</v>
      </c>
      <c r="M5846" s="61">
        <f>VLOOKUP(H5846,zdroj!C:F,4,0)</f>
        <v>0</v>
      </c>
      <c r="N5846" s="61" t="str">
        <f t="shared" si="182"/>
        <v>-</v>
      </c>
      <c r="P5846" s="73" t="str">
        <f t="shared" si="183"/>
        <v/>
      </c>
      <c r="Q5846" s="61" t="s">
        <v>88</v>
      </c>
    </row>
    <row r="5847" spans="8:17" x14ac:dyDescent="0.25">
      <c r="H5847" s="59">
        <v>192091</v>
      </c>
      <c r="I5847" s="59" t="s">
        <v>72</v>
      </c>
      <c r="J5847" s="59">
        <v>27537153</v>
      </c>
      <c r="K5847" s="59" t="s">
        <v>6066</v>
      </c>
      <c r="L5847" s="61" t="s">
        <v>81</v>
      </c>
      <c r="M5847" s="61">
        <f>VLOOKUP(H5847,zdroj!C:F,4,0)</f>
        <v>0</v>
      </c>
      <c r="N5847" s="61" t="str">
        <f t="shared" si="182"/>
        <v>-</v>
      </c>
      <c r="P5847" s="73" t="str">
        <f t="shared" si="183"/>
        <v/>
      </c>
      <c r="Q5847" s="61" t="s">
        <v>86</v>
      </c>
    </row>
    <row r="5848" spans="8:17" x14ac:dyDescent="0.25">
      <c r="H5848" s="59">
        <v>192091</v>
      </c>
      <c r="I5848" s="59" t="s">
        <v>72</v>
      </c>
      <c r="J5848" s="59">
        <v>27537161</v>
      </c>
      <c r="K5848" s="59" t="s">
        <v>6067</v>
      </c>
      <c r="L5848" s="61" t="s">
        <v>81</v>
      </c>
      <c r="M5848" s="61">
        <f>VLOOKUP(H5848,zdroj!C:F,4,0)</f>
        <v>0</v>
      </c>
      <c r="N5848" s="61" t="str">
        <f t="shared" si="182"/>
        <v>-</v>
      </c>
      <c r="P5848" s="73" t="str">
        <f t="shared" si="183"/>
        <v/>
      </c>
      <c r="Q5848" s="61" t="s">
        <v>86</v>
      </c>
    </row>
    <row r="5849" spans="8:17" x14ac:dyDescent="0.25">
      <c r="H5849" s="59">
        <v>192091</v>
      </c>
      <c r="I5849" s="59" t="s">
        <v>72</v>
      </c>
      <c r="J5849" s="59">
        <v>27620476</v>
      </c>
      <c r="K5849" s="59" t="s">
        <v>6068</v>
      </c>
      <c r="L5849" s="61" t="s">
        <v>81</v>
      </c>
      <c r="M5849" s="61">
        <f>VLOOKUP(H5849,zdroj!C:F,4,0)</f>
        <v>0</v>
      </c>
      <c r="N5849" s="61" t="str">
        <f t="shared" si="182"/>
        <v>-</v>
      </c>
      <c r="P5849" s="73" t="str">
        <f t="shared" si="183"/>
        <v/>
      </c>
      <c r="Q5849" s="61" t="s">
        <v>88</v>
      </c>
    </row>
    <row r="5850" spans="8:17" x14ac:dyDescent="0.25">
      <c r="H5850" s="59">
        <v>192091</v>
      </c>
      <c r="I5850" s="59" t="s">
        <v>72</v>
      </c>
      <c r="J5850" s="59">
        <v>27873021</v>
      </c>
      <c r="K5850" s="59" t="s">
        <v>6069</v>
      </c>
      <c r="L5850" s="61" t="s">
        <v>81</v>
      </c>
      <c r="M5850" s="61">
        <f>VLOOKUP(H5850,zdroj!C:F,4,0)</f>
        <v>0</v>
      </c>
      <c r="N5850" s="61" t="str">
        <f t="shared" si="182"/>
        <v>-</v>
      </c>
      <c r="P5850" s="73" t="str">
        <f t="shared" si="183"/>
        <v/>
      </c>
      <c r="Q5850" s="61" t="s">
        <v>86</v>
      </c>
    </row>
    <row r="5851" spans="8:17" x14ac:dyDescent="0.25">
      <c r="H5851" s="59">
        <v>192091</v>
      </c>
      <c r="I5851" s="59" t="s">
        <v>72</v>
      </c>
      <c r="J5851" s="59">
        <v>27972411</v>
      </c>
      <c r="K5851" s="59" t="s">
        <v>6070</v>
      </c>
      <c r="L5851" s="61" t="s">
        <v>114</v>
      </c>
      <c r="M5851" s="61">
        <f>VLOOKUP(H5851,zdroj!C:F,4,0)</f>
        <v>0</v>
      </c>
      <c r="N5851" s="61" t="str">
        <f t="shared" si="182"/>
        <v>katC</v>
      </c>
      <c r="P5851" s="73" t="str">
        <f t="shared" si="183"/>
        <v/>
      </c>
      <c r="Q5851" s="61" t="s">
        <v>31</v>
      </c>
    </row>
    <row r="5852" spans="8:17" x14ac:dyDescent="0.25">
      <c r="H5852" s="59">
        <v>192091</v>
      </c>
      <c r="I5852" s="59" t="s">
        <v>72</v>
      </c>
      <c r="J5852" s="59">
        <v>28024362</v>
      </c>
      <c r="K5852" s="59" t="s">
        <v>6071</v>
      </c>
      <c r="L5852" s="61" t="s">
        <v>81</v>
      </c>
      <c r="M5852" s="61">
        <f>VLOOKUP(H5852,zdroj!C:F,4,0)</f>
        <v>0</v>
      </c>
      <c r="N5852" s="61" t="str">
        <f t="shared" si="182"/>
        <v>-</v>
      </c>
      <c r="P5852" s="73" t="str">
        <f t="shared" si="183"/>
        <v/>
      </c>
      <c r="Q5852" s="61" t="s">
        <v>88</v>
      </c>
    </row>
    <row r="5853" spans="8:17" x14ac:dyDescent="0.25">
      <c r="H5853" s="59">
        <v>192091</v>
      </c>
      <c r="I5853" s="59" t="s">
        <v>72</v>
      </c>
      <c r="J5853" s="59">
        <v>28039581</v>
      </c>
      <c r="K5853" s="59" t="s">
        <v>6072</v>
      </c>
      <c r="L5853" s="61" t="s">
        <v>81</v>
      </c>
      <c r="M5853" s="61">
        <f>VLOOKUP(H5853,zdroj!C:F,4,0)</f>
        <v>0</v>
      </c>
      <c r="N5853" s="61" t="str">
        <f t="shared" si="182"/>
        <v>-</v>
      </c>
      <c r="P5853" s="73" t="str">
        <f t="shared" si="183"/>
        <v/>
      </c>
      <c r="Q5853" s="61" t="s">
        <v>86</v>
      </c>
    </row>
    <row r="5854" spans="8:17" x14ac:dyDescent="0.25">
      <c r="H5854" s="59">
        <v>192091</v>
      </c>
      <c r="I5854" s="59" t="s">
        <v>72</v>
      </c>
      <c r="J5854" s="59">
        <v>28365216</v>
      </c>
      <c r="K5854" s="59" t="s">
        <v>6073</v>
      </c>
      <c r="L5854" s="61" t="s">
        <v>81</v>
      </c>
      <c r="M5854" s="61">
        <f>VLOOKUP(H5854,zdroj!C:F,4,0)</f>
        <v>0</v>
      </c>
      <c r="N5854" s="61" t="str">
        <f t="shared" si="182"/>
        <v>-</v>
      </c>
      <c r="P5854" s="73" t="str">
        <f t="shared" si="183"/>
        <v/>
      </c>
      <c r="Q5854" s="61" t="s">
        <v>88</v>
      </c>
    </row>
    <row r="5855" spans="8:17" x14ac:dyDescent="0.25">
      <c r="H5855" s="59">
        <v>192091</v>
      </c>
      <c r="I5855" s="59" t="s">
        <v>72</v>
      </c>
      <c r="J5855" s="59">
        <v>30954541</v>
      </c>
      <c r="K5855" s="59" t="s">
        <v>6074</v>
      </c>
      <c r="L5855" s="61" t="s">
        <v>81</v>
      </c>
      <c r="M5855" s="61">
        <f>VLOOKUP(H5855,zdroj!C:F,4,0)</f>
        <v>0</v>
      </c>
      <c r="N5855" s="61" t="str">
        <f t="shared" si="182"/>
        <v>-</v>
      </c>
      <c r="P5855" s="73" t="str">
        <f t="shared" si="183"/>
        <v/>
      </c>
      <c r="Q5855" s="61" t="s">
        <v>86</v>
      </c>
    </row>
    <row r="5856" spans="8:17" x14ac:dyDescent="0.25">
      <c r="H5856" s="59">
        <v>192091</v>
      </c>
      <c r="I5856" s="59" t="s">
        <v>72</v>
      </c>
      <c r="J5856" s="59">
        <v>30954550</v>
      </c>
      <c r="K5856" s="59" t="s">
        <v>6075</v>
      </c>
      <c r="L5856" s="61" t="s">
        <v>81</v>
      </c>
      <c r="M5856" s="61">
        <f>VLOOKUP(H5856,zdroj!C:F,4,0)</f>
        <v>0</v>
      </c>
      <c r="N5856" s="61" t="str">
        <f t="shared" si="182"/>
        <v>-</v>
      </c>
      <c r="P5856" s="73" t="str">
        <f t="shared" si="183"/>
        <v/>
      </c>
      <c r="Q5856" s="61" t="s">
        <v>86</v>
      </c>
    </row>
    <row r="5857" spans="8:17" x14ac:dyDescent="0.25">
      <c r="H5857" s="59">
        <v>192091</v>
      </c>
      <c r="I5857" s="59" t="s">
        <v>72</v>
      </c>
      <c r="J5857" s="59">
        <v>30954576</v>
      </c>
      <c r="K5857" s="59" t="s">
        <v>6076</v>
      </c>
      <c r="L5857" s="61" t="s">
        <v>81</v>
      </c>
      <c r="M5857" s="61">
        <f>VLOOKUP(H5857,zdroj!C:F,4,0)</f>
        <v>0</v>
      </c>
      <c r="N5857" s="61" t="str">
        <f t="shared" si="182"/>
        <v>-</v>
      </c>
      <c r="P5857" s="73" t="str">
        <f t="shared" si="183"/>
        <v/>
      </c>
      <c r="Q5857" s="61" t="s">
        <v>88</v>
      </c>
    </row>
    <row r="5858" spans="8:17" x14ac:dyDescent="0.25">
      <c r="H5858" s="59">
        <v>192091</v>
      </c>
      <c r="I5858" s="59" t="s">
        <v>72</v>
      </c>
      <c r="J5858" s="59">
        <v>30954584</v>
      </c>
      <c r="K5858" s="59" t="s">
        <v>6077</v>
      </c>
      <c r="L5858" s="61" t="s">
        <v>81</v>
      </c>
      <c r="M5858" s="61">
        <f>VLOOKUP(H5858,zdroj!C:F,4,0)</f>
        <v>0</v>
      </c>
      <c r="N5858" s="61" t="str">
        <f t="shared" si="182"/>
        <v>-</v>
      </c>
      <c r="P5858" s="73" t="str">
        <f t="shared" si="183"/>
        <v/>
      </c>
      <c r="Q5858" s="61" t="s">
        <v>88</v>
      </c>
    </row>
    <row r="5859" spans="8:17" x14ac:dyDescent="0.25">
      <c r="H5859" s="59">
        <v>192091</v>
      </c>
      <c r="I5859" s="59" t="s">
        <v>72</v>
      </c>
      <c r="J5859" s="59">
        <v>40159311</v>
      </c>
      <c r="K5859" s="59" t="s">
        <v>6078</v>
      </c>
      <c r="L5859" s="61" t="s">
        <v>81</v>
      </c>
      <c r="M5859" s="61">
        <f>VLOOKUP(H5859,zdroj!C:F,4,0)</f>
        <v>0</v>
      </c>
      <c r="N5859" s="61" t="str">
        <f t="shared" si="182"/>
        <v>-</v>
      </c>
      <c r="P5859" s="73" t="str">
        <f t="shared" si="183"/>
        <v/>
      </c>
      <c r="Q5859" s="61" t="s">
        <v>86</v>
      </c>
    </row>
    <row r="5860" spans="8:17" x14ac:dyDescent="0.25">
      <c r="H5860" s="59">
        <v>192091</v>
      </c>
      <c r="I5860" s="59" t="s">
        <v>72</v>
      </c>
      <c r="J5860" s="59">
        <v>40159329</v>
      </c>
      <c r="K5860" s="59" t="s">
        <v>6079</v>
      </c>
      <c r="L5860" s="61" t="s">
        <v>81</v>
      </c>
      <c r="M5860" s="61">
        <f>VLOOKUP(H5860,zdroj!C:F,4,0)</f>
        <v>0</v>
      </c>
      <c r="N5860" s="61" t="str">
        <f t="shared" si="182"/>
        <v>-</v>
      </c>
      <c r="P5860" s="73" t="str">
        <f t="shared" si="183"/>
        <v/>
      </c>
      <c r="Q5860" s="61" t="s">
        <v>88</v>
      </c>
    </row>
    <row r="5861" spans="8:17" x14ac:dyDescent="0.25">
      <c r="H5861" s="59">
        <v>192091</v>
      </c>
      <c r="I5861" s="59" t="s">
        <v>72</v>
      </c>
      <c r="J5861" s="59">
        <v>40159337</v>
      </c>
      <c r="K5861" s="59" t="s">
        <v>6080</v>
      </c>
      <c r="L5861" s="61" t="s">
        <v>81</v>
      </c>
      <c r="M5861" s="61">
        <f>VLOOKUP(H5861,zdroj!C:F,4,0)</f>
        <v>0</v>
      </c>
      <c r="N5861" s="61" t="str">
        <f t="shared" si="182"/>
        <v>-</v>
      </c>
      <c r="P5861" s="73" t="str">
        <f t="shared" si="183"/>
        <v/>
      </c>
      <c r="Q5861" s="61" t="s">
        <v>88</v>
      </c>
    </row>
    <row r="5862" spans="8:17" x14ac:dyDescent="0.25">
      <c r="H5862" s="59">
        <v>192091</v>
      </c>
      <c r="I5862" s="59" t="s">
        <v>72</v>
      </c>
      <c r="J5862" s="59">
        <v>40159345</v>
      </c>
      <c r="K5862" s="59" t="s">
        <v>6081</v>
      </c>
      <c r="L5862" s="61" t="s">
        <v>81</v>
      </c>
      <c r="M5862" s="61">
        <f>VLOOKUP(H5862,zdroj!C:F,4,0)</f>
        <v>0</v>
      </c>
      <c r="N5862" s="61" t="str">
        <f t="shared" si="182"/>
        <v>-</v>
      </c>
      <c r="P5862" s="73" t="str">
        <f t="shared" si="183"/>
        <v/>
      </c>
      <c r="Q5862" s="61" t="s">
        <v>88</v>
      </c>
    </row>
    <row r="5863" spans="8:17" x14ac:dyDescent="0.25">
      <c r="H5863" s="59">
        <v>192091</v>
      </c>
      <c r="I5863" s="59" t="s">
        <v>72</v>
      </c>
      <c r="J5863" s="59">
        <v>40159353</v>
      </c>
      <c r="K5863" s="59" t="s">
        <v>6082</v>
      </c>
      <c r="L5863" s="61" t="s">
        <v>81</v>
      </c>
      <c r="M5863" s="61">
        <f>VLOOKUP(H5863,zdroj!C:F,4,0)</f>
        <v>0</v>
      </c>
      <c r="N5863" s="61" t="str">
        <f t="shared" si="182"/>
        <v>-</v>
      </c>
      <c r="P5863" s="73" t="str">
        <f t="shared" si="183"/>
        <v/>
      </c>
      <c r="Q5863" s="61" t="s">
        <v>88</v>
      </c>
    </row>
    <row r="5864" spans="8:17" x14ac:dyDescent="0.25">
      <c r="H5864" s="59">
        <v>192091</v>
      </c>
      <c r="I5864" s="59" t="s">
        <v>72</v>
      </c>
      <c r="J5864" s="59">
        <v>40159361</v>
      </c>
      <c r="K5864" s="59" t="s">
        <v>6083</v>
      </c>
      <c r="L5864" s="61" t="s">
        <v>81</v>
      </c>
      <c r="M5864" s="61">
        <f>VLOOKUP(H5864,zdroj!C:F,4,0)</f>
        <v>0</v>
      </c>
      <c r="N5864" s="61" t="str">
        <f t="shared" si="182"/>
        <v>-</v>
      </c>
      <c r="P5864" s="73" t="str">
        <f t="shared" si="183"/>
        <v/>
      </c>
      <c r="Q5864" s="61" t="s">
        <v>88</v>
      </c>
    </row>
    <row r="5865" spans="8:17" x14ac:dyDescent="0.25">
      <c r="H5865" s="59">
        <v>192091</v>
      </c>
      <c r="I5865" s="59" t="s">
        <v>72</v>
      </c>
      <c r="J5865" s="59">
        <v>40159370</v>
      </c>
      <c r="K5865" s="59" t="s">
        <v>6084</v>
      </c>
      <c r="L5865" s="61" t="s">
        <v>81</v>
      </c>
      <c r="M5865" s="61">
        <f>VLOOKUP(H5865,zdroj!C:F,4,0)</f>
        <v>0</v>
      </c>
      <c r="N5865" s="61" t="str">
        <f t="shared" si="182"/>
        <v>-</v>
      </c>
      <c r="P5865" s="73" t="str">
        <f t="shared" si="183"/>
        <v/>
      </c>
      <c r="Q5865" s="61" t="s">
        <v>88</v>
      </c>
    </row>
    <row r="5866" spans="8:17" x14ac:dyDescent="0.25">
      <c r="H5866" s="59">
        <v>192091</v>
      </c>
      <c r="I5866" s="59" t="s">
        <v>72</v>
      </c>
      <c r="J5866" s="59">
        <v>40159388</v>
      </c>
      <c r="K5866" s="59" t="s">
        <v>6085</v>
      </c>
      <c r="L5866" s="61" t="s">
        <v>81</v>
      </c>
      <c r="M5866" s="61">
        <f>VLOOKUP(H5866,zdroj!C:F,4,0)</f>
        <v>0</v>
      </c>
      <c r="N5866" s="61" t="str">
        <f t="shared" si="182"/>
        <v>-</v>
      </c>
      <c r="P5866" s="73" t="str">
        <f t="shared" si="183"/>
        <v/>
      </c>
      <c r="Q5866" s="61" t="s">
        <v>88</v>
      </c>
    </row>
    <row r="5867" spans="8:17" x14ac:dyDescent="0.25">
      <c r="H5867" s="59">
        <v>192091</v>
      </c>
      <c r="I5867" s="59" t="s">
        <v>72</v>
      </c>
      <c r="J5867" s="59">
        <v>40159396</v>
      </c>
      <c r="K5867" s="59" t="s">
        <v>6086</v>
      </c>
      <c r="L5867" s="61" t="s">
        <v>81</v>
      </c>
      <c r="M5867" s="61">
        <f>VLOOKUP(H5867,zdroj!C:F,4,0)</f>
        <v>0</v>
      </c>
      <c r="N5867" s="61" t="str">
        <f t="shared" si="182"/>
        <v>-</v>
      </c>
      <c r="P5867" s="73" t="str">
        <f t="shared" si="183"/>
        <v/>
      </c>
      <c r="Q5867" s="61" t="s">
        <v>88</v>
      </c>
    </row>
    <row r="5868" spans="8:17" x14ac:dyDescent="0.25">
      <c r="H5868" s="59">
        <v>192091</v>
      </c>
      <c r="I5868" s="59" t="s">
        <v>72</v>
      </c>
      <c r="J5868" s="59">
        <v>40159400</v>
      </c>
      <c r="K5868" s="59" t="s">
        <v>6087</v>
      </c>
      <c r="L5868" s="61" t="s">
        <v>81</v>
      </c>
      <c r="M5868" s="61">
        <f>VLOOKUP(H5868,zdroj!C:F,4,0)</f>
        <v>0</v>
      </c>
      <c r="N5868" s="61" t="str">
        <f t="shared" si="182"/>
        <v>-</v>
      </c>
      <c r="P5868" s="73" t="str">
        <f t="shared" si="183"/>
        <v/>
      </c>
      <c r="Q5868" s="61" t="s">
        <v>88</v>
      </c>
    </row>
    <row r="5869" spans="8:17" x14ac:dyDescent="0.25">
      <c r="H5869" s="59">
        <v>192091</v>
      </c>
      <c r="I5869" s="59" t="s">
        <v>72</v>
      </c>
      <c r="J5869" s="59">
        <v>40159418</v>
      </c>
      <c r="K5869" s="59" t="s">
        <v>6088</v>
      </c>
      <c r="L5869" s="61" t="s">
        <v>81</v>
      </c>
      <c r="M5869" s="61">
        <f>VLOOKUP(H5869,zdroj!C:F,4,0)</f>
        <v>0</v>
      </c>
      <c r="N5869" s="61" t="str">
        <f t="shared" si="182"/>
        <v>-</v>
      </c>
      <c r="P5869" s="73" t="str">
        <f t="shared" si="183"/>
        <v/>
      </c>
      <c r="Q5869" s="61" t="s">
        <v>88</v>
      </c>
    </row>
    <row r="5870" spans="8:17" x14ac:dyDescent="0.25">
      <c r="H5870" s="59">
        <v>192091</v>
      </c>
      <c r="I5870" s="59" t="s">
        <v>72</v>
      </c>
      <c r="J5870" s="59">
        <v>40159426</v>
      </c>
      <c r="K5870" s="59" t="s">
        <v>6089</v>
      </c>
      <c r="L5870" s="61" t="s">
        <v>81</v>
      </c>
      <c r="M5870" s="61">
        <f>VLOOKUP(H5870,zdroj!C:F,4,0)</f>
        <v>0</v>
      </c>
      <c r="N5870" s="61" t="str">
        <f t="shared" si="182"/>
        <v>-</v>
      </c>
      <c r="P5870" s="73" t="str">
        <f t="shared" si="183"/>
        <v/>
      </c>
      <c r="Q5870" s="61" t="s">
        <v>88</v>
      </c>
    </row>
    <row r="5871" spans="8:17" x14ac:dyDescent="0.25">
      <c r="H5871" s="59">
        <v>192091</v>
      </c>
      <c r="I5871" s="59" t="s">
        <v>72</v>
      </c>
      <c r="J5871" s="59">
        <v>40159434</v>
      </c>
      <c r="K5871" s="59" t="s">
        <v>6090</v>
      </c>
      <c r="L5871" s="61" t="s">
        <v>81</v>
      </c>
      <c r="M5871" s="61">
        <f>VLOOKUP(H5871,zdroj!C:F,4,0)</f>
        <v>0</v>
      </c>
      <c r="N5871" s="61" t="str">
        <f t="shared" si="182"/>
        <v>-</v>
      </c>
      <c r="P5871" s="73" t="str">
        <f t="shared" si="183"/>
        <v/>
      </c>
      <c r="Q5871" s="61" t="s">
        <v>88</v>
      </c>
    </row>
    <row r="5872" spans="8:17" x14ac:dyDescent="0.25">
      <c r="H5872" s="59">
        <v>192091</v>
      </c>
      <c r="I5872" s="59" t="s">
        <v>72</v>
      </c>
      <c r="J5872" s="59">
        <v>40159442</v>
      </c>
      <c r="K5872" s="59" t="s">
        <v>6091</v>
      </c>
      <c r="L5872" s="61" t="s">
        <v>81</v>
      </c>
      <c r="M5872" s="61">
        <f>VLOOKUP(H5872,zdroj!C:F,4,0)</f>
        <v>0</v>
      </c>
      <c r="N5872" s="61" t="str">
        <f t="shared" si="182"/>
        <v>-</v>
      </c>
      <c r="P5872" s="73" t="str">
        <f t="shared" si="183"/>
        <v/>
      </c>
      <c r="Q5872" s="61" t="s">
        <v>88</v>
      </c>
    </row>
    <row r="5873" spans="8:17" x14ac:dyDescent="0.25">
      <c r="H5873" s="59">
        <v>192091</v>
      </c>
      <c r="I5873" s="59" t="s">
        <v>72</v>
      </c>
      <c r="J5873" s="59">
        <v>40159451</v>
      </c>
      <c r="K5873" s="59" t="s">
        <v>6092</v>
      </c>
      <c r="L5873" s="61" t="s">
        <v>81</v>
      </c>
      <c r="M5873" s="61">
        <f>VLOOKUP(H5873,zdroj!C:F,4,0)</f>
        <v>0</v>
      </c>
      <c r="N5873" s="61" t="str">
        <f t="shared" si="182"/>
        <v>-</v>
      </c>
      <c r="P5873" s="73" t="str">
        <f t="shared" si="183"/>
        <v/>
      </c>
      <c r="Q5873" s="61" t="s">
        <v>88</v>
      </c>
    </row>
    <row r="5874" spans="8:17" x14ac:dyDescent="0.25">
      <c r="H5874" s="59">
        <v>192091</v>
      </c>
      <c r="I5874" s="59" t="s">
        <v>72</v>
      </c>
      <c r="J5874" s="59">
        <v>40159469</v>
      </c>
      <c r="K5874" s="59" t="s">
        <v>6093</v>
      </c>
      <c r="L5874" s="61" t="s">
        <v>81</v>
      </c>
      <c r="M5874" s="61">
        <f>VLOOKUP(H5874,zdroj!C:F,4,0)</f>
        <v>0</v>
      </c>
      <c r="N5874" s="61" t="str">
        <f t="shared" si="182"/>
        <v>-</v>
      </c>
      <c r="P5874" s="73" t="str">
        <f t="shared" si="183"/>
        <v/>
      </c>
      <c r="Q5874" s="61" t="s">
        <v>88</v>
      </c>
    </row>
    <row r="5875" spans="8:17" x14ac:dyDescent="0.25">
      <c r="H5875" s="59">
        <v>192091</v>
      </c>
      <c r="I5875" s="59" t="s">
        <v>72</v>
      </c>
      <c r="J5875" s="59">
        <v>40159477</v>
      </c>
      <c r="K5875" s="59" t="s">
        <v>6094</v>
      </c>
      <c r="L5875" s="61" t="s">
        <v>81</v>
      </c>
      <c r="M5875" s="61">
        <f>VLOOKUP(H5875,zdroj!C:F,4,0)</f>
        <v>0</v>
      </c>
      <c r="N5875" s="61" t="str">
        <f t="shared" si="182"/>
        <v>-</v>
      </c>
      <c r="P5875" s="73" t="str">
        <f t="shared" si="183"/>
        <v/>
      </c>
      <c r="Q5875" s="61" t="s">
        <v>88</v>
      </c>
    </row>
    <row r="5876" spans="8:17" x14ac:dyDescent="0.25">
      <c r="H5876" s="59">
        <v>192091</v>
      </c>
      <c r="I5876" s="59" t="s">
        <v>72</v>
      </c>
      <c r="J5876" s="59">
        <v>40159485</v>
      </c>
      <c r="K5876" s="59" t="s">
        <v>6095</v>
      </c>
      <c r="L5876" s="61" t="s">
        <v>81</v>
      </c>
      <c r="M5876" s="61">
        <f>VLOOKUP(H5876,zdroj!C:F,4,0)</f>
        <v>0</v>
      </c>
      <c r="N5876" s="61" t="str">
        <f t="shared" si="182"/>
        <v>-</v>
      </c>
      <c r="P5876" s="73" t="str">
        <f t="shared" si="183"/>
        <v/>
      </c>
      <c r="Q5876" s="61" t="s">
        <v>88</v>
      </c>
    </row>
    <row r="5877" spans="8:17" x14ac:dyDescent="0.25">
      <c r="H5877" s="59">
        <v>192091</v>
      </c>
      <c r="I5877" s="59" t="s">
        <v>72</v>
      </c>
      <c r="J5877" s="59">
        <v>40159493</v>
      </c>
      <c r="K5877" s="59" t="s">
        <v>6096</v>
      </c>
      <c r="L5877" s="61" t="s">
        <v>81</v>
      </c>
      <c r="M5877" s="61">
        <f>VLOOKUP(H5877,zdroj!C:F,4,0)</f>
        <v>0</v>
      </c>
      <c r="N5877" s="61" t="str">
        <f t="shared" si="182"/>
        <v>-</v>
      </c>
      <c r="P5877" s="73" t="str">
        <f t="shared" si="183"/>
        <v/>
      </c>
      <c r="Q5877" s="61" t="s">
        <v>88</v>
      </c>
    </row>
    <row r="5878" spans="8:17" x14ac:dyDescent="0.25">
      <c r="H5878" s="59">
        <v>192091</v>
      </c>
      <c r="I5878" s="59" t="s">
        <v>72</v>
      </c>
      <c r="J5878" s="59">
        <v>40159507</v>
      </c>
      <c r="K5878" s="59" t="s">
        <v>6097</v>
      </c>
      <c r="L5878" s="61" t="s">
        <v>81</v>
      </c>
      <c r="M5878" s="61">
        <f>VLOOKUP(H5878,zdroj!C:F,4,0)</f>
        <v>0</v>
      </c>
      <c r="N5878" s="61" t="str">
        <f t="shared" si="182"/>
        <v>-</v>
      </c>
      <c r="P5878" s="73" t="str">
        <f t="shared" si="183"/>
        <v/>
      </c>
      <c r="Q5878" s="61" t="s">
        <v>88</v>
      </c>
    </row>
    <row r="5879" spans="8:17" x14ac:dyDescent="0.25">
      <c r="H5879" s="59">
        <v>192091</v>
      </c>
      <c r="I5879" s="59" t="s">
        <v>72</v>
      </c>
      <c r="J5879" s="59">
        <v>40159515</v>
      </c>
      <c r="K5879" s="59" t="s">
        <v>6098</v>
      </c>
      <c r="L5879" s="61" t="s">
        <v>81</v>
      </c>
      <c r="M5879" s="61">
        <f>VLOOKUP(H5879,zdroj!C:F,4,0)</f>
        <v>0</v>
      </c>
      <c r="N5879" s="61" t="str">
        <f t="shared" si="182"/>
        <v>-</v>
      </c>
      <c r="P5879" s="73" t="str">
        <f t="shared" si="183"/>
        <v/>
      </c>
      <c r="Q5879" s="61" t="s">
        <v>88</v>
      </c>
    </row>
    <row r="5880" spans="8:17" x14ac:dyDescent="0.25">
      <c r="H5880" s="59">
        <v>192091</v>
      </c>
      <c r="I5880" s="59" t="s">
        <v>72</v>
      </c>
      <c r="J5880" s="59">
        <v>40159523</v>
      </c>
      <c r="K5880" s="59" t="s">
        <v>6099</v>
      </c>
      <c r="L5880" s="61" t="s">
        <v>81</v>
      </c>
      <c r="M5880" s="61">
        <f>VLOOKUP(H5880,zdroj!C:F,4,0)</f>
        <v>0</v>
      </c>
      <c r="N5880" s="61" t="str">
        <f t="shared" si="182"/>
        <v>-</v>
      </c>
      <c r="P5880" s="73" t="str">
        <f t="shared" si="183"/>
        <v/>
      </c>
      <c r="Q5880" s="61" t="s">
        <v>88</v>
      </c>
    </row>
    <row r="5881" spans="8:17" x14ac:dyDescent="0.25">
      <c r="H5881" s="59">
        <v>192091</v>
      </c>
      <c r="I5881" s="59" t="s">
        <v>72</v>
      </c>
      <c r="J5881" s="59">
        <v>40159531</v>
      </c>
      <c r="K5881" s="59" t="s">
        <v>6100</v>
      </c>
      <c r="L5881" s="61" t="s">
        <v>81</v>
      </c>
      <c r="M5881" s="61">
        <f>VLOOKUP(H5881,zdroj!C:F,4,0)</f>
        <v>0</v>
      </c>
      <c r="N5881" s="61" t="str">
        <f t="shared" si="182"/>
        <v>-</v>
      </c>
      <c r="P5881" s="73" t="str">
        <f t="shared" si="183"/>
        <v/>
      </c>
      <c r="Q5881" s="61" t="s">
        <v>88</v>
      </c>
    </row>
    <row r="5882" spans="8:17" x14ac:dyDescent="0.25">
      <c r="H5882" s="59">
        <v>192091</v>
      </c>
      <c r="I5882" s="59" t="s">
        <v>72</v>
      </c>
      <c r="J5882" s="59">
        <v>40159540</v>
      </c>
      <c r="K5882" s="59" t="s">
        <v>6101</v>
      </c>
      <c r="L5882" s="61" t="s">
        <v>81</v>
      </c>
      <c r="M5882" s="61">
        <f>VLOOKUP(H5882,zdroj!C:F,4,0)</f>
        <v>0</v>
      </c>
      <c r="N5882" s="61" t="str">
        <f t="shared" si="182"/>
        <v>-</v>
      </c>
      <c r="P5882" s="73" t="str">
        <f t="shared" si="183"/>
        <v/>
      </c>
      <c r="Q5882" s="61" t="s">
        <v>88</v>
      </c>
    </row>
    <row r="5883" spans="8:17" x14ac:dyDescent="0.25">
      <c r="H5883" s="59">
        <v>192091</v>
      </c>
      <c r="I5883" s="59" t="s">
        <v>72</v>
      </c>
      <c r="J5883" s="59">
        <v>40159558</v>
      </c>
      <c r="K5883" s="59" t="s">
        <v>6102</v>
      </c>
      <c r="L5883" s="61" t="s">
        <v>81</v>
      </c>
      <c r="M5883" s="61">
        <f>VLOOKUP(H5883,zdroj!C:F,4,0)</f>
        <v>0</v>
      </c>
      <c r="N5883" s="61" t="str">
        <f t="shared" si="182"/>
        <v>-</v>
      </c>
      <c r="P5883" s="73" t="str">
        <f t="shared" si="183"/>
        <v/>
      </c>
      <c r="Q5883" s="61" t="s">
        <v>88</v>
      </c>
    </row>
    <row r="5884" spans="8:17" x14ac:dyDescent="0.25">
      <c r="H5884" s="59">
        <v>192091</v>
      </c>
      <c r="I5884" s="59" t="s">
        <v>72</v>
      </c>
      <c r="J5884" s="59">
        <v>40159574</v>
      </c>
      <c r="K5884" s="59" t="s">
        <v>6103</v>
      </c>
      <c r="L5884" s="61" t="s">
        <v>81</v>
      </c>
      <c r="M5884" s="61">
        <f>VLOOKUP(H5884,zdroj!C:F,4,0)</f>
        <v>0</v>
      </c>
      <c r="N5884" s="61" t="str">
        <f t="shared" si="182"/>
        <v>-</v>
      </c>
      <c r="P5884" s="73" t="str">
        <f t="shared" si="183"/>
        <v/>
      </c>
      <c r="Q5884" s="61" t="s">
        <v>88</v>
      </c>
    </row>
    <row r="5885" spans="8:17" x14ac:dyDescent="0.25">
      <c r="H5885" s="59">
        <v>192091</v>
      </c>
      <c r="I5885" s="59" t="s">
        <v>72</v>
      </c>
      <c r="J5885" s="59">
        <v>40159582</v>
      </c>
      <c r="K5885" s="59" t="s">
        <v>6104</v>
      </c>
      <c r="L5885" s="61" t="s">
        <v>81</v>
      </c>
      <c r="M5885" s="61">
        <f>VLOOKUP(H5885,zdroj!C:F,4,0)</f>
        <v>0</v>
      </c>
      <c r="N5885" s="61" t="str">
        <f t="shared" si="182"/>
        <v>-</v>
      </c>
      <c r="P5885" s="73" t="str">
        <f t="shared" si="183"/>
        <v/>
      </c>
      <c r="Q5885" s="61" t="s">
        <v>86</v>
      </c>
    </row>
    <row r="5886" spans="8:17" x14ac:dyDescent="0.25">
      <c r="H5886" s="59">
        <v>192091</v>
      </c>
      <c r="I5886" s="59" t="s">
        <v>72</v>
      </c>
      <c r="J5886" s="59">
        <v>40159591</v>
      </c>
      <c r="K5886" s="59" t="s">
        <v>6105</v>
      </c>
      <c r="L5886" s="61" t="s">
        <v>81</v>
      </c>
      <c r="M5886" s="61">
        <f>VLOOKUP(H5886,zdroj!C:F,4,0)</f>
        <v>0</v>
      </c>
      <c r="N5886" s="61" t="str">
        <f t="shared" si="182"/>
        <v>-</v>
      </c>
      <c r="P5886" s="73" t="str">
        <f t="shared" si="183"/>
        <v/>
      </c>
      <c r="Q5886" s="61" t="s">
        <v>88</v>
      </c>
    </row>
    <row r="5887" spans="8:17" x14ac:dyDescent="0.25">
      <c r="H5887" s="59">
        <v>192091</v>
      </c>
      <c r="I5887" s="59" t="s">
        <v>72</v>
      </c>
      <c r="J5887" s="59">
        <v>40159604</v>
      </c>
      <c r="K5887" s="59" t="s">
        <v>6106</v>
      </c>
      <c r="L5887" s="61" t="s">
        <v>81</v>
      </c>
      <c r="M5887" s="61">
        <f>VLOOKUP(H5887,zdroj!C:F,4,0)</f>
        <v>0</v>
      </c>
      <c r="N5887" s="61" t="str">
        <f t="shared" si="182"/>
        <v>-</v>
      </c>
      <c r="P5887" s="73" t="str">
        <f t="shared" si="183"/>
        <v/>
      </c>
      <c r="Q5887" s="61" t="s">
        <v>88</v>
      </c>
    </row>
    <row r="5888" spans="8:17" x14ac:dyDescent="0.25">
      <c r="H5888" s="59">
        <v>192091</v>
      </c>
      <c r="I5888" s="59" t="s">
        <v>72</v>
      </c>
      <c r="J5888" s="59">
        <v>40159612</v>
      </c>
      <c r="K5888" s="59" t="s">
        <v>6107</v>
      </c>
      <c r="L5888" s="61" t="s">
        <v>81</v>
      </c>
      <c r="M5888" s="61">
        <f>VLOOKUP(H5888,zdroj!C:F,4,0)</f>
        <v>0</v>
      </c>
      <c r="N5888" s="61" t="str">
        <f t="shared" si="182"/>
        <v>-</v>
      </c>
      <c r="P5888" s="73" t="str">
        <f t="shared" si="183"/>
        <v/>
      </c>
      <c r="Q5888" s="61" t="s">
        <v>88</v>
      </c>
    </row>
    <row r="5889" spans="8:17" x14ac:dyDescent="0.25">
      <c r="H5889" s="59">
        <v>192091</v>
      </c>
      <c r="I5889" s="59" t="s">
        <v>72</v>
      </c>
      <c r="J5889" s="59">
        <v>40159621</v>
      </c>
      <c r="K5889" s="59" t="s">
        <v>6108</v>
      </c>
      <c r="L5889" s="61" t="s">
        <v>81</v>
      </c>
      <c r="M5889" s="61">
        <f>VLOOKUP(H5889,zdroj!C:F,4,0)</f>
        <v>0</v>
      </c>
      <c r="N5889" s="61" t="str">
        <f t="shared" si="182"/>
        <v>-</v>
      </c>
      <c r="P5889" s="73" t="str">
        <f t="shared" si="183"/>
        <v/>
      </c>
      <c r="Q5889" s="61" t="s">
        <v>88</v>
      </c>
    </row>
    <row r="5890" spans="8:17" x14ac:dyDescent="0.25">
      <c r="H5890" s="59">
        <v>192091</v>
      </c>
      <c r="I5890" s="59" t="s">
        <v>72</v>
      </c>
      <c r="J5890" s="59">
        <v>40159639</v>
      </c>
      <c r="K5890" s="59" t="s">
        <v>6109</v>
      </c>
      <c r="L5890" s="61" t="s">
        <v>81</v>
      </c>
      <c r="M5890" s="61">
        <f>VLOOKUP(H5890,zdroj!C:F,4,0)</f>
        <v>0</v>
      </c>
      <c r="N5890" s="61" t="str">
        <f t="shared" si="182"/>
        <v>-</v>
      </c>
      <c r="P5890" s="73" t="str">
        <f t="shared" si="183"/>
        <v/>
      </c>
      <c r="Q5890" s="61" t="s">
        <v>88</v>
      </c>
    </row>
    <row r="5891" spans="8:17" x14ac:dyDescent="0.25">
      <c r="H5891" s="59">
        <v>192091</v>
      </c>
      <c r="I5891" s="59" t="s">
        <v>72</v>
      </c>
      <c r="J5891" s="59">
        <v>40159647</v>
      </c>
      <c r="K5891" s="59" t="s">
        <v>6110</v>
      </c>
      <c r="L5891" s="61" t="s">
        <v>81</v>
      </c>
      <c r="M5891" s="61">
        <f>VLOOKUP(H5891,zdroj!C:F,4,0)</f>
        <v>0</v>
      </c>
      <c r="N5891" s="61" t="str">
        <f t="shared" si="182"/>
        <v>-</v>
      </c>
      <c r="P5891" s="73" t="str">
        <f t="shared" si="183"/>
        <v/>
      </c>
      <c r="Q5891" s="61" t="s">
        <v>88</v>
      </c>
    </row>
    <row r="5892" spans="8:17" x14ac:dyDescent="0.25">
      <c r="H5892" s="59">
        <v>192091</v>
      </c>
      <c r="I5892" s="59" t="s">
        <v>72</v>
      </c>
      <c r="J5892" s="59">
        <v>40159655</v>
      </c>
      <c r="K5892" s="59" t="s">
        <v>6111</v>
      </c>
      <c r="L5892" s="61" t="s">
        <v>81</v>
      </c>
      <c r="M5892" s="61">
        <f>VLOOKUP(H5892,zdroj!C:F,4,0)</f>
        <v>0</v>
      </c>
      <c r="N5892" s="61" t="str">
        <f t="shared" si="182"/>
        <v>-</v>
      </c>
      <c r="P5892" s="73" t="str">
        <f t="shared" si="183"/>
        <v/>
      </c>
      <c r="Q5892" s="61" t="s">
        <v>88</v>
      </c>
    </row>
    <row r="5893" spans="8:17" x14ac:dyDescent="0.25">
      <c r="H5893" s="59">
        <v>192091</v>
      </c>
      <c r="I5893" s="59" t="s">
        <v>72</v>
      </c>
      <c r="J5893" s="59">
        <v>40159663</v>
      </c>
      <c r="K5893" s="59" t="s">
        <v>6112</v>
      </c>
      <c r="L5893" s="61" t="s">
        <v>81</v>
      </c>
      <c r="M5893" s="61">
        <f>VLOOKUP(H5893,zdroj!C:F,4,0)</f>
        <v>0</v>
      </c>
      <c r="N5893" s="61" t="str">
        <f t="shared" si="182"/>
        <v>-</v>
      </c>
      <c r="P5893" s="73" t="str">
        <f t="shared" si="183"/>
        <v/>
      </c>
      <c r="Q5893" s="61" t="s">
        <v>88</v>
      </c>
    </row>
    <row r="5894" spans="8:17" x14ac:dyDescent="0.25">
      <c r="H5894" s="59">
        <v>192091</v>
      </c>
      <c r="I5894" s="59" t="s">
        <v>72</v>
      </c>
      <c r="J5894" s="59">
        <v>40159671</v>
      </c>
      <c r="K5894" s="59" t="s">
        <v>6113</v>
      </c>
      <c r="L5894" s="61" t="s">
        <v>81</v>
      </c>
      <c r="M5894" s="61">
        <f>VLOOKUP(H5894,zdroj!C:F,4,0)</f>
        <v>0</v>
      </c>
      <c r="N5894" s="61" t="str">
        <f t="shared" si="182"/>
        <v>-</v>
      </c>
      <c r="P5894" s="73" t="str">
        <f t="shared" si="183"/>
        <v/>
      </c>
      <c r="Q5894" s="61" t="s">
        <v>88</v>
      </c>
    </row>
    <row r="5895" spans="8:17" x14ac:dyDescent="0.25">
      <c r="H5895" s="59">
        <v>192091</v>
      </c>
      <c r="I5895" s="59" t="s">
        <v>72</v>
      </c>
      <c r="J5895" s="59">
        <v>40159680</v>
      </c>
      <c r="K5895" s="59" t="s">
        <v>6114</v>
      </c>
      <c r="L5895" s="61" t="s">
        <v>81</v>
      </c>
      <c r="M5895" s="61">
        <f>VLOOKUP(H5895,zdroj!C:F,4,0)</f>
        <v>0</v>
      </c>
      <c r="N5895" s="61" t="str">
        <f t="shared" ref="N5895:N5958" si="184">IF(M5895="A",IF(L5895="katA","katB",L5895),L5895)</f>
        <v>-</v>
      </c>
      <c r="P5895" s="73" t="str">
        <f t="shared" ref="P5895:P5958" si="185">IF(O5895="A",1,"")</f>
        <v/>
      </c>
      <c r="Q5895" s="61" t="s">
        <v>88</v>
      </c>
    </row>
    <row r="5896" spans="8:17" x14ac:dyDescent="0.25">
      <c r="H5896" s="59">
        <v>192091</v>
      </c>
      <c r="I5896" s="59" t="s">
        <v>72</v>
      </c>
      <c r="J5896" s="59">
        <v>40159698</v>
      </c>
      <c r="K5896" s="59" t="s">
        <v>6115</v>
      </c>
      <c r="L5896" s="61" t="s">
        <v>81</v>
      </c>
      <c r="M5896" s="61">
        <f>VLOOKUP(H5896,zdroj!C:F,4,0)</f>
        <v>0</v>
      </c>
      <c r="N5896" s="61" t="str">
        <f t="shared" si="184"/>
        <v>-</v>
      </c>
      <c r="P5896" s="73" t="str">
        <f t="shared" si="185"/>
        <v/>
      </c>
      <c r="Q5896" s="61" t="s">
        <v>88</v>
      </c>
    </row>
    <row r="5897" spans="8:17" x14ac:dyDescent="0.25">
      <c r="H5897" s="59">
        <v>192091</v>
      </c>
      <c r="I5897" s="59" t="s">
        <v>72</v>
      </c>
      <c r="J5897" s="59">
        <v>40159701</v>
      </c>
      <c r="K5897" s="59" t="s">
        <v>6116</v>
      </c>
      <c r="L5897" s="61" t="s">
        <v>81</v>
      </c>
      <c r="M5897" s="61">
        <f>VLOOKUP(H5897,zdroj!C:F,4,0)</f>
        <v>0</v>
      </c>
      <c r="N5897" s="61" t="str">
        <f t="shared" si="184"/>
        <v>-</v>
      </c>
      <c r="P5897" s="73" t="str">
        <f t="shared" si="185"/>
        <v/>
      </c>
      <c r="Q5897" s="61" t="s">
        <v>88</v>
      </c>
    </row>
    <row r="5898" spans="8:17" x14ac:dyDescent="0.25">
      <c r="H5898" s="59">
        <v>192091</v>
      </c>
      <c r="I5898" s="59" t="s">
        <v>72</v>
      </c>
      <c r="J5898" s="59">
        <v>40159728</v>
      </c>
      <c r="K5898" s="59" t="s">
        <v>6117</v>
      </c>
      <c r="L5898" s="61" t="s">
        <v>81</v>
      </c>
      <c r="M5898" s="61">
        <f>VLOOKUP(H5898,zdroj!C:F,4,0)</f>
        <v>0</v>
      </c>
      <c r="N5898" s="61" t="str">
        <f t="shared" si="184"/>
        <v>-</v>
      </c>
      <c r="P5898" s="73" t="str">
        <f t="shared" si="185"/>
        <v/>
      </c>
      <c r="Q5898" s="61" t="s">
        <v>88</v>
      </c>
    </row>
    <row r="5899" spans="8:17" x14ac:dyDescent="0.25">
      <c r="H5899" s="59">
        <v>192091</v>
      </c>
      <c r="I5899" s="59" t="s">
        <v>72</v>
      </c>
      <c r="J5899" s="59">
        <v>40159736</v>
      </c>
      <c r="K5899" s="59" t="s">
        <v>6118</v>
      </c>
      <c r="L5899" s="61" t="s">
        <v>81</v>
      </c>
      <c r="M5899" s="61">
        <f>VLOOKUP(H5899,zdroj!C:F,4,0)</f>
        <v>0</v>
      </c>
      <c r="N5899" s="61" t="str">
        <f t="shared" si="184"/>
        <v>-</v>
      </c>
      <c r="P5899" s="73" t="str">
        <f t="shared" si="185"/>
        <v/>
      </c>
      <c r="Q5899" s="61" t="s">
        <v>88</v>
      </c>
    </row>
    <row r="5900" spans="8:17" x14ac:dyDescent="0.25">
      <c r="H5900" s="59">
        <v>192091</v>
      </c>
      <c r="I5900" s="59" t="s">
        <v>72</v>
      </c>
      <c r="J5900" s="59">
        <v>40159744</v>
      </c>
      <c r="K5900" s="59" t="s">
        <v>6119</v>
      </c>
      <c r="L5900" s="61" t="s">
        <v>81</v>
      </c>
      <c r="M5900" s="61">
        <f>VLOOKUP(H5900,zdroj!C:F,4,0)</f>
        <v>0</v>
      </c>
      <c r="N5900" s="61" t="str">
        <f t="shared" si="184"/>
        <v>-</v>
      </c>
      <c r="P5900" s="73" t="str">
        <f t="shared" si="185"/>
        <v/>
      </c>
      <c r="Q5900" s="61" t="s">
        <v>88</v>
      </c>
    </row>
    <row r="5901" spans="8:17" x14ac:dyDescent="0.25">
      <c r="H5901" s="59">
        <v>192091</v>
      </c>
      <c r="I5901" s="59" t="s">
        <v>72</v>
      </c>
      <c r="J5901" s="59">
        <v>40159752</v>
      </c>
      <c r="K5901" s="59" t="s">
        <v>6120</v>
      </c>
      <c r="L5901" s="61" t="s">
        <v>81</v>
      </c>
      <c r="M5901" s="61">
        <f>VLOOKUP(H5901,zdroj!C:F,4,0)</f>
        <v>0</v>
      </c>
      <c r="N5901" s="61" t="str">
        <f t="shared" si="184"/>
        <v>-</v>
      </c>
      <c r="P5901" s="73" t="str">
        <f t="shared" si="185"/>
        <v/>
      </c>
      <c r="Q5901" s="61" t="s">
        <v>88</v>
      </c>
    </row>
    <row r="5902" spans="8:17" x14ac:dyDescent="0.25">
      <c r="H5902" s="59">
        <v>192091</v>
      </c>
      <c r="I5902" s="59" t="s">
        <v>72</v>
      </c>
      <c r="J5902" s="59">
        <v>40159761</v>
      </c>
      <c r="K5902" s="59" t="s">
        <v>6121</v>
      </c>
      <c r="L5902" s="61" t="s">
        <v>81</v>
      </c>
      <c r="M5902" s="61">
        <f>VLOOKUP(H5902,zdroj!C:F,4,0)</f>
        <v>0</v>
      </c>
      <c r="N5902" s="61" t="str">
        <f t="shared" si="184"/>
        <v>-</v>
      </c>
      <c r="P5902" s="73" t="str">
        <f t="shared" si="185"/>
        <v/>
      </c>
      <c r="Q5902" s="61" t="s">
        <v>88</v>
      </c>
    </row>
    <row r="5903" spans="8:17" x14ac:dyDescent="0.25">
      <c r="H5903" s="59">
        <v>192091</v>
      </c>
      <c r="I5903" s="59" t="s">
        <v>72</v>
      </c>
      <c r="J5903" s="59">
        <v>40159779</v>
      </c>
      <c r="K5903" s="59" t="s">
        <v>6122</v>
      </c>
      <c r="L5903" s="61" t="s">
        <v>81</v>
      </c>
      <c r="M5903" s="61">
        <f>VLOOKUP(H5903,zdroj!C:F,4,0)</f>
        <v>0</v>
      </c>
      <c r="N5903" s="61" t="str">
        <f t="shared" si="184"/>
        <v>-</v>
      </c>
      <c r="P5903" s="73" t="str">
        <f t="shared" si="185"/>
        <v/>
      </c>
      <c r="Q5903" s="61" t="s">
        <v>88</v>
      </c>
    </row>
    <row r="5904" spans="8:17" x14ac:dyDescent="0.25">
      <c r="H5904" s="59">
        <v>192091</v>
      </c>
      <c r="I5904" s="59" t="s">
        <v>72</v>
      </c>
      <c r="J5904" s="59">
        <v>40159787</v>
      </c>
      <c r="K5904" s="59" t="s">
        <v>6123</v>
      </c>
      <c r="L5904" s="61" t="s">
        <v>81</v>
      </c>
      <c r="M5904" s="61">
        <f>VLOOKUP(H5904,zdroj!C:F,4,0)</f>
        <v>0</v>
      </c>
      <c r="N5904" s="61" t="str">
        <f t="shared" si="184"/>
        <v>-</v>
      </c>
      <c r="P5904" s="73" t="str">
        <f t="shared" si="185"/>
        <v/>
      </c>
      <c r="Q5904" s="61" t="s">
        <v>88</v>
      </c>
    </row>
    <row r="5905" spans="8:17" x14ac:dyDescent="0.25">
      <c r="H5905" s="59">
        <v>192091</v>
      </c>
      <c r="I5905" s="59" t="s">
        <v>72</v>
      </c>
      <c r="J5905" s="59">
        <v>40159795</v>
      </c>
      <c r="K5905" s="59" t="s">
        <v>6124</v>
      </c>
      <c r="L5905" s="61" t="s">
        <v>81</v>
      </c>
      <c r="M5905" s="61">
        <f>VLOOKUP(H5905,zdroj!C:F,4,0)</f>
        <v>0</v>
      </c>
      <c r="N5905" s="61" t="str">
        <f t="shared" si="184"/>
        <v>-</v>
      </c>
      <c r="P5905" s="73" t="str">
        <f t="shared" si="185"/>
        <v/>
      </c>
      <c r="Q5905" s="61" t="s">
        <v>88</v>
      </c>
    </row>
    <row r="5906" spans="8:17" x14ac:dyDescent="0.25">
      <c r="H5906" s="59">
        <v>192091</v>
      </c>
      <c r="I5906" s="59" t="s">
        <v>72</v>
      </c>
      <c r="J5906" s="59">
        <v>40159809</v>
      </c>
      <c r="K5906" s="59" t="s">
        <v>6125</v>
      </c>
      <c r="L5906" s="61" t="s">
        <v>81</v>
      </c>
      <c r="M5906" s="61">
        <f>VLOOKUP(H5906,zdroj!C:F,4,0)</f>
        <v>0</v>
      </c>
      <c r="N5906" s="61" t="str">
        <f t="shared" si="184"/>
        <v>-</v>
      </c>
      <c r="P5906" s="73" t="str">
        <f t="shared" si="185"/>
        <v/>
      </c>
      <c r="Q5906" s="61" t="s">
        <v>88</v>
      </c>
    </row>
    <row r="5907" spans="8:17" x14ac:dyDescent="0.25">
      <c r="H5907" s="59">
        <v>192091</v>
      </c>
      <c r="I5907" s="59" t="s">
        <v>72</v>
      </c>
      <c r="J5907" s="59">
        <v>40159817</v>
      </c>
      <c r="K5907" s="59" t="s">
        <v>6126</v>
      </c>
      <c r="L5907" s="61" t="s">
        <v>81</v>
      </c>
      <c r="M5907" s="61">
        <f>VLOOKUP(H5907,zdroj!C:F,4,0)</f>
        <v>0</v>
      </c>
      <c r="N5907" s="61" t="str">
        <f t="shared" si="184"/>
        <v>-</v>
      </c>
      <c r="P5907" s="73" t="str">
        <f t="shared" si="185"/>
        <v/>
      </c>
      <c r="Q5907" s="61" t="s">
        <v>88</v>
      </c>
    </row>
    <row r="5908" spans="8:17" x14ac:dyDescent="0.25">
      <c r="H5908" s="59">
        <v>192091</v>
      </c>
      <c r="I5908" s="59" t="s">
        <v>72</v>
      </c>
      <c r="J5908" s="59">
        <v>40159825</v>
      </c>
      <c r="K5908" s="59" t="s">
        <v>6127</v>
      </c>
      <c r="L5908" s="61" t="s">
        <v>81</v>
      </c>
      <c r="M5908" s="61">
        <f>VLOOKUP(H5908,zdroj!C:F,4,0)</f>
        <v>0</v>
      </c>
      <c r="N5908" s="61" t="str">
        <f t="shared" si="184"/>
        <v>-</v>
      </c>
      <c r="P5908" s="73" t="str">
        <f t="shared" si="185"/>
        <v/>
      </c>
      <c r="Q5908" s="61" t="s">
        <v>88</v>
      </c>
    </row>
    <row r="5909" spans="8:17" x14ac:dyDescent="0.25">
      <c r="H5909" s="59">
        <v>192091</v>
      </c>
      <c r="I5909" s="59" t="s">
        <v>72</v>
      </c>
      <c r="J5909" s="59">
        <v>40159833</v>
      </c>
      <c r="K5909" s="59" t="s">
        <v>6128</v>
      </c>
      <c r="L5909" s="61" t="s">
        <v>81</v>
      </c>
      <c r="M5909" s="61">
        <f>VLOOKUP(H5909,zdroj!C:F,4,0)</f>
        <v>0</v>
      </c>
      <c r="N5909" s="61" t="str">
        <f t="shared" si="184"/>
        <v>-</v>
      </c>
      <c r="P5909" s="73" t="str">
        <f t="shared" si="185"/>
        <v/>
      </c>
      <c r="Q5909" s="61" t="s">
        <v>88</v>
      </c>
    </row>
    <row r="5910" spans="8:17" x14ac:dyDescent="0.25">
      <c r="H5910" s="59">
        <v>192091</v>
      </c>
      <c r="I5910" s="59" t="s">
        <v>72</v>
      </c>
      <c r="J5910" s="59">
        <v>40159841</v>
      </c>
      <c r="K5910" s="59" t="s">
        <v>6129</v>
      </c>
      <c r="L5910" s="61" t="s">
        <v>81</v>
      </c>
      <c r="M5910" s="61">
        <f>VLOOKUP(H5910,zdroj!C:F,4,0)</f>
        <v>0</v>
      </c>
      <c r="N5910" s="61" t="str">
        <f t="shared" si="184"/>
        <v>-</v>
      </c>
      <c r="P5910" s="73" t="str">
        <f t="shared" si="185"/>
        <v/>
      </c>
      <c r="Q5910" s="61" t="s">
        <v>88</v>
      </c>
    </row>
    <row r="5911" spans="8:17" x14ac:dyDescent="0.25">
      <c r="H5911" s="59">
        <v>192091</v>
      </c>
      <c r="I5911" s="59" t="s">
        <v>72</v>
      </c>
      <c r="J5911" s="59">
        <v>40159850</v>
      </c>
      <c r="K5911" s="59" t="s">
        <v>6130</v>
      </c>
      <c r="L5911" s="61" t="s">
        <v>81</v>
      </c>
      <c r="M5911" s="61">
        <f>VLOOKUP(H5911,zdroj!C:F,4,0)</f>
        <v>0</v>
      </c>
      <c r="N5911" s="61" t="str">
        <f t="shared" si="184"/>
        <v>-</v>
      </c>
      <c r="P5911" s="73" t="str">
        <f t="shared" si="185"/>
        <v/>
      </c>
      <c r="Q5911" s="61" t="s">
        <v>88</v>
      </c>
    </row>
    <row r="5912" spans="8:17" x14ac:dyDescent="0.25">
      <c r="H5912" s="59">
        <v>192091</v>
      </c>
      <c r="I5912" s="59" t="s">
        <v>72</v>
      </c>
      <c r="J5912" s="59">
        <v>40159868</v>
      </c>
      <c r="K5912" s="59" t="s">
        <v>6131</v>
      </c>
      <c r="L5912" s="61" t="s">
        <v>81</v>
      </c>
      <c r="M5912" s="61">
        <f>VLOOKUP(H5912,zdroj!C:F,4,0)</f>
        <v>0</v>
      </c>
      <c r="N5912" s="61" t="str">
        <f t="shared" si="184"/>
        <v>-</v>
      </c>
      <c r="P5912" s="73" t="str">
        <f t="shared" si="185"/>
        <v/>
      </c>
      <c r="Q5912" s="61" t="s">
        <v>88</v>
      </c>
    </row>
    <row r="5913" spans="8:17" x14ac:dyDescent="0.25">
      <c r="H5913" s="59">
        <v>192091</v>
      </c>
      <c r="I5913" s="59" t="s">
        <v>72</v>
      </c>
      <c r="J5913" s="59">
        <v>40159876</v>
      </c>
      <c r="K5913" s="59" t="s">
        <v>6132</v>
      </c>
      <c r="L5913" s="61" t="s">
        <v>81</v>
      </c>
      <c r="M5913" s="61">
        <f>VLOOKUP(H5913,zdroj!C:F,4,0)</f>
        <v>0</v>
      </c>
      <c r="N5913" s="61" t="str">
        <f t="shared" si="184"/>
        <v>-</v>
      </c>
      <c r="P5913" s="73" t="str">
        <f t="shared" si="185"/>
        <v/>
      </c>
      <c r="Q5913" s="61" t="s">
        <v>88</v>
      </c>
    </row>
    <row r="5914" spans="8:17" x14ac:dyDescent="0.25">
      <c r="H5914" s="59">
        <v>192091</v>
      </c>
      <c r="I5914" s="59" t="s">
        <v>72</v>
      </c>
      <c r="J5914" s="59">
        <v>40159892</v>
      </c>
      <c r="K5914" s="59" t="s">
        <v>6133</v>
      </c>
      <c r="L5914" s="61" t="s">
        <v>81</v>
      </c>
      <c r="M5914" s="61">
        <f>VLOOKUP(H5914,zdroj!C:F,4,0)</f>
        <v>0</v>
      </c>
      <c r="N5914" s="61" t="str">
        <f t="shared" si="184"/>
        <v>-</v>
      </c>
      <c r="P5914" s="73" t="str">
        <f t="shared" si="185"/>
        <v/>
      </c>
      <c r="Q5914" s="61" t="s">
        <v>88</v>
      </c>
    </row>
    <row r="5915" spans="8:17" x14ac:dyDescent="0.25">
      <c r="H5915" s="59">
        <v>192091</v>
      </c>
      <c r="I5915" s="59" t="s">
        <v>72</v>
      </c>
      <c r="J5915" s="59">
        <v>40159906</v>
      </c>
      <c r="K5915" s="59" t="s">
        <v>6134</v>
      </c>
      <c r="L5915" s="61" t="s">
        <v>81</v>
      </c>
      <c r="M5915" s="61">
        <f>VLOOKUP(H5915,zdroj!C:F,4,0)</f>
        <v>0</v>
      </c>
      <c r="N5915" s="61" t="str">
        <f t="shared" si="184"/>
        <v>-</v>
      </c>
      <c r="P5915" s="73" t="str">
        <f t="shared" si="185"/>
        <v/>
      </c>
      <c r="Q5915" s="61" t="s">
        <v>88</v>
      </c>
    </row>
    <row r="5916" spans="8:17" x14ac:dyDescent="0.25">
      <c r="H5916" s="59">
        <v>192091</v>
      </c>
      <c r="I5916" s="59" t="s">
        <v>72</v>
      </c>
      <c r="J5916" s="59">
        <v>40159914</v>
      </c>
      <c r="K5916" s="59" t="s">
        <v>6135</v>
      </c>
      <c r="L5916" s="61" t="s">
        <v>81</v>
      </c>
      <c r="M5916" s="61">
        <f>VLOOKUP(H5916,zdroj!C:F,4,0)</f>
        <v>0</v>
      </c>
      <c r="N5916" s="61" t="str">
        <f t="shared" si="184"/>
        <v>-</v>
      </c>
      <c r="P5916" s="73" t="str">
        <f t="shared" si="185"/>
        <v/>
      </c>
      <c r="Q5916" s="61" t="s">
        <v>88</v>
      </c>
    </row>
    <row r="5917" spans="8:17" x14ac:dyDescent="0.25">
      <c r="H5917" s="59">
        <v>192091</v>
      </c>
      <c r="I5917" s="59" t="s">
        <v>72</v>
      </c>
      <c r="J5917" s="59">
        <v>40159922</v>
      </c>
      <c r="K5917" s="59" t="s">
        <v>6136</v>
      </c>
      <c r="L5917" s="61" t="s">
        <v>81</v>
      </c>
      <c r="M5917" s="61">
        <f>VLOOKUP(H5917,zdroj!C:F,4,0)</f>
        <v>0</v>
      </c>
      <c r="N5917" s="61" t="str">
        <f t="shared" si="184"/>
        <v>-</v>
      </c>
      <c r="P5917" s="73" t="str">
        <f t="shared" si="185"/>
        <v/>
      </c>
      <c r="Q5917" s="61" t="s">
        <v>88</v>
      </c>
    </row>
    <row r="5918" spans="8:17" x14ac:dyDescent="0.25">
      <c r="H5918" s="59">
        <v>192091</v>
      </c>
      <c r="I5918" s="59" t="s">
        <v>72</v>
      </c>
      <c r="J5918" s="59">
        <v>40159931</v>
      </c>
      <c r="K5918" s="59" t="s">
        <v>6137</v>
      </c>
      <c r="L5918" s="61" t="s">
        <v>81</v>
      </c>
      <c r="M5918" s="61">
        <f>VLOOKUP(H5918,zdroj!C:F,4,0)</f>
        <v>0</v>
      </c>
      <c r="N5918" s="61" t="str">
        <f t="shared" si="184"/>
        <v>-</v>
      </c>
      <c r="P5918" s="73" t="str">
        <f t="shared" si="185"/>
        <v/>
      </c>
      <c r="Q5918" s="61" t="s">
        <v>88</v>
      </c>
    </row>
    <row r="5919" spans="8:17" x14ac:dyDescent="0.25">
      <c r="H5919" s="59">
        <v>192091</v>
      </c>
      <c r="I5919" s="59" t="s">
        <v>72</v>
      </c>
      <c r="J5919" s="59">
        <v>40159949</v>
      </c>
      <c r="K5919" s="59" t="s">
        <v>6138</v>
      </c>
      <c r="L5919" s="61" t="s">
        <v>81</v>
      </c>
      <c r="M5919" s="61">
        <f>VLOOKUP(H5919,zdroj!C:F,4,0)</f>
        <v>0</v>
      </c>
      <c r="N5919" s="61" t="str">
        <f t="shared" si="184"/>
        <v>-</v>
      </c>
      <c r="P5919" s="73" t="str">
        <f t="shared" si="185"/>
        <v/>
      </c>
      <c r="Q5919" s="61" t="s">
        <v>88</v>
      </c>
    </row>
    <row r="5920" spans="8:17" x14ac:dyDescent="0.25">
      <c r="H5920" s="59">
        <v>192091</v>
      </c>
      <c r="I5920" s="59" t="s">
        <v>72</v>
      </c>
      <c r="J5920" s="59">
        <v>40159957</v>
      </c>
      <c r="K5920" s="59" t="s">
        <v>6139</v>
      </c>
      <c r="L5920" s="61" t="s">
        <v>81</v>
      </c>
      <c r="M5920" s="61">
        <f>VLOOKUP(H5920,zdroj!C:F,4,0)</f>
        <v>0</v>
      </c>
      <c r="N5920" s="61" t="str">
        <f t="shared" si="184"/>
        <v>-</v>
      </c>
      <c r="P5920" s="73" t="str">
        <f t="shared" si="185"/>
        <v/>
      </c>
      <c r="Q5920" s="61" t="s">
        <v>88</v>
      </c>
    </row>
    <row r="5921" spans="8:17" x14ac:dyDescent="0.25">
      <c r="H5921" s="59">
        <v>192091</v>
      </c>
      <c r="I5921" s="59" t="s">
        <v>72</v>
      </c>
      <c r="J5921" s="59">
        <v>40159965</v>
      </c>
      <c r="K5921" s="59" t="s">
        <v>6140</v>
      </c>
      <c r="L5921" s="61" t="s">
        <v>81</v>
      </c>
      <c r="M5921" s="61">
        <f>VLOOKUP(H5921,zdroj!C:F,4,0)</f>
        <v>0</v>
      </c>
      <c r="N5921" s="61" t="str">
        <f t="shared" si="184"/>
        <v>-</v>
      </c>
      <c r="P5921" s="73" t="str">
        <f t="shared" si="185"/>
        <v/>
      </c>
      <c r="Q5921" s="61" t="s">
        <v>88</v>
      </c>
    </row>
    <row r="5922" spans="8:17" x14ac:dyDescent="0.25">
      <c r="H5922" s="59">
        <v>192091</v>
      </c>
      <c r="I5922" s="59" t="s">
        <v>72</v>
      </c>
      <c r="J5922" s="59">
        <v>40159973</v>
      </c>
      <c r="K5922" s="59" t="s">
        <v>6141</v>
      </c>
      <c r="L5922" s="61" t="s">
        <v>81</v>
      </c>
      <c r="M5922" s="61">
        <f>VLOOKUP(H5922,zdroj!C:F,4,0)</f>
        <v>0</v>
      </c>
      <c r="N5922" s="61" t="str">
        <f t="shared" si="184"/>
        <v>-</v>
      </c>
      <c r="P5922" s="73" t="str">
        <f t="shared" si="185"/>
        <v/>
      </c>
      <c r="Q5922" s="61" t="s">
        <v>88</v>
      </c>
    </row>
    <row r="5923" spans="8:17" x14ac:dyDescent="0.25">
      <c r="H5923" s="59">
        <v>192091</v>
      </c>
      <c r="I5923" s="59" t="s">
        <v>72</v>
      </c>
      <c r="J5923" s="59">
        <v>40159981</v>
      </c>
      <c r="K5923" s="59" t="s">
        <v>6142</v>
      </c>
      <c r="L5923" s="61" t="s">
        <v>81</v>
      </c>
      <c r="M5923" s="61">
        <f>VLOOKUP(H5923,zdroj!C:F,4,0)</f>
        <v>0</v>
      </c>
      <c r="N5923" s="61" t="str">
        <f t="shared" si="184"/>
        <v>-</v>
      </c>
      <c r="P5923" s="73" t="str">
        <f t="shared" si="185"/>
        <v/>
      </c>
      <c r="Q5923" s="61" t="s">
        <v>88</v>
      </c>
    </row>
    <row r="5924" spans="8:17" x14ac:dyDescent="0.25">
      <c r="H5924" s="59">
        <v>192091</v>
      </c>
      <c r="I5924" s="59" t="s">
        <v>72</v>
      </c>
      <c r="J5924" s="59">
        <v>40159990</v>
      </c>
      <c r="K5924" s="59" t="s">
        <v>6143</v>
      </c>
      <c r="L5924" s="61" t="s">
        <v>81</v>
      </c>
      <c r="M5924" s="61">
        <f>VLOOKUP(H5924,zdroj!C:F,4,0)</f>
        <v>0</v>
      </c>
      <c r="N5924" s="61" t="str">
        <f t="shared" si="184"/>
        <v>-</v>
      </c>
      <c r="P5924" s="73" t="str">
        <f t="shared" si="185"/>
        <v/>
      </c>
      <c r="Q5924" s="61" t="s">
        <v>88</v>
      </c>
    </row>
    <row r="5925" spans="8:17" x14ac:dyDescent="0.25">
      <c r="H5925" s="59">
        <v>192091</v>
      </c>
      <c r="I5925" s="59" t="s">
        <v>72</v>
      </c>
      <c r="J5925" s="59">
        <v>40160009</v>
      </c>
      <c r="K5925" s="59" t="s">
        <v>6144</v>
      </c>
      <c r="L5925" s="61" t="s">
        <v>81</v>
      </c>
      <c r="M5925" s="61">
        <f>VLOOKUP(H5925,zdroj!C:F,4,0)</f>
        <v>0</v>
      </c>
      <c r="N5925" s="61" t="str">
        <f t="shared" si="184"/>
        <v>-</v>
      </c>
      <c r="P5925" s="73" t="str">
        <f t="shared" si="185"/>
        <v/>
      </c>
      <c r="Q5925" s="61" t="s">
        <v>88</v>
      </c>
    </row>
    <row r="5926" spans="8:17" x14ac:dyDescent="0.25">
      <c r="H5926" s="59">
        <v>192091</v>
      </c>
      <c r="I5926" s="59" t="s">
        <v>72</v>
      </c>
      <c r="J5926" s="59">
        <v>40160017</v>
      </c>
      <c r="K5926" s="59" t="s">
        <v>6145</v>
      </c>
      <c r="L5926" s="61" t="s">
        <v>81</v>
      </c>
      <c r="M5926" s="61">
        <f>VLOOKUP(H5926,zdroj!C:F,4,0)</f>
        <v>0</v>
      </c>
      <c r="N5926" s="61" t="str">
        <f t="shared" si="184"/>
        <v>-</v>
      </c>
      <c r="P5926" s="73" t="str">
        <f t="shared" si="185"/>
        <v/>
      </c>
      <c r="Q5926" s="61" t="s">
        <v>88</v>
      </c>
    </row>
    <row r="5927" spans="8:17" x14ac:dyDescent="0.25">
      <c r="H5927" s="59">
        <v>192091</v>
      </c>
      <c r="I5927" s="59" t="s">
        <v>72</v>
      </c>
      <c r="J5927" s="59">
        <v>40160025</v>
      </c>
      <c r="K5927" s="59" t="s">
        <v>6146</v>
      </c>
      <c r="L5927" s="61" t="s">
        <v>81</v>
      </c>
      <c r="M5927" s="61">
        <f>VLOOKUP(H5927,zdroj!C:F,4,0)</f>
        <v>0</v>
      </c>
      <c r="N5927" s="61" t="str">
        <f t="shared" si="184"/>
        <v>-</v>
      </c>
      <c r="P5927" s="73" t="str">
        <f t="shared" si="185"/>
        <v/>
      </c>
      <c r="Q5927" s="61" t="s">
        <v>88</v>
      </c>
    </row>
    <row r="5928" spans="8:17" x14ac:dyDescent="0.25">
      <c r="H5928" s="59">
        <v>192091</v>
      </c>
      <c r="I5928" s="59" t="s">
        <v>72</v>
      </c>
      <c r="J5928" s="59">
        <v>40160033</v>
      </c>
      <c r="K5928" s="59" t="s">
        <v>6147</v>
      </c>
      <c r="L5928" s="61" t="s">
        <v>81</v>
      </c>
      <c r="M5928" s="61">
        <f>VLOOKUP(H5928,zdroj!C:F,4,0)</f>
        <v>0</v>
      </c>
      <c r="N5928" s="61" t="str">
        <f t="shared" si="184"/>
        <v>-</v>
      </c>
      <c r="P5928" s="73" t="str">
        <f t="shared" si="185"/>
        <v/>
      </c>
      <c r="Q5928" s="61" t="s">
        <v>88</v>
      </c>
    </row>
    <row r="5929" spans="8:17" x14ac:dyDescent="0.25">
      <c r="H5929" s="59">
        <v>192091</v>
      </c>
      <c r="I5929" s="59" t="s">
        <v>72</v>
      </c>
      <c r="J5929" s="59">
        <v>40160041</v>
      </c>
      <c r="K5929" s="59" t="s">
        <v>6148</v>
      </c>
      <c r="L5929" s="61" t="s">
        <v>81</v>
      </c>
      <c r="M5929" s="61">
        <f>VLOOKUP(H5929,zdroj!C:F,4,0)</f>
        <v>0</v>
      </c>
      <c r="N5929" s="61" t="str">
        <f t="shared" si="184"/>
        <v>-</v>
      </c>
      <c r="P5929" s="73" t="str">
        <f t="shared" si="185"/>
        <v/>
      </c>
      <c r="Q5929" s="61" t="s">
        <v>88</v>
      </c>
    </row>
    <row r="5930" spans="8:17" x14ac:dyDescent="0.25">
      <c r="H5930" s="59">
        <v>192091</v>
      </c>
      <c r="I5930" s="59" t="s">
        <v>72</v>
      </c>
      <c r="J5930" s="59">
        <v>40160050</v>
      </c>
      <c r="K5930" s="59" t="s">
        <v>6149</v>
      </c>
      <c r="L5930" s="61" t="s">
        <v>81</v>
      </c>
      <c r="M5930" s="61">
        <f>VLOOKUP(H5930,zdroj!C:F,4,0)</f>
        <v>0</v>
      </c>
      <c r="N5930" s="61" t="str">
        <f t="shared" si="184"/>
        <v>-</v>
      </c>
      <c r="P5930" s="73" t="str">
        <f t="shared" si="185"/>
        <v/>
      </c>
      <c r="Q5930" s="61" t="s">
        <v>88</v>
      </c>
    </row>
    <row r="5931" spans="8:17" x14ac:dyDescent="0.25">
      <c r="H5931" s="59">
        <v>192091</v>
      </c>
      <c r="I5931" s="59" t="s">
        <v>72</v>
      </c>
      <c r="J5931" s="59">
        <v>40160068</v>
      </c>
      <c r="K5931" s="59" t="s">
        <v>6150</v>
      </c>
      <c r="L5931" s="61" t="s">
        <v>81</v>
      </c>
      <c r="M5931" s="61">
        <f>VLOOKUP(H5931,zdroj!C:F,4,0)</f>
        <v>0</v>
      </c>
      <c r="N5931" s="61" t="str">
        <f t="shared" si="184"/>
        <v>-</v>
      </c>
      <c r="P5931" s="73" t="str">
        <f t="shared" si="185"/>
        <v/>
      </c>
      <c r="Q5931" s="61" t="s">
        <v>88</v>
      </c>
    </row>
    <row r="5932" spans="8:17" x14ac:dyDescent="0.25">
      <c r="H5932" s="59">
        <v>192091</v>
      </c>
      <c r="I5932" s="59" t="s">
        <v>72</v>
      </c>
      <c r="J5932" s="59">
        <v>40160076</v>
      </c>
      <c r="K5932" s="59" t="s">
        <v>6151</v>
      </c>
      <c r="L5932" s="61" t="s">
        <v>81</v>
      </c>
      <c r="M5932" s="61">
        <f>VLOOKUP(H5932,zdroj!C:F,4,0)</f>
        <v>0</v>
      </c>
      <c r="N5932" s="61" t="str">
        <f t="shared" si="184"/>
        <v>-</v>
      </c>
      <c r="P5932" s="73" t="str">
        <f t="shared" si="185"/>
        <v/>
      </c>
      <c r="Q5932" s="61" t="s">
        <v>88</v>
      </c>
    </row>
    <row r="5933" spans="8:17" x14ac:dyDescent="0.25">
      <c r="H5933" s="59">
        <v>192091</v>
      </c>
      <c r="I5933" s="59" t="s">
        <v>72</v>
      </c>
      <c r="J5933" s="59">
        <v>40160084</v>
      </c>
      <c r="K5933" s="59" t="s">
        <v>6152</v>
      </c>
      <c r="L5933" s="61" t="s">
        <v>81</v>
      </c>
      <c r="M5933" s="61">
        <f>VLOOKUP(H5933,zdroj!C:F,4,0)</f>
        <v>0</v>
      </c>
      <c r="N5933" s="61" t="str">
        <f t="shared" si="184"/>
        <v>-</v>
      </c>
      <c r="P5933" s="73" t="str">
        <f t="shared" si="185"/>
        <v/>
      </c>
      <c r="Q5933" s="61" t="s">
        <v>88</v>
      </c>
    </row>
    <row r="5934" spans="8:17" x14ac:dyDescent="0.25">
      <c r="H5934" s="59">
        <v>192091</v>
      </c>
      <c r="I5934" s="59" t="s">
        <v>72</v>
      </c>
      <c r="J5934" s="59">
        <v>40160092</v>
      </c>
      <c r="K5934" s="59" t="s">
        <v>6153</v>
      </c>
      <c r="L5934" s="61" t="s">
        <v>81</v>
      </c>
      <c r="M5934" s="61">
        <f>VLOOKUP(H5934,zdroj!C:F,4,0)</f>
        <v>0</v>
      </c>
      <c r="N5934" s="61" t="str">
        <f t="shared" si="184"/>
        <v>-</v>
      </c>
      <c r="P5934" s="73" t="str">
        <f t="shared" si="185"/>
        <v/>
      </c>
      <c r="Q5934" s="61" t="s">
        <v>88</v>
      </c>
    </row>
    <row r="5935" spans="8:17" x14ac:dyDescent="0.25">
      <c r="H5935" s="59">
        <v>192091</v>
      </c>
      <c r="I5935" s="59" t="s">
        <v>72</v>
      </c>
      <c r="J5935" s="59">
        <v>40160106</v>
      </c>
      <c r="K5935" s="59" t="s">
        <v>6154</v>
      </c>
      <c r="L5935" s="61" t="s">
        <v>81</v>
      </c>
      <c r="M5935" s="61">
        <f>VLOOKUP(H5935,zdroj!C:F,4,0)</f>
        <v>0</v>
      </c>
      <c r="N5935" s="61" t="str">
        <f t="shared" si="184"/>
        <v>-</v>
      </c>
      <c r="P5935" s="73" t="str">
        <f t="shared" si="185"/>
        <v/>
      </c>
      <c r="Q5935" s="61" t="s">
        <v>88</v>
      </c>
    </row>
    <row r="5936" spans="8:17" x14ac:dyDescent="0.25">
      <c r="H5936" s="59">
        <v>192091</v>
      </c>
      <c r="I5936" s="59" t="s">
        <v>72</v>
      </c>
      <c r="J5936" s="59">
        <v>40160114</v>
      </c>
      <c r="K5936" s="59" t="s">
        <v>6155</v>
      </c>
      <c r="L5936" s="61" t="s">
        <v>81</v>
      </c>
      <c r="M5936" s="61">
        <f>VLOOKUP(H5936,zdroj!C:F,4,0)</f>
        <v>0</v>
      </c>
      <c r="N5936" s="61" t="str">
        <f t="shared" si="184"/>
        <v>-</v>
      </c>
      <c r="P5936" s="73" t="str">
        <f t="shared" si="185"/>
        <v/>
      </c>
      <c r="Q5936" s="61" t="s">
        <v>88</v>
      </c>
    </row>
    <row r="5937" spans="8:17" x14ac:dyDescent="0.25">
      <c r="H5937" s="59">
        <v>192091</v>
      </c>
      <c r="I5937" s="59" t="s">
        <v>72</v>
      </c>
      <c r="J5937" s="59">
        <v>40559564</v>
      </c>
      <c r="K5937" s="59" t="s">
        <v>6156</v>
      </c>
      <c r="L5937" s="61" t="s">
        <v>81</v>
      </c>
      <c r="M5937" s="61">
        <f>VLOOKUP(H5937,zdroj!C:F,4,0)</f>
        <v>0</v>
      </c>
      <c r="N5937" s="61" t="str">
        <f t="shared" si="184"/>
        <v>-</v>
      </c>
      <c r="P5937" s="73" t="str">
        <f t="shared" si="185"/>
        <v/>
      </c>
      <c r="Q5937" s="61" t="s">
        <v>86</v>
      </c>
    </row>
    <row r="5938" spans="8:17" x14ac:dyDescent="0.25">
      <c r="H5938" s="59">
        <v>192091</v>
      </c>
      <c r="I5938" s="59" t="s">
        <v>72</v>
      </c>
      <c r="J5938" s="59">
        <v>41039165</v>
      </c>
      <c r="K5938" s="59" t="s">
        <v>6157</v>
      </c>
      <c r="L5938" s="61" t="s">
        <v>81</v>
      </c>
      <c r="M5938" s="61">
        <f>VLOOKUP(H5938,zdroj!C:F,4,0)</f>
        <v>0</v>
      </c>
      <c r="N5938" s="61" t="str">
        <f t="shared" si="184"/>
        <v>-</v>
      </c>
      <c r="P5938" s="73" t="str">
        <f t="shared" si="185"/>
        <v/>
      </c>
      <c r="Q5938" s="61" t="s">
        <v>88</v>
      </c>
    </row>
    <row r="5939" spans="8:17" x14ac:dyDescent="0.25">
      <c r="H5939" s="59">
        <v>192091</v>
      </c>
      <c r="I5939" s="59" t="s">
        <v>72</v>
      </c>
      <c r="J5939" s="59">
        <v>73485179</v>
      </c>
      <c r="K5939" s="59" t="s">
        <v>6158</v>
      </c>
      <c r="L5939" s="61" t="s">
        <v>81</v>
      </c>
      <c r="M5939" s="61">
        <f>VLOOKUP(H5939,zdroj!C:F,4,0)</f>
        <v>0</v>
      </c>
      <c r="N5939" s="61" t="str">
        <f t="shared" si="184"/>
        <v>-</v>
      </c>
      <c r="P5939" s="73" t="str">
        <f t="shared" si="185"/>
        <v/>
      </c>
      <c r="Q5939" s="61" t="s">
        <v>86</v>
      </c>
    </row>
    <row r="5940" spans="8:17" x14ac:dyDescent="0.25">
      <c r="H5940" s="59">
        <v>192091</v>
      </c>
      <c r="I5940" s="59" t="s">
        <v>72</v>
      </c>
      <c r="J5940" s="59">
        <v>73651427</v>
      </c>
      <c r="K5940" s="59" t="s">
        <v>6159</v>
      </c>
      <c r="L5940" s="61" t="s">
        <v>81</v>
      </c>
      <c r="M5940" s="61">
        <f>VLOOKUP(H5940,zdroj!C:F,4,0)</f>
        <v>0</v>
      </c>
      <c r="N5940" s="61" t="str">
        <f t="shared" si="184"/>
        <v>-</v>
      </c>
      <c r="P5940" s="73" t="str">
        <f t="shared" si="185"/>
        <v/>
      </c>
      <c r="Q5940" s="61" t="s">
        <v>86</v>
      </c>
    </row>
    <row r="5941" spans="8:17" x14ac:dyDescent="0.25">
      <c r="H5941" s="59">
        <v>192091</v>
      </c>
      <c r="I5941" s="59" t="s">
        <v>72</v>
      </c>
      <c r="J5941" s="59">
        <v>73963909</v>
      </c>
      <c r="K5941" s="59" t="s">
        <v>6160</v>
      </c>
      <c r="L5941" s="61" t="s">
        <v>81</v>
      </c>
      <c r="M5941" s="61">
        <f>VLOOKUP(H5941,zdroj!C:F,4,0)</f>
        <v>0</v>
      </c>
      <c r="N5941" s="61" t="str">
        <f t="shared" si="184"/>
        <v>-</v>
      </c>
      <c r="P5941" s="73" t="str">
        <f t="shared" si="185"/>
        <v/>
      </c>
      <c r="Q5941" s="61" t="s">
        <v>86</v>
      </c>
    </row>
    <row r="5942" spans="8:17" x14ac:dyDescent="0.25">
      <c r="H5942" s="59">
        <v>192091</v>
      </c>
      <c r="I5942" s="59" t="s">
        <v>72</v>
      </c>
      <c r="J5942" s="59">
        <v>75007177</v>
      </c>
      <c r="K5942" s="59" t="s">
        <v>6161</v>
      </c>
      <c r="L5942" s="61" t="s">
        <v>81</v>
      </c>
      <c r="M5942" s="61">
        <f>VLOOKUP(H5942,zdroj!C:F,4,0)</f>
        <v>0</v>
      </c>
      <c r="N5942" s="61" t="str">
        <f t="shared" si="184"/>
        <v>-</v>
      </c>
      <c r="P5942" s="73" t="str">
        <f t="shared" si="185"/>
        <v/>
      </c>
      <c r="Q5942" s="61" t="s">
        <v>88</v>
      </c>
    </row>
    <row r="5943" spans="8:17" x14ac:dyDescent="0.25">
      <c r="H5943" s="59">
        <v>192091</v>
      </c>
      <c r="I5943" s="59" t="s">
        <v>72</v>
      </c>
      <c r="J5943" s="59">
        <v>79909329</v>
      </c>
      <c r="K5943" s="59" t="s">
        <v>6162</v>
      </c>
      <c r="L5943" s="61" t="s">
        <v>81</v>
      </c>
      <c r="M5943" s="61">
        <f>VLOOKUP(H5943,zdroj!C:F,4,0)</f>
        <v>0</v>
      </c>
      <c r="N5943" s="61" t="str">
        <f t="shared" si="184"/>
        <v>-</v>
      </c>
      <c r="P5943" s="73" t="str">
        <f t="shared" si="185"/>
        <v/>
      </c>
      <c r="Q5943" s="61" t="s">
        <v>88</v>
      </c>
    </row>
    <row r="5944" spans="8:17" x14ac:dyDescent="0.25">
      <c r="H5944" s="59">
        <v>192091</v>
      </c>
      <c r="I5944" s="59" t="s">
        <v>72</v>
      </c>
      <c r="J5944" s="59">
        <v>81134380</v>
      </c>
      <c r="K5944" s="59" t="s">
        <v>6163</v>
      </c>
      <c r="L5944" s="61" t="s">
        <v>81</v>
      </c>
      <c r="M5944" s="61">
        <f>VLOOKUP(H5944,zdroj!C:F,4,0)</f>
        <v>0</v>
      </c>
      <c r="N5944" s="61" t="str">
        <f t="shared" si="184"/>
        <v>-</v>
      </c>
      <c r="P5944" s="73" t="str">
        <f t="shared" si="185"/>
        <v/>
      </c>
      <c r="Q5944" s="61" t="s">
        <v>88</v>
      </c>
    </row>
    <row r="5945" spans="8:17" x14ac:dyDescent="0.25">
      <c r="H5945" s="59">
        <v>194280</v>
      </c>
      <c r="I5945" s="59" t="s">
        <v>69</v>
      </c>
      <c r="J5945" s="59">
        <v>11598948</v>
      </c>
      <c r="K5945" s="59" t="s">
        <v>6164</v>
      </c>
      <c r="L5945" s="61" t="s">
        <v>113</v>
      </c>
      <c r="M5945" s="61">
        <f>VLOOKUP(H5945,zdroj!C:F,4,0)</f>
        <v>0</v>
      </c>
      <c r="N5945" s="61" t="str">
        <f t="shared" si="184"/>
        <v>katB</v>
      </c>
      <c r="P5945" s="73" t="str">
        <f t="shared" si="185"/>
        <v/>
      </c>
      <c r="Q5945" s="61" t="s">
        <v>30</v>
      </c>
    </row>
    <row r="5946" spans="8:17" x14ac:dyDescent="0.25">
      <c r="H5946" s="59">
        <v>194280</v>
      </c>
      <c r="I5946" s="59" t="s">
        <v>69</v>
      </c>
      <c r="J5946" s="59">
        <v>11598956</v>
      </c>
      <c r="K5946" s="59" t="s">
        <v>6165</v>
      </c>
      <c r="L5946" s="61" t="s">
        <v>113</v>
      </c>
      <c r="M5946" s="61">
        <f>VLOOKUP(H5946,zdroj!C:F,4,0)</f>
        <v>0</v>
      </c>
      <c r="N5946" s="61" t="str">
        <f t="shared" si="184"/>
        <v>katB</v>
      </c>
      <c r="P5946" s="73" t="str">
        <f t="shared" si="185"/>
        <v/>
      </c>
      <c r="Q5946" s="61" t="s">
        <v>30</v>
      </c>
    </row>
    <row r="5947" spans="8:17" x14ac:dyDescent="0.25">
      <c r="H5947" s="59">
        <v>194280</v>
      </c>
      <c r="I5947" s="59" t="s">
        <v>69</v>
      </c>
      <c r="J5947" s="59">
        <v>11598964</v>
      </c>
      <c r="K5947" s="59" t="s">
        <v>6166</v>
      </c>
      <c r="L5947" s="61" t="s">
        <v>113</v>
      </c>
      <c r="M5947" s="61">
        <f>VLOOKUP(H5947,zdroj!C:F,4,0)</f>
        <v>0</v>
      </c>
      <c r="N5947" s="61" t="str">
        <f t="shared" si="184"/>
        <v>katB</v>
      </c>
      <c r="P5947" s="73" t="str">
        <f t="shared" si="185"/>
        <v/>
      </c>
      <c r="Q5947" s="61" t="s">
        <v>30</v>
      </c>
    </row>
    <row r="5948" spans="8:17" x14ac:dyDescent="0.25">
      <c r="H5948" s="59">
        <v>194280</v>
      </c>
      <c r="I5948" s="59" t="s">
        <v>69</v>
      </c>
      <c r="J5948" s="59">
        <v>11598972</v>
      </c>
      <c r="K5948" s="59" t="s">
        <v>6167</v>
      </c>
      <c r="L5948" s="61" t="s">
        <v>113</v>
      </c>
      <c r="M5948" s="61">
        <f>VLOOKUP(H5948,zdroj!C:F,4,0)</f>
        <v>0</v>
      </c>
      <c r="N5948" s="61" t="str">
        <f t="shared" si="184"/>
        <v>katB</v>
      </c>
      <c r="P5948" s="73" t="str">
        <f t="shared" si="185"/>
        <v/>
      </c>
      <c r="Q5948" s="61" t="s">
        <v>30</v>
      </c>
    </row>
    <row r="5949" spans="8:17" x14ac:dyDescent="0.25">
      <c r="H5949" s="59">
        <v>194280</v>
      </c>
      <c r="I5949" s="59" t="s">
        <v>69</v>
      </c>
      <c r="J5949" s="59">
        <v>11598999</v>
      </c>
      <c r="K5949" s="59" t="s">
        <v>6168</v>
      </c>
      <c r="L5949" s="61" t="s">
        <v>113</v>
      </c>
      <c r="M5949" s="61">
        <f>VLOOKUP(H5949,zdroj!C:F,4,0)</f>
        <v>0</v>
      </c>
      <c r="N5949" s="61" t="str">
        <f t="shared" si="184"/>
        <v>katB</v>
      </c>
      <c r="P5949" s="73" t="str">
        <f t="shared" si="185"/>
        <v/>
      </c>
      <c r="Q5949" s="61" t="s">
        <v>30</v>
      </c>
    </row>
    <row r="5950" spans="8:17" x14ac:dyDescent="0.25">
      <c r="H5950" s="59">
        <v>194280</v>
      </c>
      <c r="I5950" s="59" t="s">
        <v>69</v>
      </c>
      <c r="J5950" s="59">
        <v>11599006</v>
      </c>
      <c r="K5950" s="59" t="s">
        <v>6169</v>
      </c>
      <c r="L5950" s="61" t="s">
        <v>113</v>
      </c>
      <c r="M5950" s="61">
        <f>VLOOKUP(H5950,zdroj!C:F,4,0)</f>
        <v>0</v>
      </c>
      <c r="N5950" s="61" t="str">
        <f t="shared" si="184"/>
        <v>katB</v>
      </c>
      <c r="P5950" s="73" t="str">
        <f t="shared" si="185"/>
        <v/>
      </c>
      <c r="Q5950" s="61" t="s">
        <v>30</v>
      </c>
    </row>
    <row r="5951" spans="8:17" x14ac:dyDescent="0.25">
      <c r="H5951" s="59">
        <v>194280</v>
      </c>
      <c r="I5951" s="59" t="s">
        <v>69</v>
      </c>
      <c r="J5951" s="59">
        <v>11599014</v>
      </c>
      <c r="K5951" s="59" t="s">
        <v>6170</v>
      </c>
      <c r="L5951" s="61" t="s">
        <v>113</v>
      </c>
      <c r="M5951" s="61">
        <f>VLOOKUP(H5951,zdroj!C:F,4,0)</f>
        <v>0</v>
      </c>
      <c r="N5951" s="61" t="str">
        <f t="shared" si="184"/>
        <v>katB</v>
      </c>
      <c r="P5951" s="73" t="str">
        <f t="shared" si="185"/>
        <v/>
      </c>
      <c r="Q5951" s="61" t="s">
        <v>30</v>
      </c>
    </row>
    <row r="5952" spans="8:17" x14ac:dyDescent="0.25">
      <c r="H5952" s="59">
        <v>194280</v>
      </c>
      <c r="I5952" s="59" t="s">
        <v>69</v>
      </c>
      <c r="J5952" s="59">
        <v>11599022</v>
      </c>
      <c r="K5952" s="59" t="s">
        <v>6171</v>
      </c>
      <c r="L5952" s="61" t="s">
        <v>113</v>
      </c>
      <c r="M5952" s="61">
        <f>VLOOKUP(H5952,zdroj!C:F,4,0)</f>
        <v>0</v>
      </c>
      <c r="N5952" s="61" t="str">
        <f t="shared" si="184"/>
        <v>katB</v>
      </c>
      <c r="P5952" s="73" t="str">
        <f t="shared" si="185"/>
        <v/>
      </c>
      <c r="Q5952" s="61" t="s">
        <v>30</v>
      </c>
    </row>
    <row r="5953" spans="8:17" x14ac:dyDescent="0.25">
      <c r="H5953" s="59">
        <v>194280</v>
      </c>
      <c r="I5953" s="59" t="s">
        <v>69</v>
      </c>
      <c r="J5953" s="59">
        <v>11599031</v>
      </c>
      <c r="K5953" s="59" t="s">
        <v>6172</v>
      </c>
      <c r="L5953" s="61" t="s">
        <v>113</v>
      </c>
      <c r="M5953" s="61">
        <f>VLOOKUP(H5953,zdroj!C:F,4,0)</f>
        <v>0</v>
      </c>
      <c r="N5953" s="61" t="str">
        <f t="shared" si="184"/>
        <v>katB</v>
      </c>
      <c r="P5953" s="73" t="str">
        <f t="shared" si="185"/>
        <v/>
      </c>
      <c r="Q5953" s="61" t="s">
        <v>30</v>
      </c>
    </row>
    <row r="5954" spans="8:17" x14ac:dyDescent="0.25">
      <c r="H5954" s="59">
        <v>194280</v>
      </c>
      <c r="I5954" s="59" t="s">
        <v>69</v>
      </c>
      <c r="J5954" s="59">
        <v>11599049</v>
      </c>
      <c r="K5954" s="59" t="s">
        <v>6173</v>
      </c>
      <c r="L5954" s="61" t="s">
        <v>113</v>
      </c>
      <c r="M5954" s="61">
        <f>VLOOKUP(H5954,zdroj!C:F,4,0)</f>
        <v>0</v>
      </c>
      <c r="N5954" s="61" t="str">
        <f t="shared" si="184"/>
        <v>katB</v>
      </c>
      <c r="P5954" s="73" t="str">
        <f t="shared" si="185"/>
        <v/>
      </c>
      <c r="Q5954" s="61" t="s">
        <v>30</v>
      </c>
    </row>
    <row r="5955" spans="8:17" x14ac:dyDescent="0.25">
      <c r="H5955" s="59">
        <v>194280</v>
      </c>
      <c r="I5955" s="59" t="s">
        <v>69</v>
      </c>
      <c r="J5955" s="59">
        <v>11599057</v>
      </c>
      <c r="K5955" s="59" t="s">
        <v>6174</v>
      </c>
      <c r="L5955" s="61" t="s">
        <v>113</v>
      </c>
      <c r="M5955" s="61">
        <f>VLOOKUP(H5955,zdroj!C:F,4,0)</f>
        <v>0</v>
      </c>
      <c r="N5955" s="61" t="str">
        <f t="shared" si="184"/>
        <v>katB</v>
      </c>
      <c r="P5955" s="73" t="str">
        <f t="shared" si="185"/>
        <v/>
      </c>
      <c r="Q5955" s="61" t="s">
        <v>30</v>
      </c>
    </row>
    <row r="5956" spans="8:17" x14ac:dyDescent="0.25">
      <c r="H5956" s="59">
        <v>194280</v>
      </c>
      <c r="I5956" s="59" t="s">
        <v>69</v>
      </c>
      <c r="J5956" s="59">
        <v>11599065</v>
      </c>
      <c r="K5956" s="59" t="s">
        <v>6175</v>
      </c>
      <c r="L5956" s="61" t="s">
        <v>113</v>
      </c>
      <c r="M5956" s="61">
        <f>VLOOKUP(H5956,zdroj!C:F,4,0)</f>
        <v>0</v>
      </c>
      <c r="N5956" s="61" t="str">
        <f t="shared" si="184"/>
        <v>katB</v>
      </c>
      <c r="P5956" s="73" t="str">
        <f t="shared" si="185"/>
        <v/>
      </c>
      <c r="Q5956" s="61" t="s">
        <v>30</v>
      </c>
    </row>
    <row r="5957" spans="8:17" x14ac:dyDescent="0.25">
      <c r="H5957" s="59">
        <v>194280</v>
      </c>
      <c r="I5957" s="59" t="s">
        <v>69</v>
      </c>
      <c r="J5957" s="59">
        <v>11599073</v>
      </c>
      <c r="K5957" s="59" t="s">
        <v>6176</v>
      </c>
      <c r="L5957" s="61" t="s">
        <v>113</v>
      </c>
      <c r="M5957" s="61">
        <f>VLOOKUP(H5957,zdroj!C:F,4,0)</f>
        <v>0</v>
      </c>
      <c r="N5957" s="61" t="str">
        <f t="shared" si="184"/>
        <v>katB</v>
      </c>
      <c r="P5957" s="73" t="str">
        <f t="shared" si="185"/>
        <v/>
      </c>
      <c r="Q5957" s="61" t="s">
        <v>30</v>
      </c>
    </row>
    <row r="5958" spans="8:17" x14ac:dyDescent="0.25">
      <c r="H5958" s="59">
        <v>194280</v>
      </c>
      <c r="I5958" s="59" t="s">
        <v>69</v>
      </c>
      <c r="J5958" s="59">
        <v>11599081</v>
      </c>
      <c r="K5958" s="59" t="s">
        <v>6177</v>
      </c>
      <c r="L5958" s="61" t="s">
        <v>113</v>
      </c>
      <c r="M5958" s="61">
        <f>VLOOKUP(H5958,zdroj!C:F,4,0)</f>
        <v>0</v>
      </c>
      <c r="N5958" s="61" t="str">
        <f t="shared" si="184"/>
        <v>katB</v>
      </c>
      <c r="P5958" s="73" t="str">
        <f t="shared" si="185"/>
        <v/>
      </c>
      <c r="Q5958" s="61" t="s">
        <v>30</v>
      </c>
    </row>
    <row r="5959" spans="8:17" x14ac:dyDescent="0.25">
      <c r="H5959" s="59">
        <v>194280</v>
      </c>
      <c r="I5959" s="59" t="s">
        <v>69</v>
      </c>
      <c r="J5959" s="59">
        <v>11599090</v>
      </c>
      <c r="K5959" s="59" t="s">
        <v>6178</v>
      </c>
      <c r="L5959" s="61" t="s">
        <v>113</v>
      </c>
      <c r="M5959" s="61">
        <f>VLOOKUP(H5959,zdroj!C:F,4,0)</f>
        <v>0</v>
      </c>
      <c r="N5959" s="61" t="str">
        <f t="shared" ref="N5959:N6022" si="186">IF(M5959="A",IF(L5959="katA","katB",L5959),L5959)</f>
        <v>katB</v>
      </c>
      <c r="P5959" s="73" t="str">
        <f t="shared" ref="P5959:P6022" si="187">IF(O5959="A",1,"")</f>
        <v/>
      </c>
      <c r="Q5959" s="61" t="s">
        <v>30</v>
      </c>
    </row>
    <row r="5960" spans="8:17" x14ac:dyDescent="0.25">
      <c r="H5960" s="59">
        <v>194280</v>
      </c>
      <c r="I5960" s="59" t="s">
        <v>69</v>
      </c>
      <c r="J5960" s="59">
        <v>11599103</v>
      </c>
      <c r="K5960" s="59" t="s">
        <v>6179</v>
      </c>
      <c r="L5960" s="61" t="s">
        <v>113</v>
      </c>
      <c r="M5960" s="61">
        <f>VLOOKUP(H5960,zdroj!C:F,4,0)</f>
        <v>0</v>
      </c>
      <c r="N5960" s="61" t="str">
        <f t="shared" si="186"/>
        <v>katB</v>
      </c>
      <c r="P5960" s="73" t="str">
        <f t="shared" si="187"/>
        <v/>
      </c>
      <c r="Q5960" s="61" t="s">
        <v>30</v>
      </c>
    </row>
    <row r="5961" spans="8:17" x14ac:dyDescent="0.25">
      <c r="H5961" s="59">
        <v>194280</v>
      </c>
      <c r="I5961" s="59" t="s">
        <v>69</v>
      </c>
      <c r="J5961" s="59">
        <v>11599111</v>
      </c>
      <c r="K5961" s="59" t="s">
        <v>6180</v>
      </c>
      <c r="L5961" s="61" t="s">
        <v>113</v>
      </c>
      <c r="M5961" s="61">
        <f>VLOOKUP(H5961,zdroj!C:F,4,0)</f>
        <v>0</v>
      </c>
      <c r="N5961" s="61" t="str">
        <f t="shared" si="186"/>
        <v>katB</v>
      </c>
      <c r="P5961" s="73" t="str">
        <f t="shared" si="187"/>
        <v/>
      </c>
      <c r="Q5961" s="61" t="s">
        <v>30</v>
      </c>
    </row>
    <row r="5962" spans="8:17" x14ac:dyDescent="0.25">
      <c r="H5962" s="59">
        <v>194280</v>
      </c>
      <c r="I5962" s="59" t="s">
        <v>69</v>
      </c>
      <c r="J5962" s="59">
        <v>11599120</v>
      </c>
      <c r="K5962" s="59" t="s">
        <v>6181</v>
      </c>
      <c r="L5962" s="61" t="s">
        <v>113</v>
      </c>
      <c r="M5962" s="61">
        <f>VLOOKUP(H5962,zdroj!C:F,4,0)</f>
        <v>0</v>
      </c>
      <c r="N5962" s="61" t="str">
        <f t="shared" si="186"/>
        <v>katB</v>
      </c>
      <c r="P5962" s="73" t="str">
        <f t="shared" si="187"/>
        <v/>
      </c>
      <c r="Q5962" s="61" t="s">
        <v>30</v>
      </c>
    </row>
    <row r="5963" spans="8:17" x14ac:dyDescent="0.25">
      <c r="H5963" s="59">
        <v>194280</v>
      </c>
      <c r="I5963" s="59" t="s">
        <v>69</v>
      </c>
      <c r="J5963" s="59">
        <v>11599138</v>
      </c>
      <c r="K5963" s="59" t="s">
        <v>6182</v>
      </c>
      <c r="L5963" s="61" t="s">
        <v>113</v>
      </c>
      <c r="M5963" s="61">
        <f>VLOOKUP(H5963,zdroj!C:F,4,0)</f>
        <v>0</v>
      </c>
      <c r="N5963" s="61" t="str">
        <f t="shared" si="186"/>
        <v>katB</v>
      </c>
      <c r="P5963" s="73" t="str">
        <f t="shared" si="187"/>
        <v/>
      </c>
      <c r="Q5963" s="61" t="s">
        <v>30</v>
      </c>
    </row>
    <row r="5964" spans="8:17" x14ac:dyDescent="0.25">
      <c r="H5964" s="59">
        <v>194280</v>
      </c>
      <c r="I5964" s="59" t="s">
        <v>69</v>
      </c>
      <c r="J5964" s="59">
        <v>11599146</v>
      </c>
      <c r="K5964" s="59" t="s">
        <v>6183</v>
      </c>
      <c r="L5964" s="61" t="s">
        <v>113</v>
      </c>
      <c r="M5964" s="61">
        <f>VLOOKUP(H5964,zdroj!C:F,4,0)</f>
        <v>0</v>
      </c>
      <c r="N5964" s="61" t="str">
        <f t="shared" si="186"/>
        <v>katB</v>
      </c>
      <c r="P5964" s="73" t="str">
        <f t="shared" si="187"/>
        <v/>
      </c>
      <c r="Q5964" s="61" t="s">
        <v>30</v>
      </c>
    </row>
    <row r="5965" spans="8:17" x14ac:dyDescent="0.25">
      <c r="H5965" s="59">
        <v>194280</v>
      </c>
      <c r="I5965" s="59" t="s">
        <v>69</v>
      </c>
      <c r="J5965" s="59">
        <v>11599154</v>
      </c>
      <c r="K5965" s="59" t="s">
        <v>6184</v>
      </c>
      <c r="L5965" s="61" t="s">
        <v>113</v>
      </c>
      <c r="M5965" s="61">
        <f>VLOOKUP(H5965,zdroj!C:F,4,0)</f>
        <v>0</v>
      </c>
      <c r="N5965" s="61" t="str">
        <f t="shared" si="186"/>
        <v>katB</v>
      </c>
      <c r="P5965" s="73" t="str">
        <f t="shared" si="187"/>
        <v/>
      </c>
      <c r="Q5965" s="61" t="s">
        <v>30</v>
      </c>
    </row>
    <row r="5966" spans="8:17" x14ac:dyDescent="0.25">
      <c r="H5966" s="59">
        <v>194280</v>
      </c>
      <c r="I5966" s="59" t="s">
        <v>69</v>
      </c>
      <c r="J5966" s="59">
        <v>11599162</v>
      </c>
      <c r="K5966" s="59" t="s">
        <v>6185</v>
      </c>
      <c r="L5966" s="61" t="s">
        <v>113</v>
      </c>
      <c r="M5966" s="61">
        <f>VLOOKUP(H5966,zdroj!C:F,4,0)</f>
        <v>0</v>
      </c>
      <c r="N5966" s="61" t="str">
        <f t="shared" si="186"/>
        <v>katB</v>
      </c>
      <c r="P5966" s="73" t="str">
        <f t="shared" si="187"/>
        <v/>
      </c>
      <c r="Q5966" s="61" t="s">
        <v>30</v>
      </c>
    </row>
    <row r="5967" spans="8:17" x14ac:dyDescent="0.25">
      <c r="H5967" s="59">
        <v>194280</v>
      </c>
      <c r="I5967" s="59" t="s">
        <v>69</v>
      </c>
      <c r="J5967" s="59">
        <v>11599171</v>
      </c>
      <c r="K5967" s="59" t="s">
        <v>6186</v>
      </c>
      <c r="L5967" s="61" t="s">
        <v>113</v>
      </c>
      <c r="M5967" s="61">
        <f>VLOOKUP(H5967,zdroj!C:F,4,0)</f>
        <v>0</v>
      </c>
      <c r="N5967" s="61" t="str">
        <f t="shared" si="186"/>
        <v>katB</v>
      </c>
      <c r="P5967" s="73" t="str">
        <f t="shared" si="187"/>
        <v/>
      </c>
      <c r="Q5967" s="61" t="s">
        <v>30</v>
      </c>
    </row>
    <row r="5968" spans="8:17" x14ac:dyDescent="0.25">
      <c r="H5968" s="59">
        <v>194280</v>
      </c>
      <c r="I5968" s="59" t="s">
        <v>69</v>
      </c>
      <c r="J5968" s="59">
        <v>11599189</v>
      </c>
      <c r="K5968" s="59" t="s">
        <v>6187</v>
      </c>
      <c r="L5968" s="61" t="s">
        <v>113</v>
      </c>
      <c r="M5968" s="61">
        <f>VLOOKUP(H5968,zdroj!C:F,4,0)</f>
        <v>0</v>
      </c>
      <c r="N5968" s="61" t="str">
        <f t="shared" si="186"/>
        <v>katB</v>
      </c>
      <c r="P5968" s="73" t="str">
        <f t="shared" si="187"/>
        <v/>
      </c>
      <c r="Q5968" s="61" t="s">
        <v>30</v>
      </c>
    </row>
    <row r="5969" spans="8:17" x14ac:dyDescent="0.25">
      <c r="H5969" s="59">
        <v>194280</v>
      </c>
      <c r="I5969" s="59" t="s">
        <v>69</v>
      </c>
      <c r="J5969" s="59">
        <v>11599197</v>
      </c>
      <c r="K5969" s="59" t="s">
        <v>6188</v>
      </c>
      <c r="L5969" s="61" t="s">
        <v>113</v>
      </c>
      <c r="M5969" s="61">
        <f>VLOOKUP(H5969,zdroj!C:F,4,0)</f>
        <v>0</v>
      </c>
      <c r="N5969" s="61" t="str">
        <f t="shared" si="186"/>
        <v>katB</v>
      </c>
      <c r="P5969" s="73" t="str">
        <f t="shared" si="187"/>
        <v/>
      </c>
      <c r="Q5969" s="61" t="s">
        <v>30</v>
      </c>
    </row>
    <row r="5970" spans="8:17" x14ac:dyDescent="0.25">
      <c r="H5970" s="59">
        <v>194280</v>
      </c>
      <c r="I5970" s="59" t="s">
        <v>69</v>
      </c>
      <c r="J5970" s="59">
        <v>11599201</v>
      </c>
      <c r="K5970" s="59" t="s">
        <v>6189</v>
      </c>
      <c r="L5970" s="61" t="s">
        <v>113</v>
      </c>
      <c r="M5970" s="61">
        <f>VLOOKUP(H5970,zdroj!C:F,4,0)</f>
        <v>0</v>
      </c>
      <c r="N5970" s="61" t="str">
        <f t="shared" si="186"/>
        <v>katB</v>
      </c>
      <c r="P5970" s="73" t="str">
        <f t="shared" si="187"/>
        <v/>
      </c>
      <c r="Q5970" s="61" t="s">
        <v>30</v>
      </c>
    </row>
    <row r="5971" spans="8:17" x14ac:dyDescent="0.25">
      <c r="H5971" s="59">
        <v>194280</v>
      </c>
      <c r="I5971" s="59" t="s">
        <v>69</v>
      </c>
      <c r="J5971" s="59">
        <v>11599219</v>
      </c>
      <c r="K5971" s="59" t="s">
        <v>6190</v>
      </c>
      <c r="L5971" s="61" t="s">
        <v>113</v>
      </c>
      <c r="M5971" s="61">
        <f>VLOOKUP(H5971,zdroj!C:F,4,0)</f>
        <v>0</v>
      </c>
      <c r="N5971" s="61" t="str">
        <f t="shared" si="186"/>
        <v>katB</v>
      </c>
      <c r="P5971" s="73" t="str">
        <f t="shared" si="187"/>
        <v/>
      </c>
      <c r="Q5971" s="61" t="s">
        <v>30</v>
      </c>
    </row>
    <row r="5972" spans="8:17" x14ac:dyDescent="0.25">
      <c r="H5972" s="59">
        <v>194280</v>
      </c>
      <c r="I5972" s="59" t="s">
        <v>69</v>
      </c>
      <c r="J5972" s="59">
        <v>11599227</v>
      </c>
      <c r="K5972" s="59" t="s">
        <v>6191</v>
      </c>
      <c r="L5972" s="61" t="s">
        <v>113</v>
      </c>
      <c r="M5972" s="61">
        <f>VLOOKUP(H5972,zdroj!C:F,4,0)</f>
        <v>0</v>
      </c>
      <c r="N5972" s="61" t="str">
        <f t="shared" si="186"/>
        <v>katB</v>
      </c>
      <c r="P5972" s="73" t="str">
        <f t="shared" si="187"/>
        <v/>
      </c>
      <c r="Q5972" s="61" t="s">
        <v>30</v>
      </c>
    </row>
    <row r="5973" spans="8:17" x14ac:dyDescent="0.25">
      <c r="H5973" s="59">
        <v>194280</v>
      </c>
      <c r="I5973" s="59" t="s">
        <v>69</v>
      </c>
      <c r="J5973" s="59">
        <v>11599235</v>
      </c>
      <c r="K5973" s="59" t="s">
        <v>6192</v>
      </c>
      <c r="L5973" s="61" t="s">
        <v>113</v>
      </c>
      <c r="M5973" s="61">
        <f>VLOOKUP(H5973,zdroj!C:F,4,0)</f>
        <v>0</v>
      </c>
      <c r="N5973" s="61" t="str">
        <f t="shared" si="186"/>
        <v>katB</v>
      </c>
      <c r="P5973" s="73" t="str">
        <f t="shared" si="187"/>
        <v/>
      </c>
      <c r="Q5973" s="61" t="s">
        <v>30</v>
      </c>
    </row>
    <row r="5974" spans="8:17" x14ac:dyDescent="0.25">
      <c r="H5974" s="59">
        <v>194280</v>
      </c>
      <c r="I5974" s="59" t="s">
        <v>69</v>
      </c>
      <c r="J5974" s="59">
        <v>11599243</v>
      </c>
      <c r="K5974" s="59" t="s">
        <v>6193</v>
      </c>
      <c r="L5974" s="61" t="s">
        <v>113</v>
      </c>
      <c r="M5974" s="61">
        <f>VLOOKUP(H5974,zdroj!C:F,4,0)</f>
        <v>0</v>
      </c>
      <c r="N5974" s="61" t="str">
        <f t="shared" si="186"/>
        <v>katB</v>
      </c>
      <c r="P5974" s="73" t="str">
        <f t="shared" si="187"/>
        <v/>
      </c>
      <c r="Q5974" s="61" t="s">
        <v>30</v>
      </c>
    </row>
    <row r="5975" spans="8:17" x14ac:dyDescent="0.25">
      <c r="H5975" s="59">
        <v>194280</v>
      </c>
      <c r="I5975" s="59" t="s">
        <v>69</v>
      </c>
      <c r="J5975" s="59">
        <v>11599251</v>
      </c>
      <c r="K5975" s="59" t="s">
        <v>6194</v>
      </c>
      <c r="L5975" s="61" t="s">
        <v>113</v>
      </c>
      <c r="M5975" s="61">
        <f>VLOOKUP(H5975,zdroj!C:F,4,0)</f>
        <v>0</v>
      </c>
      <c r="N5975" s="61" t="str">
        <f t="shared" si="186"/>
        <v>katB</v>
      </c>
      <c r="P5975" s="73" t="str">
        <f t="shared" si="187"/>
        <v/>
      </c>
      <c r="Q5975" s="61" t="s">
        <v>30</v>
      </c>
    </row>
    <row r="5976" spans="8:17" x14ac:dyDescent="0.25">
      <c r="H5976" s="59">
        <v>194280</v>
      </c>
      <c r="I5976" s="59" t="s">
        <v>69</v>
      </c>
      <c r="J5976" s="59">
        <v>11599260</v>
      </c>
      <c r="K5976" s="59" t="s">
        <v>6195</v>
      </c>
      <c r="L5976" s="61" t="s">
        <v>113</v>
      </c>
      <c r="M5976" s="61">
        <f>VLOOKUP(H5976,zdroj!C:F,4,0)</f>
        <v>0</v>
      </c>
      <c r="N5976" s="61" t="str">
        <f t="shared" si="186"/>
        <v>katB</v>
      </c>
      <c r="P5976" s="73" t="str">
        <f t="shared" si="187"/>
        <v/>
      </c>
      <c r="Q5976" s="61" t="s">
        <v>30</v>
      </c>
    </row>
    <row r="5977" spans="8:17" x14ac:dyDescent="0.25">
      <c r="H5977" s="59">
        <v>194280</v>
      </c>
      <c r="I5977" s="59" t="s">
        <v>69</v>
      </c>
      <c r="J5977" s="59">
        <v>11599278</v>
      </c>
      <c r="K5977" s="59" t="s">
        <v>6196</v>
      </c>
      <c r="L5977" s="61" t="s">
        <v>113</v>
      </c>
      <c r="M5977" s="61">
        <f>VLOOKUP(H5977,zdroj!C:F,4,0)</f>
        <v>0</v>
      </c>
      <c r="N5977" s="61" t="str">
        <f t="shared" si="186"/>
        <v>katB</v>
      </c>
      <c r="P5977" s="73" t="str">
        <f t="shared" si="187"/>
        <v/>
      </c>
      <c r="Q5977" s="61" t="s">
        <v>30</v>
      </c>
    </row>
    <row r="5978" spans="8:17" x14ac:dyDescent="0.25">
      <c r="H5978" s="59">
        <v>194280</v>
      </c>
      <c r="I5978" s="59" t="s">
        <v>69</v>
      </c>
      <c r="J5978" s="59">
        <v>11599286</v>
      </c>
      <c r="K5978" s="59" t="s">
        <v>6197</v>
      </c>
      <c r="L5978" s="61" t="s">
        <v>113</v>
      </c>
      <c r="M5978" s="61">
        <f>VLOOKUP(H5978,zdroj!C:F,4,0)</f>
        <v>0</v>
      </c>
      <c r="N5978" s="61" t="str">
        <f t="shared" si="186"/>
        <v>katB</v>
      </c>
      <c r="P5978" s="73" t="str">
        <f t="shared" si="187"/>
        <v/>
      </c>
      <c r="Q5978" s="61" t="s">
        <v>30</v>
      </c>
    </row>
    <row r="5979" spans="8:17" x14ac:dyDescent="0.25">
      <c r="H5979" s="59">
        <v>194280</v>
      </c>
      <c r="I5979" s="59" t="s">
        <v>69</v>
      </c>
      <c r="J5979" s="59">
        <v>11599294</v>
      </c>
      <c r="K5979" s="59" t="s">
        <v>6198</v>
      </c>
      <c r="L5979" s="61" t="s">
        <v>113</v>
      </c>
      <c r="M5979" s="61">
        <f>VLOOKUP(H5979,zdroj!C:F,4,0)</f>
        <v>0</v>
      </c>
      <c r="N5979" s="61" t="str">
        <f t="shared" si="186"/>
        <v>katB</v>
      </c>
      <c r="P5979" s="73" t="str">
        <f t="shared" si="187"/>
        <v/>
      </c>
      <c r="Q5979" s="61" t="s">
        <v>30</v>
      </c>
    </row>
    <row r="5980" spans="8:17" x14ac:dyDescent="0.25">
      <c r="H5980" s="59">
        <v>194280</v>
      </c>
      <c r="I5980" s="59" t="s">
        <v>69</v>
      </c>
      <c r="J5980" s="59">
        <v>11599308</v>
      </c>
      <c r="K5980" s="59" t="s">
        <v>6199</v>
      </c>
      <c r="L5980" s="61" t="s">
        <v>113</v>
      </c>
      <c r="M5980" s="61">
        <f>VLOOKUP(H5980,zdroj!C:F,4,0)</f>
        <v>0</v>
      </c>
      <c r="N5980" s="61" t="str">
        <f t="shared" si="186"/>
        <v>katB</v>
      </c>
      <c r="P5980" s="73" t="str">
        <f t="shared" si="187"/>
        <v/>
      </c>
      <c r="Q5980" s="61" t="s">
        <v>30</v>
      </c>
    </row>
    <row r="5981" spans="8:17" x14ac:dyDescent="0.25">
      <c r="H5981" s="59">
        <v>194280</v>
      </c>
      <c r="I5981" s="59" t="s">
        <v>69</v>
      </c>
      <c r="J5981" s="59">
        <v>11599316</v>
      </c>
      <c r="K5981" s="59" t="s">
        <v>6200</v>
      </c>
      <c r="L5981" s="61" t="s">
        <v>113</v>
      </c>
      <c r="M5981" s="61">
        <f>VLOOKUP(H5981,zdroj!C:F,4,0)</f>
        <v>0</v>
      </c>
      <c r="N5981" s="61" t="str">
        <f t="shared" si="186"/>
        <v>katB</v>
      </c>
      <c r="P5981" s="73" t="str">
        <f t="shared" si="187"/>
        <v/>
      </c>
      <c r="Q5981" s="61" t="s">
        <v>30</v>
      </c>
    </row>
    <row r="5982" spans="8:17" x14ac:dyDescent="0.25">
      <c r="H5982" s="59">
        <v>194280</v>
      </c>
      <c r="I5982" s="59" t="s">
        <v>69</v>
      </c>
      <c r="J5982" s="59">
        <v>11599332</v>
      </c>
      <c r="K5982" s="59" t="s">
        <v>6201</v>
      </c>
      <c r="L5982" s="61" t="s">
        <v>113</v>
      </c>
      <c r="M5982" s="61">
        <f>VLOOKUP(H5982,zdroj!C:F,4,0)</f>
        <v>0</v>
      </c>
      <c r="N5982" s="61" t="str">
        <f t="shared" si="186"/>
        <v>katB</v>
      </c>
      <c r="P5982" s="73" t="str">
        <f t="shared" si="187"/>
        <v/>
      </c>
      <c r="Q5982" s="61" t="s">
        <v>30</v>
      </c>
    </row>
    <row r="5983" spans="8:17" x14ac:dyDescent="0.25">
      <c r="H5983" s="59">
        <v>194280</v>
      </c>
      <c r="I5983" s="59" t="s">
        <v>69</v>
      </c>
      <c r="J5983" s="59">
        <v>11599341</v>
      </c>
      <c r="K5983" s="59" t="s">
        <v>6202</v>
      </c>
      <c r="L5983" s="61" t="s">
        <v>113</v>
      </c>
      <c r="M5983" s="61">
        <f>VLOOKUP(H5983,zdroj!C:F,4,0)</f>
        <v>0</v>
      </c>
      <c r="N5983" s="61" t="str">
        <f t="shared" si="186"/>
        <v>katB</v>
      </c>
      <c r="P5983" s="73" t="str">
        <f t="shared" si="187"/>
        <v/>
      </c>
      <c r="Q5983" s="61" t="s">
        <v>30</v>
      </c>
    </row>
    <row r="5984" spans="8:17" x14ac:dyDescent="0.25">
      <c r="H5984" s="59">
        <v>194280</v>
      </c>
      <c r="I5984" s="59" t="s">
        <v>69</v>
      </c>
      <c r="J5984" s="59">
        <v>11599359</v>
      </c>
      <c r="K5984" s="59" t="s">
        <v>6203</v>
      </c>
      <c r="L5984" s="61" t="s">
        <v>113</v>
      </c>
      <c r="M5984" s="61">
        <f>VLOOKUP(H5984,zdroj!C:F,4,0)</f>
        <v>0</v>
      </c>
      <c r="N5984" s="61" t="str">
        <f t="shared" si="186"/>
        <v>katB</v>
      </c>
      <c r="P5984" s="73" t="str">
        <f t="shared" si="187"/>
        <v/>
      </c>
      <c r="Q5984" s="61" t="s">
        <v>30</v>
      </c>
    </row>
    <row r="5985" spans="8:17" x14ac:dyDescent="0.25">
      <c r="H5985" s="59">
        <v>194280</v>
      </c>
      <c r="I5985" s="59" t="s">
        <v>69</v>
      </c>
      <c r="J5985" s="59">
        <v>11599367</v>
      </c>
      <c r="K5985" s="59" t="s">
        <v>6204</v>
      </c>
      <c r="L5985" s="61" t="s">
        <v>113</v>
      </c>
      <c r="M5985" s="61">
        <f>VLOOKUP(H5985,zdroj!C:F,4,0)</f>
        <v>0</v>
      </c>
      <c r="N5985" s="61" t="str">
        <f t="shared" si="186"/>
        <v>katB</v>
      </c>
      <c r="P5985" s="73" t="str">
        <f t="shared" si="187"/>
        <v/>
      </c>
      <c r="Q5985" s="61" t="s">
        <v>30</v>
      </c>
    </row>
    <row r="5986" spans="8:17" x14ac:dyDescent="0.25">
      <c r="H5986" s="59">
        <v>194280</v>
      </c>
      <c r="I5986" s="59" t="s">
        <v>69</v>
      </c>
      <c r="J5986" s="59">
        <v>11599375</v>
      </c>
      <c r="K5986" s="59" t="s">
        <v>6205</v>
      </c>
      <c r="L5986" s="61" t="s">
        <v>113</v>
      </c>
      <c r="M5986" s="61">
        <f>VLOOKUP(H5986,zdroj!C:F,4,0)</f>
        <v>0</v>
      </c>
      <c r="N5986" s="61" t="str">
        <f t="shared" si="186"/>
        <v>katB</v>
      </c>
      <c r="P5986" s="73" t="str">
        <f t="shared" si="187"/>
        <v/>
      </c>
      <c r="Q5986" s="61" t="s">
        <v>30</v>
      </c>
    </row>
    <row r="5987" spans="8:17" x14ac:dyDescent="0.25">
      <c r="H5987" s="59">
        <v>194280</v>
      </c>
      <c r="I5987" s="59" t="s">
        <v>69</v>
      </c>
      <c r="J5987" s="59">
        <v>11599383</v>
      </c>
      <c r="K5987" s="59" t="s">
        <v>6206</v>
      </c>
      <c r="L5987" s="61" t="s">
        <v>113</v>
      </c>
      <c r="M5987" s="61">
        <f>VLOOKUP(H5987,zdroj!C:F,4,0)</f>
        <v>0</v>
      </c>
      <c r="N5987" s="61" t="str">
        <f t="shared" si="186"/>
        <v>katB</v>
      </c>
      <c r="P5987" s="73" t="str">
        <f t="shared" si="187"/>
        <v/>
      </c>
      <c r="Q5987" s="61" t="s">
        <v>30</v>
      </c>
    </row>
    <row r="5988" spans="8:17" x14ac:dyDescent="0.25">
      <c r="H5988" s="59">
        <v>194280</v>
      </c>
      <c r="I5988" s="59" t="s">
        <v>69</v>
      </c>
      <c r="J5988" s="59">
        <v>11599391</v>
      </c>
      <c r="K5988" s="59" t="s">
        <v>6207</v>
      </c>
      <c r="L5988" s="61" t="s">
        <v>113</v>
      </c>
      <c r="M5988" s="61">
        <f>VLOOKUP(H5988,zdroj!C:F,4,0)</f>
        <v>0</v>
      </c>
      <c r="N5988" s="61" t="str">
        <f t="shared" si="186"/>
        <v>katB</v>
      </c>
      <c r="P5988" s="73" t="str">
        <f t="shared" si="187"/>
        <v/>
      </c>
      <c r="Q5988" s="61" t="s">
        <v>30</v>
      </c>
    </row>
    <row r="5989" spans="8:17" x14ac:dyDescent="0.25">
      <c r="H5989" s="59">
        <v>194280</v>
      </c>
      <c r="I5989" s="59" t="s">
        <v>69</v>
      </c>
      <c r="J5989" s="59">
        <v>11599405</v>
      </c>
      <c r="K5989" s="59" t="s">
        <v>6208</v>
      </c>
      <c r="L5989" s="61" t="s">
        <v>113</v>
      </c>
      <c r="M5989" s="61">
        <f>VLOOKUP(H5989,zdroj!C:F,4,0)</f>
        <v>0</v>
      </c>
      <c r="N5989" s="61" t="str">
        <f t="shared" si="186"/>
        <v>katB</v>
      </c>
      <c r="P5989" s="73" t="str">
        <f t="shared" si="187"/>
        <v/>
      </c>
      <c r="Q5989" s="61" t="s">
        <v>30</v>
      </c>
    </row>
    <row r="5990" spans="8:17" x14ac:dyDescent="0.25">
      <c r="H5990" s="59">
        <v>194280</v>
      </c>
      <c r="I5990" s="59" t="s">
        <v>69</v>
      </c>
      <c r="J5990" s="59">
        <v>11599413</v>
      </c>
      <c r="K5990" s="59" t="s">
        <v>6209</v>
      </c>
      <c r="L5990" s="61" t="s">
        <v>113</v>
      </c>
      <c r="M5990" s="61">
        <f>VLOOKUP(H5990,zdroj!C:F,4,0)</f>
        <v>0</v>
      </c>
      <c r="N5990" s="61" t="str">
        <f t="shared" si="186"/>
        <v>katB</v>
      </c>
      <c r="P5990" s="73" t="str">
        <f t="shared" si="187"/>
        <v/>
      </c>
      <c r="Q5990" s="61" t="s">
        <v>30</v>
      </c>
    </row>
    <row r="5991" spans="8:17" x14ac:dyDescent="0.25">
      <c r="H5991" s="59">
        <v>194280</v>
      </c>
      <c r="I5991" s="59" t="s">
        <v>69</v>
      </c>
      <c r="J5991" s="59">
        <v>11599421</v>
      </c>
      <c r="K5991" s="59" t="s">
        <v>6210</v>
      </c>
      <c r="L5991" s="61" t="s">
        <v>113</v>
      </c>
      <c r="M5991" s="61">
        <f>VLOOKUP(H5991,zdroj!C:F,4,0)</f>
        <v>0</v>
      </c>
      <c r="N5991" s="61" t="str">
        <f t="shared" si="186"/>
        <v>katB</v>
      </c>
      <c r="P5991" s="73" t="str">
        <f t="shared" si="187"/>
        <v/>
      </c>
      <c r="Q5991" s="61" t="s">
        <v>30</v>
      </c>
    </row>
    <row r="5992" spans="8:17" x14ac:dyDescent="0.25">
      <c r="H5992" s="59">
        <v>194280</v>
      </c>
      <c r="I5992" s="59" t="s">
        <v>69</v>
      </c>
      <c r="J5992" s="59">
        <v>11599430</v>
      </c>
      <c r="K5992" s="59" t="s">
        <v>6211</v>
      </c>
      <c r="L5992" s="61" t="s">
        <v>113</v>
      </c>
      <c r="M5992" s="61">
        <f>VLOOKUP(H5992,zdroj!C:F,4,0)</f>
        <v>0</v>
      </c>
      <c r="N5992" s="61" t="str">
        <f t="shared" si="186"/>
        <v>katB</v>
      </c>
      <c r="P5992" s="73" t="str">
        <f t="shared" si="187"/>
        <v/>
      </c>
      <c r="Q5992" s="61" t="s">
        <v>30</v>
      </c>
    </row>
    <row r="5993" spans="8:17" x14ac:dyDescent="0.25">
      <c r="H5993" s="59">
        <v>194280</v>
      </c>
      <c r="I5993" s="59" t="s">
        <v>69</v>
      </c>
      <c r="J5993" s="59">
        <v>11599448</v>
      </c>
      <c r="K5993" s="59" t="s">
        <v>6212</v>
      </c>
      <c r="L5993" s="61" t="s">
        <v>113</v>
      </c>
      <c r="M5993" s="61">
        <f>VLOOKUP(H5993,zdroj!C:F,4,0)</f>
        <v>0</v>
      </c>
      <c r="N5993" s="61" t="str">
        <f t="shared" si="186"/>
        <v>katB</v>
      </c>
      <c r="P5993" s="73" t="str">
        <f t="shared" si="187"/>
        <v/>
      </c>
      <c r="Q5993" s="61" t="s">
        <v>30</v>
      </c>
    </row>
    <row r="5994" spans="8:17" x14ac:dyDescent="0.25">
      <c r="H5994" s="59">
        <v>194280</v>
      </c>
      <c r="I5994" s="59" t="s">
        <v>69</v>
      </c>
      <c r="J5994" s="59">
        <v>11599456</v>
      </c>
      <c r="K5994" s="59" t="s">
        <v>6213</v>
      </c>
      <c r="L5994" s="61" t="s">
        <v>113</v>
      </c>
      <c r="M5994" s="61">
        <f>VLOOKUP(H5994,zdroj!C:F,4,0)</f>
        <v>0</v>
      </c>
      <c r="N5994" s="61" t="str">
        <f t="shared" si="186"/>
        <v>katB</v>
      </c>
      <c r="P5994" s="73" t="str">
        <f t="shared" si="187"/>
        <v/>
      </c>
      <c r="Q5994" s="61" t="s">
        <v>30</v>
      </c>
    </row>
    <row r="5995" spans="8:17" x14ac:dyDescent="0.25">
      <c r="H5995" s="59">
        <v>194280</v>
      </c>
      <c r="I5995" s="59" t="s">
        <v>69</v>
      </c>
      <c r="J5995" s="59">
        <v>11599464</v>
      </c>
      <c r="K5995" s="59" t="s">
        <v>6214</v>
      </c>
      <c r="L5995" s="61" t="s">
        <v>113</v>
      </c>
      <c r="M5995" s="61">
        <f>VLOOKUP(H5995,zdroj!C:F,4,0)</f>
        <v>0</v>
      </c>
      <c r="N5995" s="61" t="str">
        <f t="shared" si="186"/>
        <v>katB</v>
      </c>
      <c r="P5995" s="73" t="str">
        <f t="shared" si="187"/>
        <v/>
      </c>
      <c r="Q5995" s="61" t="s">
        <v>30</v>
      </c>
    </row>
    <row r="5996" spans="8:17" x14ac:dyDescent="0.25">
      <c r="H5996" s="59">
        <v>194280</v>
      </c>
      <c r="I5996" s="59" t="s">
        <v>69</v>
      </c>
      <c r="J5996" s="59">
        <v>11599472</v>
      </c>
      <c r="K5996" s="59" t="s">
        <v>6215</v>
      </c>
      <c r="L5996" s="61" t="s">
        <v>113</v>
      </c>
      <c r="M5996" s="61">
        <f>VLOOKUP(H5996,zdroj!C:F,4,0)</f>
        <v>0</v>
      </c>
      <c r="N5996" s="61" t="str">
        <f t="shared" si="186"/>
        <v>katB</v>
      </c>
      <c r="P5996" s="73" t="str">
        <f t="shared" si="187"/>
        <v/>
      </c>
      <c r="Q5996" s="61" t="s">
        <v>30</v>
      </c>
    </row>
    <row r="5997" spans="8:17" x14ac:dyDescent="0.25">
      <c r="H5997" s="59">
        <v>194280</v>
      </c>
      <c r="I5997" s="59" t="s">
        <v>69</v>
      </c>
      <c r="J5997" s="59">
        <v>11599481</v>
      </c>
      <c r="K5997" s="59" t="s">
        <v>6216</v>
      </c>
      <c r="L5997" s="61" t="s">
        <v>113</v>
      </c>
      <c r="M5997" s="61">
        <f>VLOOKUP(H5997,zdroj!C:F,4,0)</f>
        <v>0</v>
      </c>
      <c r="N5997" s="61" t="str">
        <f t="shared" si="186"/>
        <v>katB</v>
      </c>
      <c r="P5997" s="73" t="str">
        <f t="shared" si="187"/>
        <v/>
      </c>
      <c r="Q5997" s="61" t="s">
        <v>30</v>
      </c>
    </row>
    <row r="5998" spans="8:17" x14ac:dyDescent="0.25">
      <c r="H5998" s="59">
        <v>194280</v>
      </c>
      <c r="I5998" s="59" t="s">
        <v>69</v>
      </c>
      <c r="J5998" s="59">
        <v>11599499</v>
      </c>
      <c r="K5998" s="59" t="s">
        <v>6217</v>
      </c>
      <c r="L5998" s="61" t="s">
        <v>113</v>
      </c>
      <c r="M5998" s="61">
        <f>VLOOKUP(H5998,zdroj!C:F,4,0)</f>
        <v>0</v>
      </c>
      <c r="N5998" s="61" t="str">
        <f t="shared" si="186"/>
        <v>katB</v>
      </c>
      <c r="P5998" s="73" t="str">
        <f t="shared" si="187"/>
        <v/>
      </c>
      <c r="Q5998" s="61" t="s">
        <v>30</v>
      </c>
    </row>
    <row r="5999" spans="8:17" x14ac:dyDescent="0.25">
      <c r="H5999" s="59">
        <v>194280</v>
      </c>
      <c r="I5999" s="59" t="s">
        <v>69</v>
      </c>
      <c r="J5999" s="59">
        <v>11599502</v>
      </c>
      <c r="K5999" s="59" t="s">
        <v>6218</v>
      </c>
      <c r="L5999" s="61" t="s">
        <v>113</v>
      </c>
      <c r="M5999" s="61">
        <f>VLOOKUP(H5999,zdroj!C:F,4,0)</f>
        <v>0</v>
      </c>
      <c r="N5999" s="61" t="str">
        <f t="shared" si="186"/>
        <v>katB</v>
      </c>
      <c r="P5999" s="73" t="str">
        <f t="shared" si="187"/>
        <v/>
      </c>
      <c r="Q5999" s="61" t="s">
        <v>30</v>
      </c>
    </row>
    <row r="6000" spans="8:17" x14ac:dyDescent="0.25">
      <c r="H6000" s="59">
        <v>194280</v>
      </c>
      <c r="I6000" s="59" t="s">
        <v>69</v>
      </c>
      <c r="J6000" s="59">
        <v>11599511</v>
      </c>
      <c r="K6000" s="59" t="s">
        <v>6219</v>
      </c>
      <c r="L6000" s="61" t="s">
        <v>81</v>
      </c>
      <c r="M6000" s="61">
        <f>VLOOKUP(H6000,zdroj!C:F,4,0)</f>
        <v>0</v>
      </c>
      <c r="N6000" s="61" t="str">
        <f t="shared" si="186"/>
        <v>-</v>
      </c>
      <c r="P6000" s="73" t="str">
        <f t="shared" si="187"/>
        <v/>
      </c>
      <c r="Q6000" s="61" t="s">
        <v>86</v>
      </c>
    </row>
    <row r="6001" spans="8:17" x14ac:dyDescent="0.25">
      <c r="H6001" s="59">
        <v>194280</v>
      </c>
      <c r="I6001" s="59" t="s">
        <v>69</v>
      </c>
      <c r="J6001" s="59">
        <v>11599537</v>
      </c>
      <c r="K6001" s="59" t="s">
        <v>6220</v>
      </c>
      <c r="L6001" s="61" t="s">
        <v>113</v>
      </c>
      <c r="M6001" s="61">
        <f>VLOOKUP(H6001,zdroj!C:F,4,0)</f>
        <v>0</v>
      </c>
      <c r="N6001" s="61" t="str">
        <f t="shared" si="186"/>
        <v>katB</v>
      </c>
      <c r="P6001" s="73" t="str">
        <f t="shared" si="187"/>
        <v/>
      </c>
      <c r="Q6001" s="61" t="s">
        <v>30</v>
      </c>
    </row>
    <row r="6002" spans="8:17" x14ac:dyDescent="0.25">
      <c r="H6002" s="59">
        <v>194280</v>
      </c>
      <c r="I6002" s="59" t="s">
        <v>69</v>
      </c>
      <c r="J6002" s="59">
        <v>11599545</v>
      </c>
      <c r="K6002" s="59" t="s">
        <v>6221</v>
      </c>
      <c r="L6002" s="61" t="s">
        <v>113</v>
      </c>
      <c r="M6002" s="61">
        <f>VLOOKUP(H6002,zdroj!C:F,4,0)</f>
        <v>0</v>
      </c>
      <c r="N6002" s="61" t="str">
        <f t="shared" si="186"/>
        <v>katB</v>
      </c>
      <c r="P6002" s="73" t="str">
        <f t="shared" si="187"/>
        <v/>
      </c>
      <c r="Q6002" s="61" t="s">
        <v>30</v>
      </c>
    </row>
    <row r="6003" spans="8:17" x14ac:dyDescent="0.25">
      <c r="H6003" s="59">
        <v>194280</v>
      </c>
      <c r="I6003" s="59" t="s">
        <v>69</v>
      </c>
      <c r="J6003" s="59">
        <v>11599553</v>
      </c>
      <c r="K6003" s="59" t="s">
        <v>6222</v>
      </c>
      <c r="L6003" s="61" t="s">
        <v>113</v>
      </c>
      <c r="M6003" s="61">
        <f>VLOOKUP(H6003,zdroj!C:F,4,0)</f>
        <v>0</v>
      </c>
      <c r="N6003" s="61" t="str">
        <f t="shared" si="186"/>
        <v>katB</v>
      </c>
      <c r="P6003" s="73" t="str">
        <f t="shared" si="187"/>
        <v/>
      </c>
      <c r="Q6003" s="61" t="s">
        <v>30</v>
      </c>
    </row>
    <row r="6004" spans="8:17" x14ac:dyDescent="0.25">
      <c r="H6004" s="59">
        <v>194280</v>
      </c>
      <c r="I6004" s="59" t="s">
        <v>69</v>
      </c>
      <c r="J6004" s="59">
        <v>11599561</v>
      </c>
      <c r="K6004" s="59" t="s">
        <v>6223</v>
      </c>
      <c r="L6004" s="61" t="s">
        <v>113</v>
      </c>
      <c r="M6004" s="61">
        <f>VLOOKUP(H6004,zdroj!C:F,4,0)</f>
        <v>0</v>
      </c>
      <c r="N6004" s="61" t="str">
        <f t="shared" si="186"/>
        <v>katB</v>
      </c>
      <c r="P6004" s="73" t="str">
        <f t="shared" si="187"/>
        <v/>
      </c>
      <c r="Q6004" s="61" t="s">
        <v>30</v>
      </c>
    </row>
    <row r="6005" spans="8:17" x14ac:dyDescent="0.25">
      <c r="H6005" s="59">
        <v>194280</v>
      </c>
      <c r="I6005" s="59" t="s">
        <v>69</v>
      </c>
      <c r="J6005" s="59">
        <v>11599570</v>
      </c>
      <c r="K6005" s="59" t="s">
        <v>6224</v>
      </c>
      <c r="L6005" s="61" t="s">
        <v>113</v>
      </c>
      <c r="M6005" s="61">
        <f>VLOOKUP(H6005,zdroj!C:F,4,0)</f>
        <v>0</v>
      </c>
      <c r="N6005" s="61" t="str">
        <f t="shared" si="186"/>
        <v>katB</v>
      </c>
      <c r="P6005" s="73" t="str">
        <f t="shared" si="187"/>
        <v/>
      </c>
      <c r="Q6005" s="61" t="s">
        <v>30</v>
      </c>
    </row>
    <row r="6006" spans="8:17" x14ac:dyDescent="0.25">
      <c r="H6006" s="59">
        <v>194280</v>
      </c>
      <c r="I6006" s="59" t="s">
        <v>69</v>
      </c>
      <c r="J6006" s="59">
        <v>11599588</v>
      </c>
      <c r="K6006" s="59" t="s">
        <v>6225</v>
      </c>
      <c r="L6006" s="61" t="s">
        <v>113</v>
      </c>
      <c r="M6006" s="61">
        <f>VLOOKUP(H6006,zdroj!C:F,4,0)</f>
        <v>0</v>
      </c>
      <c r="N6006" s="61" t="str">
        <f t="shared" si="186"/>
        <v>katB</v>
      </c>
      <c r="P6006" s="73" t="str">
        <f t="shared" si="187"/>
        <v/>
      </c>
      <c r="Q6006" s="61" t="s">
        <v>30</v>
      </c>
    </row>
    <row r="6007" spans="8:17" x14ac:dyDescent="0.25">
      <c r="H6007" s="59">
        <v>194280</v>
      </c>
      <c r="I6007" s="59" t="s">
        <v>69</v>
      </c>
      <c r="J6007" s="59">
        <v>11599596</v>
      </c>
      <c r="K6007" s="59" t="s">
        <v>6226</v>
      </c>
      <c r="L6007" s="61" t="s">
        <v>113</v>
      </c>
      <c r="M6007" s="61">
        <f>VLOOKUP(H6007,zdroj!C:F,4,0)</f>
        <v>0</v>
      </c>
      <c r="N6007" s="61" t="str">
        <f t="shared" si="186"/>
        <v>katB</v>
      </c>
      <c r="P6007" s="73" t="str">
        <f t="shared" si="187"/>
        <v/>
      </c>
      <c r="Q6007" s="61" t="s">
        <v>30</v>
      </c>
    </row>
    <row r="6008" spans="8:17" x14ac:dyDescent="0.25">
      <c r="H6008" s="59">
        <v>194280</v>
      </c>
      <c r="I6008" s="59" t="s">
        <v>69</v>
      </c>
      <c r="J6008" s="59">
        <v>11599600</v>
      </c>
      <c r="K6008" s="59" t="s">
        <v>6227</v>
      </c>
      <c r="L6008" s="61" t="s">
        <v>113</v>
      </c>
      <c r="M6008" s="61">
        <f>VLOOKUP(H6008,zdroj!C:F,4,0)</f>
        <v>0</v>
      </c>
      <c r="N6008" s="61" t="str">
        <f t="shared" si="186"/>
        <v>katB</v>
      </c>
      <c r="P6008" s="73" t="str">
        <f t="shared" si="187"/>
        <v/>
      </c>
      <c r="Q6008" s="61" t="s">
        <v>30</v>
      </c>
    </row>
    <row r="6009" spans="8:17" x14ac:dyDescent="0.25">
      <c r="H6009" s="59">
        <v>194280</v>
      </c>
      <c r="I6009" s="59" t="s">
        <v>69</v>
      </c>
      <c r="J6009" s="59">
        <v>11599618</v>
      </c>
      <c r="K6009" s="59" t="s">
        <v>6228</v>
      </c>
      <c r="L6009" s="61" t="s">
        <v>113</v>
      </c>
      <c r="M6009" s="61">
        <f>VLOOKUP(H6009,zdroj!C:F,4,0)</f>
        <v>0</v>
      </c>
      <c r="N6009" s="61" t="str">
        <f t="shared" si="186"/>
        <v>katB</v>
      </c>
      <c r="P6009" s="73" t="str">
        <f t="shared" si="187"/>
        <v/>
      </c>
      <c r="Q6009" s="61" t="s">
        <v>30</v>
      </c>
    </row>
    <row r="6010" spans="8:17" x14ac:dyDescent="0.25">
      <c r="H6010" s="59">
        <v>194280</v>
      </c>
      <c r="I6010" s="59" t="s">
        <v>69</v>
      </c>
      <c r="J6010" s="59">
        <v>11599626</v>
      </c>
      <c r="K6010" s="59" t="s">
        <v>6229</v>
      </c>
      <c r="L6010" s="61" t="s">
        <v>113</v>
      </c>
      <c r="M6010" s="61">
        <f>VLOOKUP(H6010,zdroj!C:F,4,0)</f>
        <v>0</v>
      </c>
      <c r="N6010" s="61" t="str">
        <f t="shared" si="186"/>
        <v>katB</v>
      </c>
      <c r="P6010" s="73" t="str">
        <f t="shared" si="187"/>
        <v/>
      </c>
      <c r="Q6010" s="61" t="s">
        <v>30</v>
      </c>
    </row>
    <row r="6011" spans="8:17" x14ac:dyDescent="0.25">
      <c r="H6011" s="59">
        <v>194280</v>
      </c>
      <c r="I6011" s="59" t="s">
        <v>69</v>
      </c>
      <c r="J6011" s="59">
        <v>11599634</v>
      </c>
      <c r="K6011" s="59" t="s">
        <v>6230</v>
      </c>
      <c r="L6011" s="61" t="s">
        <v>113</v>
      </c>
      <c r="M6011" s="61">
        <f>VLOOKUP(H6011,zdroj!C:F,4,0)</f>
        <v>0</v>
      </c>
      <c r="N6011" s="61" t="str">
        <f t="shared" si="186"/>
        <v>katB</v>
      </c>
      <c r="P6011" s="73" t="str">
        <f t="shared" si="187"/>
        <v/>
      </c>
      <c r="Q6011" s="61" t="s">
        <v>30</v>
      </c>
    </row>
    <row r="6012" spans="8:17" x14ac:dyDescent="0.25">
      <c r="H6012" s="59">
        <v>194280</v>
      </c>
      <c r="I6012" s="59" t="s">
        <v>69</v>
      </c>
      <c r="J6012" s="59">
        <v>11599642</v>
      </c>
      <c r="K6012" s="59" t="s">
        <v>6231</v>
      </c>
      <c r="L6012" s="61" t="s">
        <v>113</v>
      </c>
      <c r="M6012" s="61">
        <f>VLOOKUP(H6012,zdroj!C:F,4,0)</f>
        <v>0</v>
      </c>
      <c r="N6012" s="61" t="str">
        <f t="shared" si="186"/>
        <v>katB</v>
      </c>
      <c r="P6012" s="73" t="str">
        <f t="shared" si="187"/>
        <v/>
      </c>
      <c r="Q6012" s="61" t="s">
        <v>30</v>
      </c>
    </row>
    <row r="6013" spans="8:17" x14ac:dyDescent="0.25">
      <c r="H6013" s="59">
        <v>194280</v>
      </c>
      <c r="I6013" s="59" t="s">
        <v>69</v>
      </c>
      <c r="J6013" s="59">
        <v>11599651</v>
      </c>
      <c r="K6013" s="59" t="s">
        <v>6232</v>
      </c>
      <c r="L6013" s="61" t="s">
        <v>113</v>
      </c>
      <c r="M6013" s="61">
        <f>VLOOKUP(H6013,zdroj!C:F,4,0)</f>
        <v>0</v>
      </c>
      <c r="N6013" s="61" t="str">
        <f t="shared" si="186"/>
        <v>katB</v>
      </c>
      <c r="P6013" s="73" t="str">
        <f t="shared" si="187"/>
        <v/>
      </c>
      <c r="Q6013" s="61" t="s">
        <v>30</v>
      </c>
    </row>
    <row r="6014" spans="8:17" x14ac:dyDescent="0.25">
      <c r="H6014" s="59">
        <v>194280</v>
      </c>
      <c r="I6014" s="59" t="s">
        <v>69</v>
      </c>
      <c r="J6014" s="59">
        <v>11599669</v>
      </c>
      <c r="K6014" s="59" t="s">
        <v>6233</v>
      </c>
      <c r="L6014" s="61" t="s">
        <v>81</v>
      </c>
      <c r="M6014" s="61">
        <f>VLOOKUP(H6014,zdroj!C:F,4,0)</f>
        <v>0</v>
      </c>
      <c r="N6014" s="61" t="str">
        <f t="shared" si="186"/>
        <v>-</v>
      </c>
      <c r="P6014" s="73" t="str">
        <f t="shared" si="187"/>
        <v/>
      </c>
      <c r="Q6014" s="61" t="s">
        <v>86</v>
      </c>
    </row>
    <row r="6015" spans="8:17" x14ac:dyDescent="0.25">
      <c r="H6015" s="59">
        <v>194280</v>
      </c>
      <c r="I6015" s="59" t="s">
        <v>69</v>
      </c>
      <c r="J6015" s="59">
        <v>11599677</v>
      </c>
      <c r="K6015" s="59" t="s">
        <v>6234</v>
      </c>
      <c r="L6015" s="61" t="s">
        <v>113</v>
      </c>
      <c r="M6015" s="61">
        <f>VLOOKUP(H6015,zdroj!C:F,4,0)</f>
        <v>0</v>
      </c>
      <c r="N6015" s="61" t="str">
        <f t="shared" si="186"/>
        <v>katB</v>
      </c>
      <c r="P6015" s="73" t="str">
        <f t="shared" si="187"/>
        <v/>
      </c>
      <c r="Q6015" s="61" t="s">
        <v>30</v>
      </c>
    </row>
    <row r="6016" spans="8:17" x14ac:dyDescent="0.25">
      <c r="H6016" s="59">
        <v>194280</v>
      </c>
      <c r="I6016" s="59" t="s">
        <v>69</v>
      </c>
      <c r="J6016" s="59">
        <v>11599685</v>
      </c>
      <c r="K6016" s="59" t="s">
        <v>6235</v>
      </c>
      <c r="L6016" s="61" t="s">
        <v>113</v>
      </c>
      <c r="M6016" s="61">
        <f>VLOOKUP(H6016,zdroj!C:F,4,0)</f>
        <v>0</v>
      </c>
      <c r="N6016" s="61" t="str">
        <f t="shared" si="186"/>
        <v>katB</v>
      </c>
      <c r="P6016" s="73" t="str">
        <f t="shared" si="187"/>
        <v/>
      </c>
      <c r="Q6016" s="61" t="s">
        <v>30</v>
      </c>
    </row>
    <row r="6017" spans="8:17" x14ac:dyDescent="0.25">
      <c r="H6017" s="59">
        <v>194280</v>
      </c>
      <c r="I6017" s="59" t="s">
        <v>69</v>
      </c>
      <c r="J6017" s="59">
        <v>11599693</v>
      </c>
      <c r="K6017" s="59" t="s">
        <v>6236</v>
      </c>
      <c r="L6017" s="61" t="s">
        <v>113</v>
      </c>
      <c r="M6017" s="61">
        <f>VLOOKUP(H6017,zdroj!C:F,4,0)</f>
        <v>0</v>
      </c>
      <c r="N6017" s="61" t="str">
        <f t="shared" si="186"/>
        <v>katB</v>
      </c>
      <c r="P6017" s="73" t="str">
        <f t="shared" si="187"/>
        <v/>
      </c>
      <c r="Q6017" s="61" t="s">
        <v>30</v>
      </c>
    </row>
    <row r="6018" spans="8:17" x14ac:dyDescent="0.25">
      <c r="H6018" s="59">
        <v>194280</v>
      </c>
      <c r="I6018" s="59" t="s">
        <v>69</v>
      </c>
      <c r="J6018" s="59">
        <v>11599707</v>
      </c>
      <c r="K6018" s="59" t="s">
        <v>6237</v>
      </c>
      <c r="L6018" s="61" t="s">
        <v>113</v>
      </c>
      <c r="M6018" s="61">
        <f>VLOOKUP(H6018,zdroj!C:F,4,0)</f>
        <v>0</v>
      </c>
      <c r="N6018" s="61" t="str">
        <f t="shared" si="186"/>
        <v>katB</v>
      </c>
      <c r="P6018" s="73" t="str">
        <f t="shared" si="187"/>
        <v/>
      </c>
      <c r="Q6018" s="61" t="s">
        <v>30</v>
      </c>
    </row>
    <row r="6019" spans="8:17" x14ac:dyDescent="0.25">
      <c r="H6019" s="59">
        <v>194280</v>
      </c>
      <c r="I6019" s="59" t="s">
        <v>69</v>
      </c>
      <c r="J6019" s="59">
        <v>11599715</v>
      </c>
      <c r="K6019" s="59" t="s">
        <v>6238</v>
      </c>
      <c r="L6019" s="61" t="s">
        <v>113</v>
      </c>
      <c r="M6019" s="61">
        <f>VLOOKUP(H6019,zdroj!C:F,4,0)</f>
        <v>0</v>
      </c>
      <c r="N6019" s="61" t="str">
        <f t="shared" si="186"/>
        <v>katB</v>
      </c>
      <c r="P6019" s="73" t="str">
        <f t="shared" si="187"/>
        <v/>
      </c>
      <c r="Q6019" s="61" t="s">
        <v>30</v>
      </c>
    </row>
    <row r="6020" spans="8:17" x14ac:dyDescent="0.25">
      <c r="H6020" s="59">
        <v>194280</v>
      </c>
      <c r="I6020" s="59" t="s">
        <v>69</v>
      </c>
      <c r="J6020" s="59">
        <v>11599723</v>
      </c>
      <c r="K6020" s="59" t="s">
        <v>6239</v>
      </c>
      <c r="L6020" s="61" t="s">
        <v>113</v>
      </c>
      <c r="M6020" s="61">
        <f>VLOOKUP(H6020,zdroj!C:F,4,0)</f>
        <v>0</v>
      </c>
      <c r="N6020" s="61" t="str">
        <f t="shared" si="186"/>
        <v>katB</v>
      </c>
      <c r="P6020" s="73" t="str">
        <f t="shared" si="187"/>
        <v/>
      </c>
      <c r="Q6020" s="61" t="s">
        <v>30</v>
      </c>
    </row>
    <row r="6021" spans="8:17" x14ac:dyDescent="0.25">
      <c r="H6021" s="59">
        <v>194280</v>
      </c>
      <c r="I6021" s="59" t="s">
        <v>69</v>
      </c>
      <c r="J6021" s="59">
        <v>11599731</v>
      </c>
      <c r="K6021" s="59" t="s">
        <v>6240</v>
      </c>
      <c r="L6021" s="61" t="s">
        <v>113</v>
      </c>
      <c r="M6021" s="61">
        <f>VLOOKUP(H6021,zdroj!C:F,4,0)</f>
        <v>0</v>
      </c>
      <c r="N6021" s="61" t="str">
        <f t="shared" si="186"/>
        <v>katB</v>
      </c>
      <c r="P6021" s="73" t="str">
        <f t="shared" si="187"/>
        <v/>
      </c>
      <c r="Q6021" s="61" t="s">
        <v>30</v>
      </c>
    </row>
    <row r="6022" spans="8:17" x14ac:dyDescent="0.25">
      <c r="H6022" s="59">
        <v>194280</v>
      </c>
      <c r="I6022" s="59" t="s">
        <v>69</v>
      </c>
      <c r="J6022" s="59">
        <v>11599740</v>
      </c>
      <c r="K6022" s="59" t="s">
        <v>6241</v>
      </c>
      <c r="L6022" s="61" t="s">
        <v>113</v>
      </c>
      <c r="M6022" s="61">
        <f>VLOOKUP(H6022,zdroj!C:F,4,0)</f>
        <v>0</v>
      </c>
      <c r="N6022" s="61" t="str">
        <f t="shared" si="186"/>
        <v>katB</v>
      </c>
      <c r="P6022" s="73" t="str">
        <f t="shared" si="187"/>
        <v/>
      </c>
      <c r="Q6022" s="61" t="s">
        <v>30</v>
      </c>
    </row>
    <row r="6023" spans="8:17" x14ac:dyDescent="0.25">
      <c r="H6023" s="59">
        <v>194280</v>
      </c>
      <c r="I6023" s="59" t="s">
        <v>69</v>
      </c>
      <c r="J6023" s="59">
        <v>11599758</v>
      </c>
      <c r="K6023" s="59" t="s">
        <v>6242</v>
      </c>
      <c r="L6023" s="61" t="s">
        <v>113</v>
      </c>
      <c r="M6023" s="61">
        <f>VLOOKUP(H6023,zdroj!C:F,4,0)</f>
        <v>0</v>
      </c>
      <c r="N6023" s="61" t="str">
        <f t="shared" ref="N6023:N6086" si="188">IF(M6023="A",IF(L6023="katA","katB",L6023),L6023)</f>
        <v>katB</v>
      </c>
      <c r="P6023" s="73" t="str">
        <f t="shared" ref="P6023:P6086" si="189">IF(O6023="A",1,"")</f>
        <v/>
      </c>
      <c r="Q6023" s="61" t="s">
        <v>30</v>
      </c>
    </row>
    <row r="6024" spans="8:17" x14ac:dyDescent="0.25">
      <c r="H6024" s="59">
        <v>194280</v>
      </c>
      <c r="I6024" s="59" t="s">
        <v>69</v>
      </c>
      <c r="J6024" s="59">
        <v>11599766</v>
      </c>
      <c r="K6024" s="59" t="s">
        <v>6243</v>
      </c>
      <c r="L6024" s="61" t="s">
        <v>113</v>
      </c>
      <c r="M6024" s="61">
        <f>VLOOKUP(H6024,zdroj!C:F,4,0)</f>
        <v>0</v>
      </c>
      <c r="N6024" s="61" t="str">
        <f t="shared" si="188"/>
        <v>katB</v>
      </c>
      <c r="P6024" s="73" t="str">
        <f t="shared" si="189"/>
        <v/>
      </c>
      <c r="Q6024" s="61" t="s">
        <v>30</v>
      </c>
    </row>
    <row r="6025" spans="8:17" x14ac:dyDescent="0.25">
      <c r="H6025" s="59">
        <v>194280</v>
      </c>
      <c r="I6025" s="59" t="s">
        <v>69</v>
      </c>
      <c r="J6025" s="59">
        <v>11599774</v>
      </c>
      <c r="K6025" s="59" t="s">
        <v>6244</v>
      </c>
      <c r="L6025" s="61" t="s">
        <v>113</v>
      </c>
      <c r="M6025" s="61">
        <f>VLOOKUP(H6025,zdroj!C:F,4,0)</f>
        <v>0</v>
      </c>
      <c r="N6025" s="61" t="str">
        <f t="shared" si="188"/>
        <v>katB</v>
      </c>
      <c r="P6025" s="73" t="str">
        <f t="shared" si="189"/>
        <v/>
      </c>
      <c r="Q6025" s="61" t="s">
        <v>30</v>
      </c>
    </row>
    <row r="6026" spans="8:17" x14ac:dyDescent="0.25">
      <c r="H6026" s="59">
        <v>194280</v>
      </c>
      <c r="I6026" s="59" t="s">
        <v>69</v>
      </c>
      <c r="J6026" s="59">
        <v>11599782</v>
      </c>
      <c r="K6026" s="59" t="s">
        <v>6245</v>
      </c>
      <c r="L6026" s="61" t="s">
        <v>113</v>
      </c>
      <c r="M6026" s="61">
        <f>VLOOKUP(H6026,zdroj!C:F,4,0)</f>
        <v>0</v>
      </c>
      <c r="N6026" s="61" t="str">
        <f t="shared" si="188"/>
        <v>katB</v>
      </c>
      <c r="P6026" s="73" t="str">
        <f t="shared" si="189"/>
        <v/>
      </c>
      <c r="Q6026" s="61" t="s">
        <v>30</v>
      </c>
    </row>
    <row r="6027" spans="8:17" x14ac:dyDescent="0.25">
      <c r="H6027" s="59">
        <v>194280</v>
      </c>
      <c r="I6027" s="59" t="s">
        <v>69</v>
      </c>
      <c r="J6027" s="59">
        <v>11599791</v>
      </c>
      <c r="K6027" s="59" t="s">
        <v>6246</v>
      </c>
      <c r="L6027" s="61" t="s">
        <v>113</v>
      </c>
      <c r="M6027" s="61">
        <f>VLOOKUP(H6027,zdroj!C:F,4,0)</f>
        <v>0</v>
      </c>
      <c r="N6027" s="61" t="str">
        <f t="shared" si="188"/>
        <v>katB</v>
      </c>
      <c r="P6027" s="73" t="str">
        <f t="shared" si="189"/>
        <v/>
      </c>
      <c r="Q6027" s="61" t="s">
        <v>30</v>
      </c>
    </row>
    <row r="6028" spans="8:17" x14ac:dyDescent="0.25">
      <c r="H6028" s="59">
        <v>194280</v>
      </c>
      <c r="I6028" s="59" t="s">
        <v>69</v>
      </c>
      <c r="J6028" s="59">
        <v>11599804</v>
      </c>
      <c r="K6028" s="59" t="s">
        <v>6247</v>
      </c>
      <c r="L6028" s="61" t="s">
        <v>113</v>
      </c>
      <c r="M6028" s="61">
        <f>VLOOKUP(H6028,zdroj!C:F,4,0)</f>
        <v>0</v>
      </c>
      <c r="N6028" s="61" t="str">
        <f t="shared" si="188"/>
        <v>katB</v>
      </c>
      <c r="P6028" s="73" t="str">
        <f t="shared" si="189"/>
        <v/>
      </c>
      <c r="Q6028" s="61" t="s">
        <v>30</v>
      </c>
    </row>
    <row r="6029" spans="8:17" x14ac:dyDescent="0.25">
      <c r="H6029" s="59">
        <v>194280</v>
      </c>
      <c r="I6029" s="59" t="s">
        <v>69</v>
      </c>
      <c r="J6029" s="59">
        <v>11599812</v>
      </c>
      <c r="K6029" s="59" t="s">
        <v>6248</v>
      </c>
      <c r="L6029" s="61" t="s">
        <v>113</v>
      </c>
      <c r="M6029" s="61">
        <f>VLOOKUP(H6029,zdroj!C:F,4,0)</f>
        <v>0</v>
      </c>
      <c r="N6029" s="61" t="str">
        <f t="shared" si="188"/>
        <v>katB</v>
      </c>
      <c r="P6029" s="73" t="str">
        <f t="shared" si="189"/>
        <v/>
      </c>
      <c r="Q6029" s="61" t="s">
        <v>30</v>
      </c>
    </row>
    <row r="6030" spans="8:17" x14ac:dyDescent="0.25">
      <c r="H6030" s="59">
        <v>194280</v>
      </c>
      <c r="I6030" s="59" t="s">
        <v>69</v>
      </c>
      <c r="J6030" s="59">
        <v>11599821</v>
      </c>
      <c r="K6030" s="59" t="s">
        <v>6249</v>
      </c>
      <c r="L6030" s="61" t="s">
        <v>113</v>
      </c>
      <c r="M6030" s="61">
        <f>VLOOKUP(H6030,zdroj!C:F,4,0)</f>
        <v>0</v>
      </c>
      <c r="N6030" s="61" t="str">
        <f t="shared" si="188"/>
        <v>katB</v>
      </c>
      <c r="P6030" s="73" t="str">
        <f t="shared" si="189"/>
        <v/>
      </c>
      <c r="Q6030" s="61" t="s">
        <v>30</v>
      </c>
    </row>
    <row r="6031" spans="8:17" x14ac:dyDescent="0.25">
      <c r="H6031" s="59">
        <v>194280</v>
      </c>
      <c r="I6031" s="59" t="s">
        <v>69</v>
      </c>
      <c r="J6031" s="59">
        <v>11599839</v>
      </c>
      <c r="K6031" s="59" t="s">
        <v>6250</v>
      </c>
      <c r="L6031" s="61" t="s">
        <v>113</v>
      </c>
      <c r="M6031" s="61">
        <f>VLOOKUP(H6031,zdroj!C:F,4,0)</f>
        <v>0</v>
      </c>
      <c r="N6031" s="61" t="str">
        <f t="shared" si="188"/>
        <v>katB</v>
      </c>
      <c r="P6031" s="73" t="str">
        <f t="shared" si="189"/>
        <v/>
      </c>
      <c r="Q6031" s="61" t="s">
        <v>30</v>
      </c>
    </row>
    <row r="6032" spans="8:17" x14ac:dyDescent="0.25">
      <c r="H6032" s="59">
        <v>194280</v>
      </c>
      <c r="I6032" s="59" t="s">
        <v>69</v>
      </c>
      <c r="J6032" s="59">
        <v>11599847</v>
      </c>
      <c r="K6032" s="59" t="s">
        <v>6251</v>
      </c>
      <c r="L6032" s="61" t="s">
        <v>113</v>
      </c>
      <c r="M6032" s="61">
        <f>VLOOKUP(H6032,zdroj!C:F,4,0)</f>
        <v>0</v>
      </c>
      <c r="N6032" s="61" t="str">
        <f t="shared" si="188"/>
        <v>katB</v>
      </c>
      <c r="P6032" s="73" t="str">
        <f t="shared" si="189"/>
        <v/>
      </c>
      <c r="Q6032" s="61" t="s">
        <v>30</v>
      </c>
    </row>
    <row r="6033" spans="8:17" x14ac:dyDescent="0.25">
      <c r="H6033" s="59">
        <v>194280</v>
      </c>
      <c r="I6033" s="59" t="s">
        <v>69</v>
      </c>
      <c r="J6033" s="59">
        <v>11599855</v>
      </c>
      <c r="K6033" s="59" t="s">
        <v>6252</v>
      </c>
      <c r="L6033" s="61" t="s">
        <v>113</v>
      </c>
      <c r="M6033" s="61">
        <f>VLOOKUP(H6033,zdroj!C:F,4,0)</f>
        <v>0</v>
      </c>
      <c r="N6033" s="61" t="str">
        <f t="shared" si="188"/>
        <v>katB</v>
      </c>
      <c r="P6033" s="73" t="str">
        <f t="shared" si="189"/>
        <v/>
      </c>
      <c r="Q6033" s="61" t="s">
        <v>30</v>
      </c>
    </row>
    <row r="6034" spans="8:17" x14ac:dyDescent="0.25">
      <c r="H6034" s="59">
        <v>194280</v>
      </c>
      <c r="I6034" s="59" t="s">
        <v>69</v>
      </c>
      <c r="J6034" s="59">
        <v>11599863</v>
      </c>
      <c r="K6034" s="59" t="s">
        <v>6253</v>
      </c>
      <c r="L6034" s="61" t="s">
        <v>113</v>
      </c>
      <c r="M6034" s="61">
        <f>VLOOKUP(H6034,zdroj!C:F,4,0)</f>
        <v>0</v>
      </c>
      <c r="N6034" s="61" t="str">
        <f t="shared" si="188"/>
        <v>katB</v>
      </c>
      <c r="P6034" s="73" t="str">
        <f t="shared" si="189"/>
        <v/>
      </c>
      <c r="Q6034" s="61" t="s">
        <v>30</v>
      </c>
    </row>
    <row r="6035" spans="8:17" x14ac:dyDescent="0.25">
      <c r="H6035" s="59">
        <v>194280</v>
      </c>
      <c r="I6035" s="59" t="s">
        <v>69</v>
      </c>
      <c r="J6035" s="59">
        <v>11599871</v>
      </c>
      <c r="K6035" s="59" t="s">
        <v>6254</v>
      </c>
      <c r="L6035" s="61" t="s">
        <v>113</v>
      </c>
      <c r="M6035" s="61">
        <f>VLOOKUP(H6035,zdroj!C:F,4,0)</f>
        <v>0</v>
      </c>
      <c r="N6035" s="61" t="str">
        <f t="shared" si="188"/>
        <v>katB</v>
      </c>
      <c r="P6035" s="73" t="str">
        <f t="shared" si="189"/>
        <v/>
      </c>
      <c r="Q6035" s="61" t="s">
        <v>30</v>
      </c>
    </row>
    <row r="6036" spans="8:17" x14ac:dyDescent="0.25">
      <c r="H6036" s="59">
        <v>194280</v>
      </c>
      <c r="I6036" s="59" t="s">
        <v>69</v>
      </c>
      <c r="J6036" s="59">
        <v>11599880</v>
      </c>
      <c r="K6036" s="59" t="s">
        <v>6255</v>
      </c>
      <c r="L6036" s="61" t="s">
        <v>113</v>
      </c>
      <c r="M6036" s="61">
        <f>VLOOKUP(H6036,zdroj!C:F,4,0)</f>
        <v>0</v>
      </c>
      <c r="N6036" s="61" t="str">
        <f t="shared" si="188"/>
        <v>katB</v>
      </c>
      <c r="P6036" s="73" t="str">
        <f t="shared" si="189"/>
        <v/>
      </c>
      <c r="Q6036" s="61" t="s">
        <v>30</v>
      </c>
    </row>
    <row r="6037" spans="8:17" x14ac:dyDescent="0.25">
      <c r="H6037" s="59">
        <v>194280</v>
      </c>
      <c r="I6037" s="59" t="s">
        <v>69</v>
      </c>
      <c r="J6037" s="59">
        <v>11599898</v>
      </c>
      <c r="K6037" s="59" t="s">
        <v>6256</v>
      </c>
      <c r="L6037" s="61" t="s">
        <v>113</v>
      </c>
      <c r="M6037" s="61">
        <f>VLOOKUP(H6037,zdroj!C:F,4,0)</f>
        <v>0</v>
      </c>
      <c r="N6037" s="61" t="str">
        <f t="shared" si="188"/>
        <v>katB</v>
      </c>
      <c r="P6037" s="73" t="str">
        <f t="shared" si="189"/>
        <v/>
      </c>
      <c r="Q6037" s="61" t="s">
        <v>30</v>
      </c>
    </row>
    <row r="6038" spans="8:17" x14ac:dyDescent="0.25">
      <c r="H6038" s="59">
        <v>194280</v>
      </c>
      <c r="I6038" s="59" t="s">
        <v>69</v>
      </c>
      <c r="J6038" s="59">
        <v>11599901</v>
      </c>
      <c r="K6038" s="59" t="s">
        <v>6257</v>
      </c>
      <c r="L6038" s="61" t="s">
        <v>113</v>
      </c>
      <c r="M6038" s="61">
        <f>VLOOKUP(H6038,zdroj!C:F,4,0)</f>
        <v>0</v>
      </c>
      <c r="N6038" s="61" t="str">
        <f t="shared" si="188"/>
        <v>katB</v>
      </c>
      <c r="P6038" s="73" t="str">
        <f t="shared" si="189"/>
        <v/>
      </c>
      <c r="Q6038" s="61" t="s">
        <v>30</v>
      </c>
    </row>
    <row r="6039" spans="8:17" x14ac:dyDescent="0.25">
      <c r="H6039" s="59">
        <v>194280</v>
      </c>
      <c r="I6039" s="59" t="s">
        <v>69</v>
      </c>
      <c r="J6039" s="59">
        <v>11599910</v>
      </c>
      <c r="K6039" s="59" t="s">
        <v>6258</v>
      </c>
      <c r="L6039" s="61" t="s">
        <v>113</v>
      </c>
      <c r="M6039" s="61">
        <f>VLOOKUP(H6039,zdroj!C:F,4,0)</f>
        <v>0</v>
      </c>
      <c r="N6039" s="61" t="str">
        <f t="shared" si="188"/>
        <v>katB</v>
      </c>
      <c r="P6039" s="73" t="str">
        <f t="shared" si="189"/>
        <v/>
      </c>
      <c r="Q6039" s="61" t="s">
        <v>30</v>
      </c>
    </row>
    <row r="6040" spans="8:17" x14ac:dyDescent="0.25">
      <c r="H6040" s="59">
        <v>194280</v>
      </c>
      <c r="I6040" s="59" t="s">
        <v>69</v>
      </c>
      <c r="J6040" s="59">
        <v>11599928</v>
      </c>
      <c r="K6040" s="59" t="s">
        <v>6259</v>
      </c>
      <c r="L6040" s="61" t="s">
        <v>113</v>
      </c>
      <c r="M6040" s="61">
        <f>VLOOKUP(H6040,zdroj!C:F,4,0)</f>
        <v>0</v>
      </c>
      <c r="N6040" s="61" t="str">
        <f t="shared" si="188"/>
        <v>katB</v>
      </c>
      <c r="P6040" s="73" t="str">
        <f t="shared" si="189"/>
        <v/>
      </c>
      <c r="Q6040" s="61" t="s">
        <v>30</v>
      </c>
    </row>
    <row r="6041" spans="8:17" x14ac:dyDescent="0.25">
      <c r="H6041" s="59">
        <v>194280</v>
      </c>
      <c r="I6041" s="59" t="s">
        <v>69</v>
      </c>
      <c r="J6041" s="59">
        <v>11599936</v>
      </c>
      <c r="K6041" s="59" t="s">
        <v>6260</v>
      </c>
      <c r="L6041" s="61" t="s">
        <v>113</v>
      </c>
      <c r="M6041" s="61">
        <f>VLOOKUP(H6041,zdroj!C:F,4,0)</f>
        <v>0</v>
      </c>
      <c r="N6041" s="61" t="str">
        <f t="shared" si="188"/>
        <v>katB</v>
      </c>
      <c r="P6041" s="73" t="str">
        <f t="shared" si="189"/>
        <v/>
      </c>
      <c r="Q6041" s="61" t="s">
        <v>30</v>
      </c>
    </row>
    <row r="6042" spans="8:17" x14ac:dyDescent="0.25">
      <c r="H6042" s="59">
        <v>194280</v>
      </c>
      <c r="I6042" s="59" t="s">
        <v>69</v>
      </c>
      <c r="J6042" s="59">
        <v>11599944</v>
      </c>
      <c r="K6042" s="59" t="s">
        <v>6261</v>
      </c>
      <c r="L6042" s="61" t="s">
        <v>113</v>
      </c>
      <c r="M6042" s="61">
        <f>VLOOKUP(H6042,zdroj!C:F,4,0)</f>
        <v>0</v>
      </c>
      <c r="N6042" s="61" t="str">
        <f t="shared" si="188"/>
        <v>katB</v>
      </c>
      <c r="P6042" s="73" t="str">
        <f t="shared" si="189"/>
        <v/>
      </c>
      <c r="Q6042" s="61" t="s">
        <v>30</v>
      </c>
    </row>
    <row r="6043" spans="8:17" x14ac:dyDescent="0.25">
      <c r="H6043" s="59">
        <v>194280</v>
      </c>
      <c r="I6043" s="59" t="s">
        <v>69</v>
      </c>
      <c r="J6043" s="59">
        <v>11599952</v>
      </c>
      <c r="K6043" s="59" t="s">
        <v>6262</v>
      </c>
      <c r="L6043" s="61" t="s">
        <v>113</v>
      </c>
      <c r="M6043" s="61">
        <f>VLOOKUP(H6043,zdroj!C:F,4,0)</f>
        <v>0</v>
      </c>
      <c r="N6043" s="61" t="str">
        <f t="shared" si="188"/>
        <v>katB</v>
      </c>
      <c r="P6043" s="73" t="str">
        <f t="shared" si="189"/>
        <v/>
      </c>
      <c r="Q6043" s="61" t="s">
        <v>30</v>
      </c>
    </row>
    <row r="6044" spans="8:17" x14ac:dyDescent="0.25">
      <c r="H6044" s="59">
        <v>194280</v>
      </c>
      <c r="I6044" s="59" t="s">
        <v>69</v>
      </c>
      <c r="J6044" s="59">
        <v>11599961</v>
      </c>
      <c r="K6044" s="59" t="s">
        <v>6263</v>
      </c>
      <c r="L6044" s="61" t="s">
        <v>113</v>
      </c>
      <c r="M6044" s="61">
        <f>VLOOKUP(H6044,zdroj!C:F,4,0)</f>
        <v>0</v>
      </c>
      <c r="N6044" s="61" t="str">
        <f t="shared" si="188"/>
        <v>katB</v>
      </c>
      <c r="P6044" s="73" t="str">
        <f t="shared" si="189"/>
        <v/>
      </c>
      <c r="Q6044" s="61" t="s">
        <v>30</v>
      </c>
    </row>
    <row r="6045" spans="8:17" x14ac:dyDescent="0.25">
      <c r="H6045" s="59">
        <v>194280</v>
      </c>
      <c r="I6045" s="59" t="s">
        <v>69</v>
      </c>
      <c r="J6045" s="59">
        <v>11599979</v>
      </c>
      <c r="K6045" s="59" t="s">
        <v>6264</v>
      </c>
      <c r="L6045" s="61" t="s">
        <v>113</v>
      </c>
      <c r="M6045" s="61">
        <f>VLOOKUP(H6045,zdroj!C:F,4,0)</f>
        <v>0</v>
      </c>
      <c r="N6045" s="61" t="str">
        <f t="shared" si="188"/>
        <v>katB</v>
      </c>
      <c r="P6045" s="73" t="str">
        <f t="shared" si="189"/>
        <v/>
      </c>
      <c r="Q6045" s="61" t="s">
        <v>30</v>
      </c>
    </row>
    <row r="6046" spans="8:17" x14ac:dyDescent="0.25">
      <c r="H6046" s="59">
        <v>194280</v>
      </c>
      <c r="I6046" s="59" t="s">
        <v>69</v>
      </c>
      <c r="J6046" s="59">
        <v>11599995</v>
      </c>
      <c r="K6046" s="59" t="s">
        <v>6265</v>
      </c>
      <c r="L6046" s="61" t="s">
        <v>113</v>
      </c>
      <c r="M6046" s="61">
        <f>VLOOKUP(H6046,zdroj!C:F,4,0)</f>
        <v>0</v>
      </c>
      <c r="N6046" s="61" t="str">
        <f t="shared" si="188"/>
        <v>katB</v>
      </c>
      <c r="P6046" s="73" t="str">
        <f t="shared" si="189"/>
        <v/>
      </c>
      <c r="Q6046" s="61" t="s">
        <v>31</v>
      </c>
    </row>
    <row r="6047" spans="8:17" x14ac:dyDescent="0.25">
      <c r="H6047" s="59">
        <v>194280</v>
      </c>
      <c r="I6047" s="59" t="s">
        <v>69</v>
      </c>
      <c r="J6047" s="59">
        <v>11600004</v>
      </c>
      <c r="K6047" s="59" t="s">
        <v>6266</v>
      </c>
      <c r="L6047" s="61" t="s">
        <v>113</v>
      </c>
      <c r="M6047" s="61">
        <f>VLOOKUP(H6047,zdroj!C:F,4,0)</f>
        <v>0</v>
      </c>
      <c r="N6047" s="61" t="str">
        <f t="shared" si="188"/>
        <v>katB</v>
      </c>
      <c r="P6047" s="73" t="str">
        <f t="shared" si="189"/>
        <v/>
      </c>
      <c r="Q6047" s="61" t="s">
        <v>31</v>
      </c>
    </row>
    <row r="6048" spans="8:17" x14ac:dyDescent="0.25">
      <c r="H6048" s="59">
        <v>194280</v>
      </c>
      <c r="I6048" s="59" t="s">
        <v>69</v>
      </c>
      <c r="J6048" s="59">
        <v>11600012</v>
      </c>
      <c r="K6048" s="59" t="s">
        <v>6267</v>
      </c>
      <c r="L6048" s="61" t="s">
        <v>113</v>
      </c>
      <c r="M6048" s="61">
        <f>VLOOKUP(H6048,zdroj!C:F,4,0)</f>
        <v>0</v>
      </c>
      <c r="N6048" s="61" t="str">
        <f t="shared" si="188"/>
        <v>katB</v>
      </c>
      <c r="P6048" s="73" t="str">
        <f t="shared" si="189"/>
        <v/>
      </c>
      <c r="Q6048" s="61" t="s">
        <v>33</v>
      </c>
    </row>
    <row r="6049" spans="8:17" x14ac:dyDescent="0.25">
      <c r="H6049" s="59">
        <v>194280</v>
      </c>
      <c r="I6049" s="59" t="s">
        <v>69</v>
      </c>
      <c r="J6049" s="59">
        <v>11600021</v>
      </c>
      <c r="K6049" s="59" t="s">
        <v>6268</v>
      </c>
      <c r="L6049" s="61" t="s">
        <v>113</v>
      </c>
      <c r="M6049" s="61">
        <f>VLOOKUP(H6049,zdroj!C:F,4,0)</f>
        <v>0</v>
      </c>
      <c r="N6049" s="61" t="str">
        <f t="shared" si="188"/>
        <v>katB</v>
      </c>
      <c r="P6049" s="73" t="str">
        <f t="shared" si="189"/>
        <v/>
      </c>
      <c r="Q6049" s="61" t="s">
        <v>30</v>
      </c>
    </row>
    <row r="6050" spans="8:17" x14ac:dyDescent="0.25">
      <c r="H6050" s="59">
        <v>194280</v>
      </c>
      <c r="I6050" s="59" t="s">
        <v>69</v>
      </c>
      <c r="J6050" s="59">
        <v>11600039</v>
      </c>
      <c r="K6050" s="59" t="s">
        <v>6269</v>
      </c>
      <c r="L6050" s="61" t="s">
        <v>113</v>
      </c>
      <c r="M6050" s="61">
        <f>VLOOKUP(H6050,zdroj!C:F,4,0)</f>
        <v>0</v>
      </c>
      <c r="N6050" s="61" t="str">
        <f t="shared" si="188"/>
        <v>katB</v>
      </c>
      <c r="P6050" s="73" t="str">
        <f t="shared" si="189"/>
        <v/>
      </c>
      <c r="Q6050" s="61" t="s">
        <v>30</v>
      </c>
    </row>
    <row r="6051" spans="8:17" x14ac:dyDescent="0.25">
      <c r="H6051" s="59">
        <v>194280</v>
      </c>
      <c r="I6051" s="59" t="s">
        <v>69</v>
      </c>
      <c r="J6051" s="59">
        <v>11600047</v>
      </c>
      <c r="K6051" s="59" t="s">
        <v>6270</v>
      </c>
      <c r="L6051" s="61" t="s">
        <v>113</v>
      </c>
      <c r="M6051" s="61">
        <f>VLOOKUP(H6051,zdroj!C:F,4,0)</f>
        <v>0</v>
      </c>
      <c r="N6051" s="61" t="str">
        <f t="shared" si="188"/>
        <v>katB</v>
      </c>
      <c r="P6051" s="73" t="str">
        <f t="shared" si="189"/>
        <v/>
      </c>
      <c r="Q6051" s="61" t="s">
        <v>30</v>
      </c>
    </row>
    <row r="6052" spans="8:17" x14ac:dyDescent="0.25">
      <c r="H6052" s="59">
        <v>194280</v>
      </c>
      <c r="I6052" s="59" t="s">
        <v>69</v>
      </c>
      <c r="J6052" s="59">
        <v>11600055</v>
      </c>
      <c r="K6052" s="59" t="s">
        <v>6271</v>
      </c>
      <c r="L6052" s="61" t="s">
        <v>113</v>
      </c>
      <c r="M6052" s="61">
        <f>VLOOKUP(H6052,zdroj!C:F,4,0)</f>
        <v>0</v>
      </c>
      <c r="N6052" s="61" t="str">
        <f t="shared" si="188"/>
        <v>katB</v>
      </c>
      <c r="P6052" s="73" t="str">
        <f t="shared" si="189"/>
        <v/>
      </c>
      <c r="Q6052" s="61" t="s">
        <v>30</v>
      </c>
    </row>
    <row r="6053" spans="8:17" x14ac:dyDescent="0.25">
      <c r="H6053" s="59">
        <v>194280</v>
      </c>
      <c r="I6053" s="59" t="s">
        <v>69</v>
      </c>
      <c r="J6053" s="59">
        <v>11600063</v>
      </c>
      <c r="K6053" s="59" t="s">
        <v>6272</v>
      </c>
      <c r="L6053" s="61" t="s">
        <v>113</v>
      </c>
      <c r="M6053" s="61">
        <f>VLOOKUP(H6053,zdroj!C:F,4,0)</f>
        <v>0</v>
      </c>
      <c r="N6053" s="61" t="str">
        <f t="shared" si="188"/>
        <v>katB</v>
      </c>
      <c r="P6053" s="73" t="str">
        <f t="shared" si="189"/>
        <v/>
      </c>
      <c r="Q6053" s="61" t="s">
        <v>30</v>
      </c>
    </row>
    <row r="6054" spans="8:17" x14ac:dyDescent="0.25">
      <c r="H6054" s="59">
        <v>194280</v>
      </c>
      <c r="I6054" s="59" t="s">
        <v>69</v>
      </c>
      <c r="J6054" s="59">
        <v>11600071</v>
      </c>
      <c r="K6054" s="59" t="s">
        <v>6273</v>
      </c>
      <c r="L6054" s="61" t="s">
        <v>113</v>
      </c>
      <c r="M6054" s="61">
        <f>VLOOKUP(H6054,zdroj!C:F,4,0)</f>
        <v>0</v>
      </c>
      <c r="N6054" s="61" t="str">
        <f t="shared" si="188"/>
        <v>katB</v>
      </c>
      <c r="P6054" s="73" t="str">
        <f t="shared" si="189"/>
        <v/>
      </c>
      <c r="Q6054" s="61" t="s">
        <v>30</v>
      </c>
    </row>
    <row r="6055" spans="8:17" x14ac:dyDescent="0.25">
      <c r="H6055" s="59">
        <v>194280</v>
      </c>
      <c r="I6055" s="59" t="s">
        <v>69</v>
      </c>
      <c r="J6055" s="59">
        <v>11600098</v>
      </c>
      <c r="K6055" s="59" t="s">
        <v>6274</v>
      </c>
      <c r="L6055" s="61" t="s">
        <v>113</v>
      </c>
      <c r="M6055" s="61">
        <f>VLOOKUP(H6055,zdroj!C:F,4,0)</f>
        <v>0</v>
      </c>
      <c r="N6055" s="61" t="str">
        <f t="shared" si="188"/>
        <v>katB</v>
      </c>
      <c r="P6055" s="73" t="str">
        <f t="shared" si="189"/>
        <v/>
      </c>
      <c r="Q6055" s="61" t="s">
        <v>30</v>
      </c>
    </row>
    <row r="6056" spans="8:17" x14ac:dyDescent="0.25">
      <c r="H6056" s="59">
        <v>194280</v>
      </c>
      <c r="I6056" s="59" t="s">
        <v>69</v>
      </c>
      <c r="J6056" s="59">
        <v>11600101</v>
      </c>
      <c r="K6056" s="59" t="s">
        <v>6275</v>
      </c>
      <c r="L6056" s="61" t="s">
        <v>113</v>
      </c>
      <c r="M6056" s="61">
        <f>VLOOKUP(H6056,zdroj!C:F,4,0)</f>
        <v>0</v>
      </c>
      <c r="N6056" s="61" t="str">
        <f t="shared" si="188"/>
        <v>katB</v>
      </c>
      <c r="P6056" s="73" t="str">
        <f t="shared" si="189"/>
        <v/>
      </c>
      <c r="Q6056" s="61" t="s">
        <v>30</v>
      </c>
    </row>
    <row r="6057" spans="8:17" x14ac:dyDescent="0.25">
      <c r="H6057" s="59">
        <v>194280</v>
      </c>
      <c r="I6057" s="59" t="s">
        <v>69</v>
      </c>
      <c r="J6057" s="59">
        <v>11600110</v>
      </c>
      <c r="K6057" s="59" t="s">
        <v>6276</v>
      </c>
      <c r="L6057" s="61" t="s">
        <v>113</v>
      </c>
      <c r="M6057" s="61">
        <f>VLOOKUP(H6057,zdroj!C:F,4,0)</f>
        <v>0</v>
      </c>
      <c r="N6057" s="61" t="str">
        <f t="shared" si="188"/>
        <v>katB</v>
      </c>
      <c r="P6057" s="73" t="str">
        <f t="shared" si="189"/>
        <v/>
      </c>
      <c r="Q6057" s="61" t="s">
        <v>30</v>
      </c>
    </row>
    <row r="6058" spans="8:17" x14ac:dyDescent="0.25">
      <c r="H6058" s="59">
        <v>194280</v>
      </c>
      <c r="I6058" s="59" t="s">
        <v>69</v>
      </c>
      <c r="J6058" s="59">
        <v>11600128</v>
      </c>
      <c r="K6058" s="59" t="s">
        <v>6277</v>
      </c>
      <c r="L6058" s="61" t="s">
        <v>113</v>
      </c>
      <c r="M6058" s="61">
        <f>VLOOKUP(H6058,zdroj!C:F,4,0)</f>
        <v>0</v>
      </c>
      <c r="N6058" s="61" t="str">
        <f t="shared" si="188"/>
        <v>katB</v>
      </c>
      <c r="P6058" s="73" t="str">
        <f t="shared" si="189"/>
        <v/>
      </c>
      <c r="Q6058" s="61" t="s">
        <v>30</v>
      </c>
    </row>
    <row r="6059" spans="8:17" x14ac:dyDescent="0.25">
      <c r="H6059" s="59">
        <v>194280</v>
      </c>
      <c r="I6059" s="59" t="s">
        <v>69</v>
      </c>
      <c r="J6059" s="59">
        <v>11600136</v>
      </c>
      <c r="K6059" s="59" t="s">
        <v>6278</v>
      </c>
      <c r="L6059" s="61" t="s">
        <v>113</v>
      </c>
      <c r="M6059" s="61">
        <f>VLOOKUP(H6059,zdroj!C:F,4,0)</f>
        <v>0</v>
      </c>
      <c r="N6059" s="61" t="str">
        <f t="shared" si="188"/>
        <v>katB</v>
      </c>
      <c r="P6059" s="73" t="str">
        <f t="shared" si="189"/>
        <v/>
      </c>
      <c r="Q6059" s="61" t="s">
        <v>30</v>
      </c>
    </row>
    <row r="6060" spans="8:17" x14ac:dyDescent="0.25">
      <c r="H6060" s="59">
        <v>194280</v>
      </c>
      <c r="I6060" s="59" t="s">
        <v>69</v>
      </c>
      <c r="J6060" s="59">
        <v>11600144</v>
      </c>
      <c r="K6060" s="59" t="s">
        <v>6279</v>
      </c>
      <c r="L6060" s="61" t="s">
        <v>113</v>
      </c>
      <c r="M6060" s="61">
        <f>VLOOKUP(H6060,zdroj!C:F,4,0)</f>
        <v>0</v>
      </c>
      <c r="N6060" s="61" t="str">
        <f t="shared" si="188"/>
        <v>katB</v>
      </c>
      <c r="P6060" s="73" t="str">
        <f t="shared" si="189"/>
        <v/>
      </c>
      <c r="Q6060" s="61" t="s">
        <v>30</v>
      </c>
    </row>
    <row r="6061" spans="8:17" x14ac:dyDescent="0.25">
      <c r="H6061" s="59">
        <v>194280</v>
      </c>
      <c r="I6061" s="59" t="s">
        <v>69</v>
      </c>
      <c r="J6061" s="59">
        <v>11600152</v>
      </c>
      <c r="K6061" s="59" t="s">
        <v>6280</v>
      </c>
      <c r="L6061" s="61" t="s">
        <v>113</v>
      </c>
      <c r="M6061" s="61">
        <f>VLOOKUP(H6061,zdroj!C:F,4,0)</f>
        <v>0</v>
      </c>
      <c r="N6061" s="61" t="str">
        <f t="shared" si="188"/>
        <v>katB</v>
      </c>
      <c r="P6061" s="73" t="str">
        <f t="shared" si="189"/>
        <v/>
      </c>
      <c r="Q6061" s="61" t="s">
        <v>30</v>
      </c>
    </row>
    <row r="6062" spans="8:17" x14ac:dyDescent="0.25">
      <c r="H6062" s="59">
        <v>194280</v>
      </c>
      <c r="I6062" s="59" t="s">
        <v>69</v>
      </c>
      <c r="J6062" s="59">
        <v>11600161</v>
      </c>
      <c r="K6062" s="59" t="s">
        <v>6281</v>
      </c>
      <c r="L6062" s="61" t="s">
        <v>113</v>
      </c>
      <c r="M6062" s="61">
        <f>VLOOKUP(H6062,zdroj!C:F,4,0)</f>
        <v>0</v>
      </c>
      <c r="N6062" s="61" t="str">
        <f t="shared" si="188"/>
        <v>katB</v>
      </c>
      <c r="P6062" s="73" t="str">
        <f t="shared" si="189"/>
        <v/>
      </c>
      <c r="Q6062" s="61" t="s">
        <v>30</v>
      </c>
    </row>
    <row r="6063" spans="8:17" x14ac:dyDescent="0.25">
      <c r="H6063" s="59">
        <v>194280</v>
      </c>
      <c r="I6063" s="59" t="s">
        <v>69</v>
      </c>
      <c r="J6063" s="59">
        <v>25233092</v>
      </c>
      <c r="K6063" s="59" t="s">
        <v>6282</v>
      </c>
      <c r="L6063" s="61" t="s">
        <v>113</v>
      </c>
      <c r="M6063" s="61">
        <f>VLOOKUP(H6063,zdroj!C:F,4,0)</f>
        <v>0</v>
      </c>
      <c r="N6063" s="61" t="str">
        <f t="shared" si="188"/>
        <v>katB</v>
      </c>
      <c r="P6063" s="73" t="str">
        <f t="shared" si="189"/>
        <v/>
      </c>
      <c r="Q6063" s="61" t="s">
        <v>30</v>
      </c>
    </row>
    <row r="6064" spans="8:17" x14ac:dyDescent="0.25">
      <c r="H6064" s="59">
        <v>194280</v>
      </c>
      <c r="I6064" s="59" t="s">
        <v>69</v>
      </c>
      <c r="J6064" s="59">
        <v>25233106</v>
      </c>
      <c r="K6064" s="59" t="s">
        <v>6283</v>
      </c>
      <c r="L6064" s="61" t="s">
        <v>113</v>
      </c>
      <c r="M6064" s="61">
        <f>VLOOKUP(H6064,zdroj!C:F,4,0)</f>
        <v>0</v>
      </c>
      <c r="N6064" s="61" t="str">
        <f t="shared" si="188"/>
        <v>katB</v>
      </c>
      <c r="P6064" s="73" t="str">
        <f t="shared" si="189"/>
        <v/>
      </c>
      <c r="Q6064" s="61" t="s">
        <v>30</v>
      </c>
    </row>
    <row r="6065" spans="8:17" x14ac:dyDescent="0.25">
      <c r="H6065" s="59">
        <v>194280</v>
      </c>
      <c r="I6065" s="59" t="s">
        <v>69</v>
      </c>
      <c r="J6065" s="59">
        <v>25233114</v>
      </c>
      <c r="K6065" s="59" t="s">
        <v>6284</v>
      </c>
      <c r="L6065" s="61" t="s">
        <v>113</v>
      </c>
      <c r="M6065" s="61">
        <f>VLOOKUP(H6065,zdroj!C:F,4,0)</f>
        <v>0</v>
      </c>
      <c r="N6065" s="61" t="str">
        <f t="shared" si="188"/>
        <v>katB</v>
      </c>
      <c r="P6065" s="73" t="str">
        <f t="shared" si="189"/>
        <v/>
      </c>
      <c r="Q6065" s="61" t="s">
        <v>30</v>
      </c>
    </row>
    <row r="6066" spans="8:17" x14ac:dyDescent="0.25">
      <c r="H6066" s="59">
        <v>194280</v>
      </c>
      <c r="I6066" s="59" t="s">
        <v>69</v>
      </c>
      <c r="J6066" s="59">
        <v>25365461</v>
      </c>
      <c r="K6066" s="59" t="s">
        <v>6285</v>
      </c>
      <c r="L6066" s="61" t="s">
        <v>113</v>
      </c>
      <c r="M6066" s="61">
        <f>VLOOKUP(H6066,zdroj!C:F,4,0)</f>
        <v>0</v>
      </c>
      <c r="N6066" s="61" t="str">
        <f t="shared" si="188"/>
        <v>katB</v>
      </c>
      <c r="P6066" s="73" t="str">
        <f t="shared" si="189"/>
        <v/>
      </c>
      <c r="Q6066" s="61" t="s">
        <v>30</v>
      </c>
    </row>
    <row r="6067" spans="8:17" x14ac:dyDescent="0.25">
      <c r="H6067" s="59">
        <v>194280</v>
      </c>
      <c r="I6067" s="59" t="s">
        <v>69</v>
      </c>
      <c r="J6067" s="59">
        <v>25688685</v>
      </c>
      <c r="K6067" s="59" t="s">
        <v>6286</v>
      </c>
      <c r="L6067" s="61" t="s">
        <v>113</v>
      </c>
      <c r="M6067" s="61">
        <f>VLOOKUP(H6067,zdroj!C:F,4,0)</f>
        <v>0</v>
      </c>
      <c r="N6067" s="61" t="str">
        <f t="shared" si="188"/>
        <v>katB</v>
      </c>
      <c r="P6067" s="73" t="str">
        <f t="shared" si="189"/>
        <v/>
      </c>
      <c r="Q6067" s="61" t="s">
        <v>30</v>
      </c>
    </row>
    <row r="6068" spans="8:17" x14ac:dyDescent="0.25">
      <c r="H6068" s="59">
        <v>194280</v>
      </c>
      <c r="I6068" s="59" t="s">
        <v>69</v>
      </c>
      <c r="J6068" s="59">
        <v>25856626</v>
      </c>
      <c r="K6068" s="59" t="s">
        <v>6287</v>
      </c>
      <c r="L6068" s="61" t="s">
        <v>113</v>
      </c>
      <c r="M6068" s="61">
        <f>VLOOKUP(H6068,zdroj!C:F,4,0)</f>
        <v>0</v>
      </c>
      <c r="N6068" s="61" t="str">
        <f t="shared" si="188"/>
        <v>katB</v>
      </c>
      <c r="P6068" s="73" t="str">
        <f t="shared" si="189"/>
        <v/>
      </c>
      <c r="Q6068" s="61" t="s">
        <v>30</v>
      </c>
    </row>
    <row r="6069" spans="8:17" x14ac:dyDescent="0.25">
      <c r="H6069" s="59">
        <v>194280</v>
      </c>
      <c r="I6069" s="59" t="s">
        <v>69</v>
      </c>
      <c r="J6069" s="59">
        <v>25982672</v>
      </c>
      <c r="K6069" s="59" t="s">
        <v>6288</v>
      </c>
      <c r="L6069" s="61" t="s">
        <v>113</v>
      </c>
      <c r="M6069" s="61">
        <f>VLOOKUP(H6069,zdroj!C:F,4,0)</f>
        <v>0</v>
      </c>
      <c r="N6069" s="61" t="str">
        <f t="shared" si="188"/>
        <v>katB</v>
      </c>
      <c r="P6069" s="73" t="str">
        <f t="shared" si="189"/>
        <v/>
      </c>
      <c r="Q6069" s="61" t="s">
        <v>30</v>
      </c>
    </row>
    <row r="6070" spans="8:17" x14ac:dyDescent="0.25">
      <c r="H6070" s="59">
        <v>194280</v>
      </c>
      <c r="I6070" s="59" t="s">
        <v>69</v>
      </c>
      <c r="J6070" s="59">
        <v>28084349</v>
      </c>
      <c r="K6070" s="59" t="s">
        <v>6289</v>
      </c>
      <c r="L6070" s="61" t="s">
        <v>113</v>
      </c>
      <c r="M6070" s="61">
        <f>VLOOKUP(H6070,zdroj!C:F,4,0)</f>
        <v>0</v>
      </c>
      <c r="N6070" s="61" t="str">
        <f t="shared" si="188"/>
        <v>katB</v>
      </c>
      <c r="P6070" s="73" t="str">
        <f t="shared" si="189"/>
        <v/>
      </c>
      <c r="Q6070" s="61" t="s">
        <v>30</v>
      </c>
    </row>
    <row r="6071" spans="8:17" x14ac:dyDescent="0.25">
      <c r="H6071" s="59">
        <v>194280</v>
      </c>
      <c r="I6071" s="59" t="s">
        <v>69</v>
      </c>
      <c r="J6071" s="59">
        <v>28275811</v>
      </c>
      <c r="K6071" s="59" t="s">
        <v>6290</v>
      </c>
      <c r="L6071" s="61" t="s">
        <v>113</v>
      </c>
      <c r="M6071" s="61">
        <f>VLOOKUP(H6071,zdroj!C:F,4,0)</f>
        <v>0</v>
      </c>
      <c r="N6071" s="61" t="str">
        <f t="shared" si="188"/>
        <v>katB</v>
      </c>
      <c r="P6071" s="73" t="str">
        <f t="shared" si="189"/>
        <v/>
      </c>
      <c r="Q6071" s="61" t="s">
        <v>30</v>
      </c>
    </row>
    <row r="6072" spans="8:17" x14ac:dyDescent="0.25">
      <c r="H6072" s="59">
        <v>194280</v>
      </c>
      <c r="I6072" s="59" t="s">
        <v>69</v>
      </c>
      <c r="J6072" s="59">
        <v>28416325</v>
      </c>
      <c r="K6072" s="59" t="s">
        <v>6291</v>
      </c>
      <c r="L6072" s="61" t="s">
        <v>113</v>
      </c>
      <c r="M6072" s="61">
        <f>VLOOKUP(H6072,zdroj!C:F,4,0)</f>
        <v>0</v>
      </c>
      <c r="N6072" s="61" t="str">
        <f t="shared" si="188"/>
        <v>katB</v>
      </c>
      <c r="P6072" s="73" t="str">
        <f t="shared" si="189"/>
        <v/>
      </c>
      <c r="Q6072" s="61" t="s">
        <v>30</v>
      </c>
    </row>
    <row r="6073" spans="8:17" x14ac:dyDescent="0.25">
      <c r="H6073" s="59">
        <v>194280</v>
      </c>
      <c r="I6073" s="59" t="s">
        <v>69</v>
      </c>
      <c r="J6073" s="59">
        <v>30958300</v>
      </c>
      <c r="K6073" s="59" t="s">
        <v>6292</v>
      </c>
      <c r="L6073" s="61" t="s">
        <v>113</v>
      </c>
      <c r="M6073" s="61">
        <f>VLOOKUP(H6073,zdroj!C:F,4,0)</f>
        <v>0</v>
      </c>
      <c r="N6073" s="61" t="str">
        <f t="shared" si="188"/>
        <v>katB</v>
      </c>
      <c r="P6073" s="73" t="str">
        <f t="shared" si="189"/>
        <v/>
      </c>
      <c r="Q6073" s="61" t="s">
        <v>30</v>
      </c>
    </row>
    <row r="6074" spans="8:17" x14ac:dyDescent="0.25">
      <c r="H6074" s="59">
        <v>194280</v>
      </c>
      <c r="I6074" s="59" t="s">
        <v>69</v>
      </c>
      <c r="J6074" s="59">
        <v>30958318</v>
      </c>
      <c r="K6074" s="59" t="s">
        <v>6293</v>
      </c>
      <c r="L6074" s="61" t="s">
        <v>113</v>
      </c>
      <c r="M6074" s="61">
        <f>VLOOKUP(H6074,zdroj!C:F,4,0)</f>
        <v>0</v>
      </c>
      <c r="N6074" s="61" t="str">
        <f t="shared" si="188"/>
        <v>katB</v>
      </c>
      <c r="P6074" s="73" t="str">
        <f t="shared" si="189"/>
        <v/>
      </c>
      <c r="Q6074" s="61" t="s">
        <v>31</v>
      </c>
    </row>
    <row r="6075" spans="8:17" x14ac:dyDescent="0.25">
      <c r="H6075" s="59">
        <v>194280</v>
      </c>
      <c r="I6075" s="59" t="s">
        <v>69</v>
      </c>
      <c r="J6075" s="59">
        <v>30958326</v>
      </c>
      <c r="K6075" s="59" t="s">
        <v>6294</v>
      </c>
      <c r="L6075" s="61" t="s">
        <v>81</v>
      </c>
      <c r="M6075" s="61">
        <f>VLOOKUP(H6075,zdroj!C:F,4,0)</f>
        <v>0</v>
      </c>
      <c r="N6075" s="61" t="str">
        <f t="shared" si="188"/>
        <v>-</v>
      </c>
      <c r="P6075" s="73" t="str">
        <f t="shared" si="189"/>
        <v/>
      </c>
      <c r="Q6075" s="61" t="s">
        <v>88</v>
      </c>
    </row>
    <row r="6076" spans="8:17" x14ac:dyDescent="0.25">
      <c r="H6076" s="59">
        <v>194280</v>
      </c>
      <c r="I6076" s="59" t="s">
        <v>69</v>
      </c>
      <c r="J6076" s="59">
        <v>30958334</v>
      </c>
      <c r="K6076" s="59" t="s">
        <v>6295</v>
      </c>
      <c r="L6076" s="61" t="s">
        <v>81</v>
      </c>
      <c r="M6076" s="61">
        <f>VLOOKUP(H6076,zdroj!C:F,4,0)</f>
        <v>0</v>
      </c>
      <c r="N6076" s="61" t="str">
        <f t="shared" si="188"/>
        <v>-</v>
      </c>
      <c r="P6076" s="73" t="str">
        <f t="shared" si="189"/>
        <v/>
      </c>
      <c r="Q6076" s="61" t="s">
        <v>88</v>
      </c>
    </row>
    <row r="6077" spans="8:17" x14ac:dyDescent="0.25">
      <c r="H6077" s="59">
        <v>194280</v>
      </c>
      <c r="I6077" s="59" t="s">
        <v>69</v>
      </c>
      <c r="J6077" s="59">
        <v>30958342</v>
      </c>
      <c r="K6077" s="59" t="s">
        <v>6296</v>
      </c>
      <c r="L6077" s="61" t="s">
        <v>81</v>
      </c>
      <c r="M6077" s="61">
        <f>VLOOKUP(H6077,zdroj!C:F,4,0)</f>
        <v>0</v>
      </c>
      <c r="N6077" s="61" t="str">
        <f t="shared" si="188"/>
        <v>-</v>
      </c>
      <c r="P6077" s="73" t="str">
        <f t="shared" si="189"/>
        <v/>
      </c>
      <c r="Q6077" s="61" t="s">
        <v>88</v>
      </c>
    </row>
    <row r="6078" spans="8:17" x14ac:dyDescent="0.25">
      <c r="H6078" s="59">
        <v>194280</v>
      </c>
      <c r="I6078" s="59" t="s">
        <v>69</v>
      </c>
      <c r="J6078" s="59">
        <v>31336345</v>
      </c>
      <c r="K6078" s="59" t="s">
        <v>6297</v>
      </c>
      <c r="L6078" s="61" t="s">
        <v>113</v>
      </c>
      <c r="M6078" s="61">
        <f>VLOOKUP(H6078,zdroj!C:F,4,0)</f>
        <v>0</v>
      </c>
      <c r="N6078" s="61" t="str">
        <f t="shared" si="188"/>
        <v>katB</v>
      </c>
      <c r="P6078" s="73" t="str">
        <f t="shared" si="189"/>
        <v/>
      </c>
      <c r="Q6078" s="61" t="s">
        <v>30</v>
      </c>
    </row>
    <row r="6079" spans="8:17" x14ac:dyDescent="0.25">
      <c r="H6079" s="59">
        <v>194280</v>
      </c>
      <c r="I6079" s="59" t="s">
        <v>69</v>
      </c>
      <c r="J6079" s="59">
        <v>41029381</v>
      </c>
      <c r="K6079" s="59" t="s">
        <v>6298</v>
      </c>
      <c r="L6079" s="61" t="s">
        <v>113</v>
      </c>
      <c r="M6079" s="61">
        <f>VLOOKUP(H6079,zdroj!C:F,4,0)</f>
        <v>0</v>
      </c>
      <c r="N6079" s="61" t="str">
        <f t="shared" si="188"/>
        <v>katB</v>
      </c>
      <c r="P6079" s="73" t="str">
        <f t="shared" si="189"/>
        <v/>
      </c>
      <c r="Q6079" s="61" t="s">
        <v>30</v>
      </c>
    </row>
    <row r="6080" spans="8:17" x14ac:dyDescent="0.25">
      <c r="H6080" s="59">
        <v>194280</v>
      </c>
      <c r="I6080" s="59" t="s">
        <v>69</v>
      </c>
      <c r="J6080" s="59">
        <v>42346606</v>
      </c>
      <c r="K6080" s="59" t="s">
        <v>6299</v>
      </c>
      <c r="L6080" s="61" t="s">
        <v>113</v>
      </c>
      <c r="M6080" s="61">
        <f>VLOOKUP(H6080,zdroj!C:F,4,0)</f>
        <v>0</v>
      </c>
      <c r="N6080" s="61" t="str">
        <f t="shared" si="188"/>
        <v>katB</v>
      </c>
      <c r="P6080" s="73" t="str">
        <f t="shared" si="189"/>
        <v/>
      </c>
      <c r="Q6080" s="61" t="s">
        <v>30</v>
      </c>
    </row>
    <row r="6081" spans="8:17" x14ac:dyDescent="0.25">
      <c r="H6081" s="59">
        <v>194280</v>
      </c>
      <c r="I6081" s="59" t="s">
        <v>69</v>
      </c>
      <c r="J6081" s="59">
        <v>73258822</v>
      </c>
      <c r="K6081" s="59" t="s">
        <v>6300</v>
      </c>
      <c r="L6081" s="61" t="s">
        <v>113</v>
      </c>
      <c r="M6081" s="61">
        <f>VLOOKUP(H6081,zdroj!C:F,4,0)</f>
        <v>0</v>
      </c>
      <c r="N6081" s="61" t="str">
        <f t="shared" si="188"/>
        <v>katB</v>
      </c>
      <c r="P6081" s="73" t="str">
        <f t="shared" si="189"/>
        <v/>
      </c>
      <c r="Q6081" s="61" t="s">
        <v>30</v>
      </c>
    </row>
    <row r="6082" spans="8:17" x14ac:dyDescent="0.25">
      <c r="H6082" s="59">
        <v>194280</v>
      </c>
      <c r="I6082" s="59" t="s">
        <v>69</v>
      </c>
      <c r="J6082" s="59">
        <v>73478920</v>
      </c>
      <c r="K6082" s="59" t="s">
        <v>6301</v>
      </c>
      <c r="L6082" s="61" t="s">
        <v>81</v>
      </c>
      <c r="M6082" s="61">
        <f>VLOOKUP(H6082,zdroj!C:F,4,0)</f>
        <v>0</v>
      </c>
      <c r="N6082" s="61" t="str">
        <f t="shared" si="188"/>
        <v>-</v>
      </c>
      <c r="P6082" s="73" t="str">
        <f t="shared" si="189"/>
        <v/>
      </c>
      <c r="Q6082" s="61" t="s">
        <v>88</v>
      </c>
    </row>
    <row r="6083" spans="8:17" x14ac:dyDescent="0.25">
      <c r="H6083" s="59">
        <v>194280</v>
      </c>
      <c r="I6083" s="59" t="s">
        <v>69</v>
      </c>
      <c r="J6083" s="59">
        <v>73814334</v>
      </c>
      <c r="K6083" s="59" t="s">
        <v>6302</v>
      </c>
      <c r="L6083" s="61" t="s">
        <v>113</v>
      </c>
      <c r="M6083" s="61">
        <f>VLOOKUP(H6083,zdroj!C:F,4,0)</f>
        <v>0</v>
      </c>
      <c r="N6083" s="61" t="str">
        <f t="shared" si="188"/>
        <v>katB</v>
      </c>
      <c r="P6083" s="73" t="str">
        <f t="shared" si="189"/>
        <v/>
      </c>
      <c r="Q6083" s="61" t="s">
        <v>30</v>
      </c>
    </row>
    <row r="6084" spans="8:17" x14ac:dyDescent="0.25">
      <c r="H6084" s="59">
        <v>194280</v>
      </c>
      <c r="I6084" s="59" t="s">
        <v>69</v>
      </c>
      <c r="J6084" s="59">
        <v>77828704</v>
      </c>
      <c r="K6084" s="59" t="s">
        <v>6303</v>
      </c>
      <c r="L6084" s="61" t="s">
        <v>113</v>
      </c>
      <c r="M6084" s="61">
        <f>VLOOKUP(H6084,zdroj!C:F,4,0)</f>
        <v>0</v>
      </c>
      <c r="N6084" s="61" t="str">
        <f t="shared" si="188"/>
        <v>katB</v>
      </c>
      <c r="P6084" s="73" t="str">
        <f t="shared" si="189"/>
        <v/>
      </c>
      <c r="Q6084" s="61" t="s">
        <v>30</v>
      </c>
    </row>
    <row r="6085" spans="8:17" x14ac:dyDescent="0.25">
      <c r="H6085" s="59">
        <v>194280</v>
      </c>
      <c r="I6085" s="59" t="s">
        <v>69</v>
      </c>
      <c r="J6085" s="59">
        <v>78060800</v>
      </c>
      <c r="K6085" s="59" t="s">
        <v>6304</v>
      </c>
      <c r="L6085" s="61" t="s">
        <v>113</v>
      </c>
      <c r="M6085" s="61">
        <f>VLOOKUP(H6085,zdroj!C:F,4,0)</f>
        <v>0</v>
      </c>
      <c r="N6085" s="61" t="str">
        <f t="shared" si="188"/>
        <v>katB</v>
      </c>
      <c r="P6085" s="73" t="str">
        <f t="shared" si="189"/>
        <v/>
      </c>
      <c r="Q6085" s="61" t="s">
        <v>30</v>
      </c>
    </row>
    <row r="6086" spans="8:17" x14ac:dyDescent="0.25">
      <c r="H6086" s="59">
        <v>194280</v>
      </c>
      <c r="I6086" s="59" t="s">
        <v>69</v>
      </c>
      <c r="J6086" s="59">
        <v>78060885</v>
      </c>
      <c r="K6086" s="59" t="s">
        <v>6305</v>
      </c>
      <c r="L6086" s="61" t="s">
        <v>113</v>
      </c>
      <c r="M6086" s="61">
        <f>VLOOKUP(H6086,zdroj!C:F,4,0)</f>
        <v>0</v>
      </c>
      <c r="N6086" s="61" t="str">
        <f t="shared" si="188"/>
        <v>katB</v>
      </c>
      <c r="P6086" s="73" t="str">
        <f t="shared" si="189"/>
        <v/>
      </c>
      <c r="Q6086" s="61" t="s">
        <v>30</v>
      </c>
    </row>
    <row r="6087" spans="8:17" x14ac:dyDescent="0.25">
      <c r="H6087" s="59">
        <v>194280</v>
      </c>
      <c r="I6087" s="59" t="s">
        <v>69</v>
      </c>
      <c r="J6087" s="59">
        <v>78083010</v>
      </c>
      <c r="K6087" s="59" t="s">
        <v>6306</v>
      </c>
      <c r="L6087" s="61" t="s">
        <v>81</v>
      </c>
      <c r="M6087" s="61">
        <f>VLOOKUP(H6087,zdroj!C:F,4,0)</f>
        <v>0</v>
      </c>
      <c r="N6087" s="61" t="str">
        <f t="shared" ref="N6087:N6150" si="190">IF(M6087="A",IF(L6087="katA","katB",L6087),L6087)</f>
        <v>-</v>
      </c>
      <c r="P6087" s="73" t="str">
        <f t="shared" ref="P6087:P6150" si="191">IF(O6087="A",1,"")</f>
        <v/>
      </c>
      <c r="Q6087" s="61" t="s">
        <v>86</v>
      </c>
    </row>
    <row r="6088" spans="8:17" x14ac:dyDescent="0.25">
      <c r="H6088" s="59">
        <v>194280</v>
      </c>
      <c r="I6088" s="59" t="s">
        <v>69</v>
      </c>
      <c r="J6088" s="59">
        <v>78824028</v>
      </c>
      <c r="K6088" s="59" t="s">
        <v>6307</v>
      </c>
      <c r="L6088" s="61" t="s">
        <v>113</v>
      </c>
      <c r="M6088" s="61">
        <f>VLOOKUP(H6088,zdroj!C:F,4,0)</f>
        <v>0</v>
      </c>
      <c r="N6088" s="61" t="str">
        <f t="shared" si="190"/>
        <v>katB</v>
      </c>
      <c r="P6088" s="73" t="str">
        <f t="shared" si="191"/>
        <v/>
      </c>
      <c r="Q6088" s="61" t="s">
        <v>30</v>
      </c>
    </row>
    <row r="6089" spans="8:17" x14ac:dyDescent="0.25">
      <c r="H6089" s="59">
        <v>194280</v>
      </c>
      <c r="I6089" s="59" t="s">
        <v>69</v>
      </c>
      <c r="J6089" s="59">
        <v>78973074</v>
      </c>
      <c r="K6089" s="59" t="s">
        <v>6308</v>
      </c>
      <c r="L6089" s="61" t="s">
        <v>113</v>
      </c>
      <c r="M6089" s="61">
        <f>VLOOKUP(H6089,zdroj!C:F,4,0)</f>
        <v>0</v>
      </c>
      <c r="N6089" s="61" t="str">
        <f t="shared" si="190"/>
        <v>katB</v>
      </c>
      <c r="P6089" s="73" t="str">
        <f t="shared" si="191"/>
        <v/>
      </c>
      <c r="Q6089" s="61" t="s">
        <v>30</v>
      </c>
    </row>
    <row r="6090" spans="8:17" x14ac:dyDescent="0.25">
      <c r="H6090" s="59">
        <v>194280</v>
      </c>
      <c r="I6090" s="59" t="s">
        <v>69</v>
      </c>
      <c r="J6090" s="59">
        <v>80599010</v>
      </c>
      <c r="K6090" s="59" t="s">
        <v>6309</v>
      </c>
      <c r="L6090" s="61" t="s">
        <v>113</v>
      </c>
      <c r="M6090" s="61">
        <f>VLOOKUP(H6090,zdroj!C:F,4,0)</f>
        <v>0</v>
      </c>
      <c r="N6090" s="61" t="str">
        <f t="shared" si="190"/>
        <v>katB</v>
      </c>
      <c r="P6090" s="73" t="str">
        <f t="shared" si="191"/>
        <v/>
      </c>
      <c r="Q6090" s="61" t="s">
        <v>30</v>
      </c>
    </row>
    <row r="6091" spans="8:17" x14ac:dyDescent="0.25">
      <c r="H6091" s="59">
        <v>194298</v>
      </c>
      <c r="I6091" s="59" t="s">
        <v>69</v>
      </c>
      <c r="J6091" s="59">
        <v>11600179</v>
      </c>
      <c r="K6091" s="59" t="s">
        <v>6310</v>
      </c>
      <c r="L6091" s="61" t="s">
        <v>81</v>
      </c>
      <c r="M6091" s="61">
        <f>VLOOKUP(H6091,zdroj!C:F,4,0)</f>
        <v>0</v>
      </c>
      <c r="N6091" s="61" t="str">
        <f t="shared" si="190"/>
        <v>-</v>
      </c>
      <c r="P6091" s="73" t="str">
        <f t="shared" si="191"/>
        <v/>
      </c>
      <c r="Q6091" s="61" t="s">
        <v>86</v>
      </c>
    </row>
    <row r="6092" spans="8:17" x14ac:dyDescent="0.25">
      <c r="H6092" s="59">
        <v>194298</v>
      </c>
      <c r="I6092" s="59" t="s">
        <v>69</v>
      </c>
      <c r="J6092" s="59">
        <v>11600187</v>
      </c>
      <c r="K6092" s="59" t="s">
        <v>6311</v>
      </c>
      <c r="L6092" s="61" t="s">
        <v>113</v>
      </c>
      <c r="M6092" s="61">
        <f>VLOOKUP(H6092,zdroj!C:F,4,0)</f>
        <v>0</v>
      </c>
      <c r="N6092" s="61" t="str">
        <f t="shared" si="190"/>
        <v>katB</v>
      </c>
      <c r="P6092" s="73" t="str">
        <f t="shared" si="191"/>
        <v/>
      </c>
      <c r="Q6092" s="61" t="s">
        <v>30</v>
      </c>
    </row>
    <row r="6093" spans="8:17" x14ac:dyDescent="0.25">
      <c r="H6093" s="59">
        <v>194298</v>
      </c>
      <c r="I6093" s="59" t="s">
        <v>69</v>
      </c>
      <c r="J6093" s="59">
        <v>11600195</v>
      </c>
      <c r="K6093" s="59" t="s">
        <v>6312</v>
      </c>
      <c r="L6093" s="61" t="s">
        <v>113</v>
      </c>
      <c r="M6093" s="61">
        <f>VLOOKUP(H6093,zdroj!C:F,4,0)</f>
        <v>0</v>
      </c>
      <c r="N6093" s="61" t="str">
        <f t="shared" si="190"/>
        <v>katB</v>
      </c>
      <c r="P6093" s="73" t="str">
        <f t="shared" si="191"/>
        <v/>
      </c>
      <c r="Q6093" s="61" t="s">
        <v>30</v>
      </c>
    </row>
    <row r="6094" spans="8:17" x14ac:dyDescent="0.25">
      <c r="H6094" s="59">
        <v>194298</v>
      </c>
      <c r="I6094" s="59" t="s">
        <v>69</v>
      </c>
      <c r="J6094" s="59">
        <v>11600209</v>
      </c>
      <c r="K6094" s="59" t="s">
        <v>6313</v>
      </c>
      <c r="L6094" s="61" t="s">
        <v>113</v>
      </c>
      <c r="M6094" s="61">
        <f>VLOOKUP(H6094,zdroj!C:F,4,0)</f>
        <v>0</v>
      </c>
      <c r="N6094" s="61" t="str">
        <f t="shared" si="190"/>
        <v>katB</v>
      </c>
      <c r="P6094" s="73" t="str">
        <f t="shared" si="191"/>
        <v/>
      </c>
      <c r="Q6094" s="61" t="s">
        <v>30</v>
      </c>
    </row>
    <row r="6095" spans="8:17" x14ac:dyDescent="0.25">
      <c r="H6095" s="59">
        <v>194298</v>
      </c>
      <c r="I6095" s="59" t="s">
        <v>69</v>
      </c>
      <c r="J6095" s="59">
        <v>11600217</v>
      </c>
      <c r="K6095" s="59" t="s">
        <v>6314</v>
      </c>
      <c r="L6095" s="61" t="s">
        <v>113</v>
      </c>
      <c r="M6095" s="61">
        <f>VLOOKUP(H6095,zdroj!C:F,4,0)</f>
        <v>0</v>
      </c>
      <c r="N6095" s="61" t="str">
        <f t="shared" si="190"/>
        <v>katB</v>
      </c>
      <c r="P6095" s="73" t="str">
        <f t="shared" si="191"/>
        <v/>
      </c>
      <c r="Q6095" s="61" t="s">
        <v>30</v>
      </c>
    </row>
    <row r="6096" spans="8:17" x14ac:dyDescent="0.25">
      <c r="H6096" s="59">
        <v>194298</v>
      </c>
      <c r="I6096" s="59" t="s">
        <v>69</v>
      </c>
      <c r="J6096" s="59">
        <v>11600225</v>
      </c>
      <c r="K6096" s="59" t="s">
        <v>6315</v>
      </c>
      <c r="L6096" s="61" t="s">
        <v>113</v>
      </c>
      <c r="M6096" s="61">
        <f>VLOOKUP(H6096,zdroj!C:F,4,0)</f>
        <v>0</v>
      </c>
      <c r="N6096" s="61" t="str">
        <f t="shared" si="190"/>
        <v>katB</v>
      </c>
      <c r="P6096" s="73" t="str">
        <f t="shared" si="191"/>
        <v/>
      </c>
      <c r="Q6096" s="61" t="s">
        <v>30</v>
      </c>
    </row>
    <row r="6097" spans="8:17" x14ac:dyDescent="0.25">
      <c r="H6097" s="59">
        <v>194298</v>
      </c>
      <c r="I6097" s="59" t="s">
        <v>69</v>
      </c>
      <c r="J6097" s="59">
        <v>11600233</v>
      </c>
      <c r="K6097" s="59" t="s">
        <v>6316</v>
      </c>
      <c r="L6097" s="61" t="s">
        <v>113</v>
      </c>
      <c r="M6097" s="61">
        <f>VLOOKUP(H6097,zdroj!C:F,4,0)</f>
        <v>0</v>
      </c>
      <c r="N6097" s="61" t="str">
        <f t="shared" si="190"/>
        <v>katB</v>
      </c>
      <c r="P6097" s="73" t="str">
        <f t="shared" si="191"/>
        <v/>
      </c>
      <c r="Q6097" s="61" t="s">
        <v>30</v>
      </c>
    </row>
    <row r="6098" spans="8:17" x14ac:dyDescent="0.25">
      <c r="H6098" s="59">
        <v>194298</v>
      </c>
      <c r="I6098" s="59" t="s">
        <v>69</v>
      </c>
      <c r="J6098" s="59">
        <v>11600241</v>
      </c>
      <c r="K6098" s="59" t="s">
        <v>6317</v>
      </c>
      <c r="L6098" s="61" t="s">
        <v>113</v>
      </c>
      <c r="M6098" s="61">
        <f>VLOOKUP(H6098,zdroj!C:F,4,0)</f>
        <v>0</v>
      </c>
      <c r="N6098" s="61" t="str">
        <f t="shared" si="190"/>
        <v>katB</v>
      </c>
      <c r="P6098" s="73" t="str">
        <f t="shared" si="191"/>
        <v/>
      </c>
      <c r="Q6098" s="61" t="s">
        <v>30</v>
      </c>
    </row>
    <row r="6099" spans="8:17" x14ac:dyDescent="0.25">
      <c r="H6099" s="59">
        <v>194298</v>
      </c>
      <c r="I6099" s="59" t="s">
        <v>69</v>
      </c>
      <c r="J6099" s="59">
        <v>11600250</v>
      </c>
      <c r="K6099" s="59" t="s">
        <v>6318</v>
      </c>
      <c r="L6099" s="61" t="s">
        <v>113</v>
      </c>
      <c r="M6099" s="61">
        <f>VLOOKUP(H6099,zdroj!C:F,4,0)</f>
        <v>0</v>
      </c>
      <c r="N6099" s="61" t="str">
        <f t="shared" si="190"/>
        <v>katB</v>
      </c>
      <c r="P6099" s="73" t="str">
        <f t="shared" si="191"/>
        <v/>
      </c>
      <c r="Q6099" s="61" t="s">
        <v>30</v>
      </c>
    </row>
    <row r="6100" spans="8:17" x14ac:dyDescent="0.25">
      <c r="H6100" s="59">
        <v>194298</v>
      </c>
      <c r="I6100" s="59" t="s">
        <v>69</v>
      </c>
      <c r="J6100" s="59">
        <v>11600268</v>
      </c>
      <c r="K6100" s="59" t="s">
        <v>6319</v>
      </c>
      <c r="L6100" s="61" t="s">
        <v>113</v>
      </c>
      <c r="M6100" s="61">
        <f>VLOOKUP(H6100,zdroj!C:F,4,0)</f>
        <v>0</v>
      </c>
      <c r="N6100" s="61" t="str">
        <f t="shared" si="190"/>
        <v>katB</v>
      </c>
      <c r="P6100" s="73" t="str">
        <f t="shared" si="191"/>
        <v/>
      </c>
      <c r="Q6100" s="61" t="s">
        <v>30</v>
      </c>
    </row>
    <row r="6101" spans="8:17" x14ac:dyDescent="0.25">
      <c r="H6101" s="59">
        <v>194298</v>
      </c>
      <c r="I6101" s="59" t="s">
        <v>69</v>
      </c>
      <c r="J6101" s="59">
        <v>11600276</v>
      </c>
      <c r="K6101" s="59" t="s">
        <v>6320</v>
      </c>
      <c r="L6101" s="61" t="s">
        <v>113</v>
      </c>
      <c r="M6101" s="61">
        <f>VLOOKUP(H6101,zdroj!C:F,4,0)</f>
        <v>0</v>
      </c>
      <c r="N6101" s="61" t="str">
        <f t="shared" si="190"/>
        <v>katB</v>
      </c>
      <c r="P6101" s="73" t="str">
        <f t="shared" si="191"/>
        <v/>
      </c>
      <c r="Q6101" s="61" t="s">
        <v>30</v>
      </c>
    </row>
    <row r="6102" spans="8:17" x14ac:dyDescent="0.25">
      <c r="H6102" s="59">
        <v>194298</v>
      </c>
      <c r="I6102" s="59" t="s">
        <v>69</v>
      </c>
      <c r="J6102" s="59">
        <v>11600284</v>
      </c>
      <c r="K6102" s="59" t="s">
        <v>6321</v>
      </c>
      <c r="L6102" s="61" t="s">
        <v>113</v>
      </c>
      <c r="M6102" s="61">
        <f>VLOOKUP(H6102,zdroj!C:F,4,0)</f>
        <v>0</v>
      </c>
      <c r="N6102" s="61" t="str">
        <f t="shared" si="190"/>
        <v>katB</v>
      </c>
      <c r="P6102" s="73" t="str">
        <f t="shared" si="191"/>
        <v/>
      </c>
      <c r="Q6102" s="61" t="s">
        <v>30</v>
      </c>
    </row>
    <row r="6103" spans="8:17" x14ac:dyDescent="0.25">
      <c r="H6103" s="59">
        <v>194298</v>
      </c>
      <c r="I6103" s="59" t="s">
        <v>69</v>
      </c>
      <c r="J6103" s="59">
        <v>11600306</v>
      </c>
      <c r="K6103" s="59" t="s">
        <v>6322</v>
      </c>
      <c r="L6103" s="61" t="s">
        <v>113</v>
      </c>
      <c r="M6103" s="61">
        <f>VLOOKUP(H6103,zdroj!C:F,4,0)</f>
        <v>0</v>
      </c>
      <c r="N6103" s="61" t="str">
        <f t="shared" si="190"/>
        <v>katB</v>
      </c>
      <c r="P6103" s="73" t="str">
        <f t="shared" si="191"/>
        <v/>
      </c>
      <c r="Q6103" s="61" t="s">
        <v>30</v>
      </c>
    </row>
    <row r="6104" spans="8:17" x14ac:dyDescent="0.25">
      <c r="H6104" s="59">
        <v>194298</v>
      </c>
      <c r="I6104" s="59" t="s">
        <v>69</v>
      </c>
      <c r="J6104" s="59">
        <v>11600314</v>
      </c>
      <c r="K6104" s="59" t="s">
        <v>6323</v>
      </c>
      <c r="L6104" s="61" t="s">
        <v>113</v>
      </c>
      <c r="M6104" s="61">
        <f>VLOOKUP(H6104,zdroj!C:F,4,0)</f>
        <v>0</v>
      </c>
      <c r="N6104" s="61" t="str">
        <f t="shared" si="190"/>
        <v>katB</v>
      </c>
      <c r="P6104" s="73" t="str">
        <f t="shared" si="191"/>
        <v/>
      </c>
      <c r="Q6104" s="61" t="s">
        <v>30</v>
      </c>
    </row>
    <row r="6105" spans="8:17" x14ac:dyDescent="0.25">
      <c r="H6105" s="59">
        <v>194298</v>
      </c>
      <c r="I6105" s="59" t="s">
        <v>69</v>
      </c>
      <c r="J6105" s="59">
        <v>11600322</v>
      </c>
      <c r="K6105" s="59" t="s">
        <v>6324</v>
      </c>
      <c r="L6105" s="61" t="s">
        <v>113</v>
      </c>
      <c r="M6105" s="61">
        <f>VLOOKUP(H6105,zdroj!C:F,4,0)</f>
        <v>0</v>
      </c>
      <c r="N6105" s="61" t="str">
        <f t="shared" si="190"/>
        <v>katB</v>
      </c>
      <c r="P6105" s="73" t="str">
        <f t="shared" si="191"/>
        <v/>
      </c>
      <c r="Q6105" s="61" t="s">
        <v>30</v>
      </c>
    </row>
    <row r="6106" spans="8:17" x14ac:dyDescent="0.25">
      <c r="H6106" s="59">
        <v>194298</v>
      </c>
      <c r="I6106" s="59" t="s">
        <v>69</v>
      </c>
      <c r="J6106" s="59">
        <v>11600331</v>
      </c>
      <c r="K6106" s="59" t="s">
        <v>6325</v>
      </c>
      <c r="L6106" s="61" t="s">
        <v>113</v>
      </c>
      <c r="M6106" s="61">
        <f>VLOOKUP(H6106,zdroj!C:F,4,0)</f>
        <v>0</v>
      </c>
      <c r="N6106" s="61" t="str">
        <f t="shared" si="190"/>
        <v>katB</v>
      </c>
      <c r="P6106" s="73" t="str">
        <f t="shared" si="191"/>
        <v/>
      </c>
      <c r="Q6106" s="61" t="s">
        <v>30</v>
      </c>
    </row>
    <row r="6107" spans="8:17" x14ac:dyDescent="0.25">
      <c r="H6107" s="59">
        <v>194298</v>
      </c>
      <c r="I6107" s="59" t="s">
        <v>69</v>
      </c>
      <c r="J6107" s="59">
        <v>11600349</v>
      </c>
      <c r="K6107" s="59" t="s">
        <v>6326</v>
      </c>
      <c r="L6107" s="61" t="s">
        <v>113</v>
      </c>
      <c r="M6107" s="61">
        <f>VLOOKUP(H6107,zdroj!C:F,4,0)</f>
        <v>0</v>
      </c>
      <c r="N6107" s="61" t="str">
        <f t="shared" si="190"/>
        <v>katB</v>
      </c>
      <c r="P6107" s="73" t="str">
        <f t="shared" si="191"/>
        <v/>
      </c>
      <c r="Q6107" s="61" t="s">
        <v>30</v>
      </c>
    </row>
    <row r="6108" spans="8:17" x14ac:dyDescent="0.25">
      <c r="H6108" s="59">
        <v>194298</v>
      </c>
      <c r="I6108" s="59" t="s">
        <v>69</v>
      </c>
      <c r="J6108" s="59">
        <v>11600357</v>
      </c>
      <c r="K6108" s="59" t="s">
        <v>6327</v>
      </c>
      <c r="L6108" s="61" t="s">
        <v>113</v>
      </c>
      <c r="M6108" s="61">
        <f>VLOOKUP(H6108,zdroj!C:F,4,0)</f>
        <v>0</v>
      </c>
      <c r="N6108" s="61" t="str">
        <f t="shared" si="190"/>
        <v>katB</v>
      </c>
      <c r="P6108" s="73" t="str">
        <f t="shared" si="191"/>
        <v/>
      </c>
      <c r="Q6108" s="61" t="s">
        <v>30</v>
      </c>
    </row>
    <row r="6109" spans="8:17" x14ac:dyDescent="0.25">
      <c r="H6109" s="59">
        <v>194298</v>
      </c>
      <c r="I6109" s="59" t="s">
        <v>69</v>
      </c>
      <c r="J6109" s="59">
        <v>11600365</v>
      </c>
      <c r="K6109" s="59" t="s">
        <v>6328</v>
      </c>
      <c r="L6109" s="61" t="s">
        <v>113</v>
      </c>
      <c r="M6109" s="61">
        <f>VLOOKUP(H6109,zdroj!C:F,4,0)</f>
        <v>0</v>
      </c>
      <c r="N6109" s="61" t="str">
        <f t="shared" si="190"/>
        <v>katB</v>
      </c>
      <c r="P6109" s="73" t="str">
        <f t="shared" si="191"/>
        <v/>
      </c>
      <c r="Q6109" s="61" t="s">
        <v>30</v>
      </c>
    </row>
    <row r="6110" spans="8:17" x14ac:dyDescent="0.25">
      <c r="H6110" s="59">
        <v>194298</v>
      </c>
      <c r="I6110" s="59" t="s">
        <v>69</v>
      </c>
      <c r="J6110" s="59">
        <v>11600373</v>
      </c>
      <c r="K6110" s="59" t="s">
        <v>6329</v>
      </c>
      <c r="L6110" s="61" t="s">
        <v>113</v>
      </c>
      <c r="M6110" s="61">
        <f>VLOOKUP(H6110,zdroj!C:F,4,0)</f>
        <v>0</v>
      </c>
      <c r="N6110" s="61" t="str">
        <f t="shared" si="190"/>
        <v>katB</v>
      </c>
      <c r="P6110" s="73" t="str">
        <f t="shared" si="191"/>
        <v/>
      </c>
      <c r="Q6110" s="61" t="s">
        <v>30</v>
      </c>
    </row>
    <row r="6111" spans="8:17" x14ac:dyDescent="0.25">
      <c r="H6111" s="59">
        <v>194298</v>
      </c>
      <c r="I6111" s="59" t="s">
        <v>69</v>
      </c>
      <c r="J6111" s="59">
        <v>11600381</v>
      </c>
      <c r="K6111" s="59" t="s">
        <v>6330</v>
      </c>
      <c r="L6111" s="61" t="s">
        <v>113</v>
      </c>
      <c r="M6111" s="61">
        <f>VLOOKUP(H6111,zdroj!C:F,4,0)</f>
        <v>0</v>
      </c>
      <c r="N6111" s="61" t="str">
        <f t="shared" si="190"/>
        <v>katB</v>
      </c>
      <c r="P6111" s="73" t="str">
        <f t="shared" si="191"/>
        <v/>
      </c>
      <c r="Q6111" s="61" t="s">
        <v>30</v>
      </c>
    </row>
    <row r="6112" spans="8:17" x14ac:dyDescent="0.25">
      <c r="H6112" s="59">
        <v>194298</v>
      </c>
      <c r="I6112" s="59" t="s">
        <v>69</v>
      </c>
      <c r="J6112" s="59">
        <v>11600390</v>
      </c>
      <c r="K6112" s="59" t="s">
        <v>6331</v>
      </c>
      <c r="L6112" s="61" t="s">
        <v>113</v>
      </c>
      <c r="M6112" s="61">
        <f>VLOOKUP(H6112,zdroj!C:F,4,0)</f>
        <v>0</v>
      </c>
      <c r="N6112" s="61" t="str">
        <f t="shared" si="190"/>
        <v>katB</v>
      </c>
      <c r="P6112" s="73" t="str">
        <f t="shared" si="191"/>
        <v/>
      </c>
      <c r="Q6112" s="61" t="s">
        <v>30</v>
      </c>
    </row>
    <row r="6113" spans="8:17" x14ac:dyDescent="0.25">
      <c r="H6113" s="59">
        <v>194298</v>
      </c>
      <c r="I6113" s="59" t="s">
        <v>69</v>
      </c>
      <c r="J6113" s="59">
        <v>11600403</v>
      </c>
      <c r="K6113" s="59" t="s">
        <v>6332</v>
      </c>
      <c r="L6113" s="61" t="s">
        <v>113</v>
      </c>
      <c r="M6113" s="61">
        <f>VLOOKUP(H6113,zdroj!C:F,4,0)</f>
        <v>0</v>
      </c>
      <c r="N6113" s="61" t="str">
        <f t="shared" si="190"/>
        <v>katB</v>
      </c>
      <c r="P6113" s="73" t="str">
        <f t="shared" si="191"/>
        <v/>
      </c>
      <c r="Q6113" s="61" t="s">
        <v>30</v>
      </c>
    </row>
    <row r="6114" spans="8:17" x14ac:dyDescent="0.25">
      <c r="H6114" s="59">
        <v>194298</v>
      </c>
      <c r="I6114" s="59" t="s">
        <v>69</v>
      </c>
      <c r="J6114" s="59">
        <v>11600411</v>
      </c>
      <c r="K6114" s="59" t="s">
        <v>6333</v>
      </c>
      <c r="L6114" s="61" t="s">
        <v>113</v>
      </c>
      <c r="M6114" s="61">
        <f>VLOOKUP(H6114,zdroj!C:F,4,0)</f>
        <v>0</v>
      </c>
      <c r="N6114" s="61" t="str">
        <f t="shared" si="190"/>
        <v>katB</v>
      </c>
      <c r="P6114" s="73" t="str">
        <f t="shared" si="191"/>
        <v/>
      </c>
      <c r="Q6114" s="61" t="s">
        <v>30</v>
      </c>
    </row>
    <row r="6115" spans="8:17" x14ac:dyDescent="0.25">
      <c r="H6115" s="59">
        <v>194298</v>
      </c>
      <c r="I6115" s="59" t="s">
        <v>69</v>
      </c>
      <c r="J6115" s="59">
        <v>11600420</v>
      </c>
      <c r="K6115" s="59" t="s">
        <v>6334</v>
      </c>
      <c r="L6115" s="61" t="s">
        <v>113</v>
      </c>
      <c r="M6115" s="61">
        <f>VLOOKUP(H6115,zdroj!C:F,4,0)</f>
        <v>0</v>
      </c>
      <c r="N6115" s="61" t="str">
        <f t="shared" si="190"/>
        <v>katB</v>
      </c>
      <c r="P6115" s="73" t="str">
        <f t="shared" si="191"/>
        <v/>
      </c>
      <c r="Q6115" s="61" t="s">
        <v>30</v>
      </c>
    </row>
    <row r="6116" spans="8:17" x14ac:dyDescent="0.25">
      <c r="H6116" s="59">
        <v>194298</v>
      </c>
      <c r="I6116" s="59" t="s">
        <v>69</v>
      </c>
      <c r="J6116" s="59">
        <v>11600438</v>
      </c>
      <c r="K6116" s="59" t="s">
        <v>6335</v>
      </c>
      <c r="L6116" s="61" t="s">
        <v>113</v>
      </c>
      <c r="M6116" s="61">
        <f>VLOOKUP(H6116,zdroj!C:F,4,0)</f>
        <v>0</v>
      </c>
      <c r="N6116" s="61" t="str">
        <f t="shared" si="190"/>
        <v>katB</v>
      </c>
      <c r="P6116" s="73" t="str">
        <f t="shared" si="191"/>
        <v/>
      </c>
      <c r="Q6116" s="61" t="s">
        <v>30</v>
      </c>
    </row>
    <row r="6117" spans="8:17" x14ac:dyDescent="0.25">
      <c r="H6117" s="59">
        <v>194298</v>
      </c>
      <c r="I6117" s="59" t="s">
        <v>69</v>
      </c>
      <c r="J6117" s="59">
        <v>11600446</v>
      </c>
      <c r="K6117" s="59" t="s">
        <v>6336</v>
      </c>
      <c r="L6117" s="61" t="s">
        <v>113</v>
      </c>
      <c r="M6117" s="61">
        <f>VLOOKUP(H6117,zdroj!C:F,4,0)</f>
        <v>0</v>
      </c>
      <c r="N6117" s="61" t="str">
        <f t="shared" si="190"/>
        <v>katB</v>
      </c>
      <c r="P6117" s="73" t="str">
        <f t="shared" si="191"/>
        <v/>
      </c>
      <c r="Q6117" s="61" t="s">
        <v>30</v>
      </c>
    </row>
    <row r="6118" spans="8:17" x14ac:dyDescent="0.25">
      <c r="H6118" s="59">
        <v>194298</v>
      </c>
      <c r="I6118" s="59" t="s">
        <v>69</v>
      </c>
      <c r="J6118" s="59">
        <v>11600454</v>
      </c>
      <c r="K6118" s="59" t="s">
        <v>6337</v>
      </c>
      <c r="L6118" s="61" t="s">
        <v>113</v>
      </c>
      <c r="M6118" s="61">
        <f>VLOOKUP(H6118,zdroj!C:F,4,0)</f>
        <v>0</v>
      </c>
      <c r="N6118" s="61" t="str">
        <f t="shared" si="190"/>
        <v>katB</v>
      </c>
      <c r="P6118" s="73" t="str">
        <f t="shared" si="191"/>
        <v/>
      </c>
      <c r="Q6118" s="61" t="s">
        <v>30</v>
      </c>
    </row>
    <row r="6119" spans="8:17" x14ac:dyDescent="0.25">
      <c r="H6119" s="59">
        <v>194298</v>
      </c>
      <c r="I6119" s="59" t="s">
        <v>69</v>
      </c>
      <c r="J6119" s="59">
        <v>11600462</v>
      </c>
      <c r="K6119" s="59" t="s">
        <v>6338</v>
      </c>
      <c r="L6119" s="61" t="s">
        <v>113</v>
      </c>
      <c r="M6119" s="61">
        <f>VLOOKUP(H6119,zdroj!C:F,4,0)</f>
        <v>0</v>
      </c>
      <c r="N6119" s="61" t="str">
        <f t="shared" si="190"/>
        <v>katB</v>
      </c>
      <c r="P6119" s="73" t="str">
        <f t="shared" si="191"/>
        <v/>
      </c>
      <c r="Q6119" s="61" t="s">
        <v>30</v>
      </c>
    </row>
    <row r="6120" spans="8:17" x14ac:dyDescent="0.25">
      <c r="H6120" s="59">
        <v>194298</v>
      </c>
      <c r="I6120" s="59" t="s">
        <v>69</v>
      </c>
      <c r="J6120" s="59">
        <v>11600471</v>
      </c>
      <c r="K6120" s="59" t="s">
        <v>6339</v>
      </c>
      <c r="L6120" s="61" t="s">
        <v>113</v>
      </c>
      <c r="M6120" s="61">
        <f>VLOOKUP(H6120,zdroj!C:F,4,0)</f>
        <v>0</v>
      </c>
      <c r="N6120" s="61" t="str">
        <f t="shared" si="190"/>
        <v>katB</v>
      </c>
      <c r="P6120" s="73" t="str">
        <f t="shared" si="191"/>
        <v/>
      </c>
      <c r="Q6120" s="61" t="s">
        <v>30</v>
      </c>
    </row>
    <row r="6121" spans="8:17" x14ac:dyDescent="0.25">
      <c r="H6121" s="59">
        <v>194298</v>
      </c>
      <c r="I6121" s="59" t="s">
        <v>69</v>
      </c>
      <c r="J6121" s="59">
        <v>11600489</v>
      </c>
      <c r="K6121" s="59" t="s">
        <v>6340</v>
      </c>
      <c r="L6121" s="61" t="s">
        <v>113</v>
      </c>
      <c r="M6121" s="61">
        <f>VLOOKUP(H6121,zdroj!C:F,4,0)</f>
        <v>0</v>
      </c>
      <c r="N6121" s="61" t="str">
        <f t="shared" si="190"/>
        <v>katB</v>
      </c>
      <c r="P6121" s="73" t="str">
        <f t="shared" si="191"/>
        <v/>
      </c>
      <c r="Q6121" s="61" t="s">
        <v>30</v>
      </c>
    </row>
    <row r="6122" spans="8:17" x14ac:dyDescent="0.25">
      <c r="H6122" s="59">
        <v>194298</v>
      </c>
      <c r="I6122" s="59" t="s">
        <v>69</v>
      </c>
      <c r="J6122" s="59">
        <v>11600497</v>
      </c>
      <c r="K6122" s="59" t="s">
        <v>6341</v>
      </c>
      <c r="L6122" s="61" t="s">
        <v>113</v>
      </c>
      <c r="M6122" s="61">
        <f>VLOOKUP(H6122,zdroj!C:F,4,0)</f>
        <v>0</v>
      </c>
      <c r="N6122" s="61" t="str">
        <f t="shared" si="190"/>
        <v>katB</v>
      </c>
      <c r="P6122" s="73" t="str">
        <f t="shared" si="191"/>
        <v/>
      </c>
      <c r="Q6122" s="61" t="s">
        <v>30</v>
      </c>
    </row>
    <row r="6123" spans="8:17" x14ac:dyDescent="0.25">
      <c r="H6123" s="59">
        <v>194298</v>
      </c>
      <c r="I6123" s="59" t="s">
        <v>69</v>
      </c>
      <c r="J6123" s="59">
        <v>11600501</v>
      </c>
      <c r="K6123" s="59" t="s">
        <v>6342</v>
      </c>
      <c r="L6123" s="61" t="s">
        <v>113</v>
      </c>
      <c r="M6123" s="61">
        <f>VLOOKUP(H6123,zdroj!C:F,4,0)</f>
        <v>0</v>
      </c>
      <c r="N6123" s="61" t="str">
        <f t="shared" si="190"/>
        <v>katB</v>
      </c>
      <c r="P6123" s="73" t="str">
        <f t="shared" si="191"/>
        <v/>
      </c>
      <c r="Q6123" s="61" t="s">
        <v>30</v>
      </c>
    </row>
    <row r="6124" spans="8:17" x14ac:dyDescent="0.25">
      <c r="H6124" s="59">
        <v>194298</v>
      </c>
      <c r="I6124" s="59" t="s">
        <v>69</v>
      </c>
      <c r="J6124" s="59">
        <v>11600519</v>
      </c>
      <c r="K6124" s="59" t="s">
        <v>6343</v>
      </c>
      <c r="L6124" s="61" t="s">
        <v>81</v>
      </c>
      <c r="M6124" s="61">
        <f>VLOOKUP(H6124,zdroj!C:F,4,0)</f>
        <v>0</v>
      </c>
      <c r="N6124" s="61" t="str">
        <f t="shared" si="190"/>
        <v>-</v>
      </c>
      <c r="P6124" s="73" t="str">
        <f t="shared" si="191"/>
        <v/>
      </c>
      <c r="Q6124" s="61" t="s">
        <v>84</v>
      </c>
    </row>
    <row r="6125" spans="8:17" x14ac:dyDescent="0.25">
      <c r="H6125" s="59">
        <v>194298</v>
      </c>
      <c r="I6125" s="59" t="s">
        <v>69</v>
      </c>
      <c r="J6125" s="59">
        <v>11600527</v>
      </c>
      <c r="K6125" s="59" t="s">
        <v>6344</v>
      </c>
      <c r="L6125" s="61" t="s">
        <v>113</v>
      </c>
      <c r="M6125" s="61">
        <f>VLOOKUP(H6125,zdroj!C:F,4,0)</f>
        <v>0</v>
      </c>
      <c r="N6125" s="61" t="str">
        <f t="shared" si="190"/>
        <v>katB</v>
      </c>
      <c r="P6125" s="73" t="str">
        <f t="shared" si="191"/>
        <v/>
      </c>
      <c r="Q6125" s="61" t="s">
        <v>30</v>
      </c>
    </row>
    <row r="6126" spans="8:17" x14ac:dyDescent="0.25">
      <c r="H6126" s="59">
        <v>194298</v>
      </c>
      <c r="I6126" s="59" t="s">
        <v>69</v>
      </c>
      <c r="J6126" s="59">
        <v>11600535</v>
      </c>
      <c r="K6126" s="59" t="s">
        <v>6345</v>
      </c>
      <c r="L6126" s="61" t="s">
        <v>113</v>
      </c>
      <c r="M6126" s="61">
        <f>VLOOKUP(H6126,zdroj!C:F,4,0)</f>
        <v>0</v>
      </c>
      <c r="N6126" s="61" t="str">
        <f t="shared" si="190"/>
        <v>katB</v>
      </c>
      <c r="P6126" s="73" t="str">
        <f t="shared" si="191"/>
        <v/>
      </c>
      <c r="Q6126" s="61" t="s">
        <v>30</v>
      </c>
    </row>
    <row r="6127" spans="8:17" x14ac:dyDescent="0.25">
      <c r="H6127" s="59">
        <v>194298</v>
      </c>
      <c r="I6127" s="59" t="s">
        <v>69</v>
      </c>
      <c r="J6127" s="59">
        <v>11600543</v>
      </c>
      <c r="K6127" s="59" t="s">
        <v>6346</v>
      </c>
      <c r="L6127" s="61" t="s">
        <v>113</v>
      </c>
      <c r="M6127" s="61">
        <f>VLOOKUP(H6127,zdroj!C:F,4,0)</f>
        <v>0</v>
      </c>
      <c r="N6127" s="61" t="str">
        <f t="shared" si="190"/>
        <v>katB</v>
      </c>
      <c r="P6127" s="73" t="str">
        <f t="shared" si="191"/>
        <v/>
      </c>
      <c r="Q6127" s="61" t="s">
        <v>30</v>
      </c>
    </row>
    <row r="6128" spans="8:17" x14ac:dyDescent="0.25">
      <c r="H6128" s="59">
        <v>194298</v>
      </c>
      <c r="I6128" s="59" t="s">
        <v>69</v>
      </c>
      <c r="J6128" s="59">
        <v>11600551</v>
      </c>
      <c r="K6128" s="59" t="s">
        <v>6347</v>
      </c>
      <c r="L6128" s="61" t="s">
        <v>113</v>
      </c>
      <c r="M6128" s="61">
        <f>VLOOKUP(H6128,zdroj!C:F,4,0)</f>
        <v>0</v>
      </c>
      <c r="N6128" s="61" t="str">
        <f t="shared" si="190"/>
        <v>katB</v>
      </c>
      <c r="P6128" s="73" t="str">
        <f t="shared" si="191"/>
        <v/>
      </c>
      <c r="Q6128" s="61" t="s">
        <v>30</v>
      </c>
    </row>
    <row r="6129" spans="8:17" x14ac:dyDescent="0.25">
      <c r="H6129" s="59">
        <v>194298</v>
      </c>
      <c r="I6129" s="59" t="s">
        <v>69</v>
      </c>
      <c r="J6129" s="59">
        <v>11600560</v>
      </c>
      <c r="K6129" s="59" t="s">
        <v>6348</v>
      </c>
      <c r="L6129" s="61" t="s">
        <v>113</v>
      </c>
      <c r="M6129" s="61">
        <f>VLOOKUP(H6129,zdroj!C:F,4,0)</f>
        <v>0</v>
      </c>
      <c r="N6129" s="61" t="str">
        <f t="shared" si="190"/>
        <v>katB</v>
      </c>
      <c r="P6129" s="73" t="str">
        <f t="shared" si="191"/>
        <v/>
      </c>
      <c r="Q6129" s="61" t="s">
        <v>30</v>
      </c>
    </row>
    <row r="6130" spans="8:17" x14ac:dyDescent="0.25">
      <c r="H6130" s="59">
        <v>194298</v>
      </c>
      <c r="I6130" s="59" t="s">
        <v>69</v>
      </c>
      <c r="J6130" s="59">
        <v>11600578</v>
      </c>
      <c r="K6130" s="59" t="s">
        <v>6349</v>
      </c>
      <c r="L6130" s="61" t="s">
        <v>113</v>
      </c>
      <c r="M6130" s="61">
        <f>VLOOKUP(H6130,zdroj!C:F,4,0)</f>
        <v>0</v>
      </c>
      <c r="N6130" s="61" t="str">
        <f t="shared" si="190"/>
        <v>katB</v>
      </c>
      <c r="P6130" s="73" t="str">
        <f t="shared" si="191"/>
        <v/>
      </c>
      <c r="Q6130" s="61" t="s">
        <v>30</v>
      </c>
    </row>
    <row r="6131" spans="8:17" x14ac:dyDescent="0.25">
      <c r="H6131" s="59">
        <v>194298</v>
      </c>
      <c r="I6131" s="59" t="s">
        <v>69</v>
      </c>
      <c r="J6131" s="59">
        <v>28379756</v>
      </c>
      <c r="K6131" s="59" t="s">
        <v>6350</v>
      </c>
      <c r="L6131" s="61" t="s">
        <v>113</v>
      </c>
      <c r="M6131" s="61">
        <f>VLOOKUP(H6131,zdroj!C:F,4,0)</f>
        <v>0</v>
      </c>
      <c r="N6131" s="61" t="str">
        <f t="shared" si="190"/>
        <v>katB</v>
      </c>
      <c r="P6131" s="73" t="str">
        <f t="shared" si="191"/>
        <v/>
      </c>
      <c r="Q6131" s="61" t="s">
        <v>30</v>
      </c>
    </row>
    <row r="6132" spans="8:17" x14ac:dyDescent="0.25">
      <c r="H6132" s="59">
        <v>194298</v>
      </c>
      <c r="I6132" s="59" t="s">
        <v>69</v>
      </c>
      <c r="J6132" s="59">
        <v>30958351</v>
      </c>
      <c r="K6132" s="59" t="s">
        <v>6351</v>
      </c>
      <c r="L6132" s="61" t="s">
        <v>113</v>
      </c>
      <c r="M6132" s="61">
        <f>VLOOKUP(H6132,zdroj!C:F,4,0)</f>
        <v>0</v>
      </c>
      <c r="N6132" s="61" t="str">
        <f t="shared" si="190"/>
        <v>katB</v>
      </c>
      <c r="P6132" s="73" t="str">
        <f t="shared" si="191"/>
        <v/>
      </c>
      <c r="Q6132" s="61" t="s">
        <v>30</v>
      </c>
    </row>
    <row r="6133" spans="8:17" x14ac:dyDescent="0.25">
      <c r="H6133" s="59">
        <v>194298</v>
      </c>
      <c r="I6133" s="59" t="s">
        <v>69</v>
      </c>
      <c r="J6133" s="59">
        <v>30958369</v>
      </c>
      <c r="K6133" s="59" t="s">
        <v>6352</v>
      </c>
      <c r="L6133" s="61" t="s">
        <v>81</v>
      </c>
      <c r="M6133" s="61">
        <f>VLOOKUP(H6133,zdroj!C:F,4,0)</f>
        <v>0</v>
      </c>
      <c r="N6133" s="61" t="str">
        <f t="shared" si="190"/>
        <v>-</v>
      </c>
      <c r="P6133" s="73" t="str">
        <f t="shared" si="191"/>
        <v/>
      </c>
      <c r="Q6133" s="61" t="s">
        <v>86</v>
      </c>
    </row>
    <row r="6134" spans="8:17" x14ac:dyDescent="0.25">
      <c r="H6134" s="59">
        <v>194298</v>
      </c>
      <c r="I6134" s="59" t="s">
        <v>69</v>
      </c>
      <c r="J6134" s="59">
        <v>41271289</v>
      </c>
      <c r="K6134" s="59" t="s">
        <v>6353</v>
      </c>
      <c r="L6134" s="61" t="s">
        <v>113</v>
      </c>
      <c r="M6134" s="61">
        <f>VLOOKUP(H6134,zdroj!C:F,4,0)</f>
        <v>0</v>
      </c>
      <c r="N6134" s="61" t="str">
        <f t="shared" si="190"/>
        <v>katB</v>
      </c>
      <c r="P6134" s="73" t="str">
        <f t="shared" si="191"/>
        <v/>
      </c>
      <c r="Q6134" s="61" t="s">
        <v>30</v>
      </c>
    </row>
    <row r="6135" spans="8:17" x14ac:dyDescent="0.25">
      <c r="H6135" s="59">
        <v>194298</v>
      </c>
      <c r="I6135" s="59" t="s">
        <v>69</v>
      </c>
      <c r="J6135" s="59">
        <v>41271696</v>
      </c>
      <c r="K6135" s="59" t="s">
        <v>6354</v>
      </c>
      <c r="L6135" s="61" t="s">
        <v>113</v>
      </c>
      <c r="M6135" s="61">
        <f>VLOOKUP(H6135,zdroj!C:F,4,0)</f>
        <v>0</v>
      </c>
      <c r="N6135" s="61" t="str">
        <f t="shared" si="190"/>
        <v>katB</v>
      </c>
      <c r="P6135" s="73" t="str">
        <f t="shared" si="191"/>
        <v/>
      </c>
      <c r="Q6135" s="61" t="s">
        <v>30</v>
      </c>
    </row>
    <row r="6136" spans="8:17" x14ac:dyDescent="0.25">
      <c r="H6136" s="59">
        <v>194298</v>
      </c>
      <c r="I6136" s="59" t="s">
        <v>69</v>
      </c>
      <c r="J6136" s="59">
        <v>72072075</v>
      </c>
      <c r="K6136" s="59" t="s">
        <v>6355</v>
      </c>
      <c r="L6136" s="61" t="s">
        <v>113</v>
      </c>
      <c r="M6136" s="61">
        <f>VLOOKUP(H6136,zdroj!C:F,4,0)</f>
        <v>0</v>
      </c>
      <c r="N6136" s="61" t="str">
        <f t="shared" si="190"/>
        <v>katB</v>
      </c>
      <c r="P6136" s="73" t="str">
        <f t="shared" si="191"/>
        <v/>
      </c>
      <c r="Q6136" s="61" t="s">
        <v>30</v>
      </c>
    </row>
    <row r="6137" spans="8:17" x14ac:dyDescent="0.25">
      <c r="H6137" s="59">
        <v>194298</v>
      </c>
      <c r="I6137" s="59" t="s">
        <v>69</v>
      </c>
      <c r="J6137" s="59">
        <v>73881929</v>
      </c>
      <c r="K6137" s="59" t="s">
        <v>6356</v>
      </c>
      <c r="L6137" s="61" t="s">
        <v>113</v>
      </c>
      <c r="M6137" s="61">
        <f>VLOOKUP(H6137,zdroj!C:F,4,0)</f>
        <v>0</v>
      </c>
      <c r="N6137" s="61" t="str">
        <f t="shared" si="190"/>
        <v>katB</v>
      </c>
      <c r="P6137" s="73" t="str">
        <f t="shared" si="191"/>
        <v/>
      </c>
      <c r="Q6137" s="61" t="s">
        <v>30</v>
      </c>
    </row>
    <row r="6138" spans="8:17" x14ac:dyDescent="0.25">
      <c r="H6138" s="59">
        <v>194298</v>
      </c>
      <c r="I6138" s="59" t="s">
        <v>69</v>
      </c>
      <c r="J6138" s="59">
        <v>74402421</v>
      </c>
      <c r="K6138" s="59" t="s">
        <v>6357</v>
      </c>
      <c r="L6138" s="61" t="s">
        <v>113</v>
      </c>
      <c r="M6138" s="61">
        <f>VLOOKUP(H6138,zdroj!C:F,4,0)</f>
        <v>0</v>
      </c>
      <c r="N6138" s="61" t="str">
        <f t="shared" si="190"/>
        <v>katB</v>
      </c>
      <c r="P6138" s="73" t="str">
        <f t="shared" si="191"/>
        <v/>
      </c>
      <c r="Q6138" s="61" t="s">
        <v>30</v>
      </c>
    </row>
    <row r="6139" spans="8:17" x14ac:dyDescent="0.25">
      <c r="H6139" s="59">
        <v>194298</v>
      </c>
      <c r="I6139" s="59" t="s">
        <v>69</v>
      </c>
      <c r="J6139" s="59">
        <v>75037084</v>
      </c>
      <c r="K6139" s="59" t="s">
        <v>6358</v>
      </c>
      <c r="L6139" s="61" t="s">
        <v>113</v>
      </c>
      <c r="M6139" s="61">
        <f>VLOOKUP(H6139,zdroj!C:F,4,0)</f>
        <v>0</v>
      </c>
      <c r="N6139" s="61" t="str">
        <f t="shared" si="190"/>
        <v>katB</v>
      </c>
      <c r="P6139" s="73" t="str">
        <f t="shared" si="191"/>
        <v/>
      </c>
      <c r="Q6139" s="61" t="s">
        <v>30</v>
      </c>
    </row>
    <row r="6140" spans="8:17" x14ac:dyDescent="0.25">
      <c r="H6140" s="59">
        <v>194298</v>
      </c>
      <c r="I6140" s="59" t="s">
        <v>69</v>
      </c>
      <c r="J6140" s="59">
        <v>78801630</v>
      </c>
      <c r="K6140" s="59" t="s">
        <v>6359</v>
      </c>
      <c r="L6140" s="61" t="s">
        <v>113</v>
      </c>
      <c r="M6140" s="61">
        <f>VLOOKUP(H6140,zdroj!C:F,4,0)</f>
        <v>0</v>
      </c>
      <c r="N6140" s="61" t="str">
        <f t="shared" si="190"/>
        <v>katB</v>
      </c>
      <c r="P6140" s="73" t="str">
        <f t="shared" si="191"/>
        <v/>
      </c>
      <c r="Q6140" s="61" t="s">
        <v>30</v>
      </c>
    </row>
    <row r="6141" spans="8:17" x14ac:dyDescent="0.25">
      <c r="H6141" s="59">
        <v>194298</v>
      </c>
      <c r="I6141" s="59" t="s">
        <v>69</v>
      </c>
      <c r="J6141" s="59">
        <v>79679650</v>
      </c>
      <c r="K6141" s="59" t="s">
        <v>6360</v>
      </c>
      <c r="L6141" s="61" t="s">
        <v>113</v>
      </c>
      <c r="M6141" s="61">
        <f>VLOOKUP(H6141,zdroj!C:F,4,0)</f>
        <v>0</v>
      </c>
      <c r="N6141" s="61" t="str">
        <f t="shared" si="190"/>
        <v>katB</v>
      </c>
      <c r="P6141" s="73" t="str">
        <f t="shared" si="191"/>
        <v/>
      </c>
      <c r="Q6141" s="61" t="s">
        <v>30</v>
      </c>
    </row>
    <row r="6142" spans="8:17" x14ac:dyDescent="0.25">
      <c r="H6142" s="59">
        <v>111970</v>
      </c>
      <c r="I6142" s="59" t="s">
        <v>69</v>
      </c>
      <c r="J6142" s="59">
        <v>1166271</v>
      </c>
      <c r="K6142" s="59" t="s">
        <v>6361</v>
      </c>
      <c r="L6142" s="61" t="s">
        <v>113</v>
      </c>
      <c r="M6142" s="61">
        <f>VLOOKUP(H6142,zdroj!C:F,4,0)</f>
        <v>0</v>
      </c>
      <c r="N6142" s="61" t="str">
        <f t="shared" si="190"/>
        <v>katB</v>
      </c>
      <c r="P6142" s="73" t="str">
        <f t="shared" si="191"/>
        <v/>
      </c>
      <c r="Q6142" s="61" t="s">
        <v>30</v>
      </c>
    </row>
    <row r="6143" spans="8:17" x14ac:dyDescent="0.25">
      <c r="H6143" s="59">
        <v>111970</v>
      </c>
      <c r="I6143" s="59" t="s">
        <v>69</v>
      </c>
      <c r="J6143" s="59">
        <v>1166280</v>
      </c>
      <c r="K6143" s="59" t="s">
        <v>6362</v>
      </c>
      <c r="L6143" s="61" t="s">
        <v>113</v>
      </c>
      <c r="M6143" s="61">
        <f>VLOOKUP(H6143,zdroj!C:F,4,0)</f>
        <v>0</v>
      </c>
      <c r="N6143" s="61" t="str">
        <f t="shared" si="190"/>
        <v>katB</v>
      </c>
      <c r="P6143" s="73" t="str">
        <f t="shared" si="191"/>
        <v/>
      </c>
      <c r="Q6143" s="61" t="s">
        <v>30</v>
      </c>
    </row>
    <row r="6144" spans="8:17" x14ac:dyDescent="0.25">
      <c r="H6144" s="59">
        <v>111970</v>
      </c>
      <c r="I6144" s="59" t="s">
        <v>69</v>
      </c>
      <c r="J6144" s="59">
        <v>1166298</v>
      </c>
      <c r="K6144" s="59" t="s">
        <v>6363</v>
      </c>
      <c r="L6144" s="61" t="s">
        <v>113</v>
      </c>
      <c r="M6144" s="61">
        <f>VLOOKUP(H6144,zdroj!C:F,4,0)</f>
        <v>0</v>
      </c>
      <c r="N6144" s="61" t="str">
        <f t="shared" si="190"/>
        <v>katB</v>
      </c>
      <c r="P6144" s="73" t="str">
        <f t="shared" si="191"/>
        <v/>
      </c>
      <c r="Q6144" s="61" t="s">
        <v>30</v>
      </c>
    </row>
    <row r="6145" spans="8:17" x14ac:dyDescent="0.25">
      <c r="H6145" s="59">
        <v>111970</v>
      </c>
      <c r="I6145" s="59" t="s">
        <v>69</v>
      </c>
      <c r="J6145" s="59">
        <v>1166301</v>
      </c>
      <c r="K6145" s="59" t="s">
        <v>6364</v>
      </c>
      <c r="L6145" s="61" t="s">
        <v>113</v>
      </c>
      <c r="M6145" s="61">
        <f>VLOOKUP(H6145,zdroj!C:F,4,0)</f>
        <v>0</v>
      </c>
      <c r="N6145" s="61" t="str">
        <f t="shared" si="190"/>
        <v>katB</v>
      </c>
      <c r="P6145" s="73" t="str">
        <f t="shared" si="191"/>
        <v/>
      </c>
      <c r="Q6145" s="61" t="s">
        <v>30</v>
      </c>
    </row>
    <row r="6146" spans="8:17" x14ac:dyDescent="0.25">
      <c r="H6146" s="59">
        <v>111970</v>
      </c>
      <c r="I6146" s="59" t="s">
        <v>69</v>
      </c>
      <c r="J6146" s="59">
        <v>1166310</v>
      </c>
      <c r="K6146" s="59" t="s">
        <v>6365</v>
      </c>
      <c r="L6146" s="61" t="s">
        <v>113</v>
      </c>
      <c r="M6146" s="61">
        <f>VLOOKUP(H6146,zdroj!C:F,4,0)</f>
        <v>0</v>
      </c>
      <c r="N6146" s="61" t="str">
        <f t="shared" si="190"/>
        <v>katB</v>
      </c>
      <c r="P6146" s="73" t="str">
        <f t="shared" si="191"/>
        <v/>
      </c>
      <c r="Q6146" s="61" t="s">
        <v>30</v>
      </c>
    </row>
    <row r="6147" spans="8:17" x14ac:dyDescent="0.25">
      <c r="H6147" s="59">
        <v>111970</v>
      </c>
      <c r="I6147" s="59" t="s">
        <v>69</v>
      </c>
      <c r="J6147" s="59">
        <v>1166328</v>
      </c>
      <c r="K6147" s="59" t="s">
        <v>6366</v>
      </c>
      <c r="L6147" s="61" t="s">
        <v>113</v>
      </c>
      <c r="M6147" s="61">
        <f>VLOOKUP(H6147,zdroj!C:F,4,0)</f>
        <v>0</v>
      </c>
      <c r="N6147" s="61" t="str">
        <f t="shared" si="190"/>
        <v>katB</v>
      </c>
      <c r="P6147" s="73" t="str">
        <f t="shared" si="191"/>
        <v/>
      </c>
      <c r="Q6147" s="61" t="s">
        <v>30</v>
      </c>
    </row>
    <row r="6148" spans="8:17" x14ac:dyDescent="0.25">
      <c r="H6148" s="59">
        <v>111970</v>
      </c>
      <c r="I6148" s="59" t="s">
        <v>69</v>
      </c>
      <c r="J6148" s="59">
        <v>1166336</v>
      </c>
      <c r="K6148" s="59" t="s">
        <v>6367</v>
      </c>
      <c r="L6148" s="61" t="s">
        <v>113</v>
      </c>
      <c r="M6148" s="61">
        <f>VLOOKUP(H6148,zdroj!C:F,4,0)</f>
        <v>0</v>
      </c>
      <c r="N6148" s="61" t="str">
        <f t="shared" si="190"/>
        <v>katB</v>
      </c>
      <c r="P6148" s="73" t="str">
        <f t="shared" si="191"/>
        <v/>
      </c>
      <c r="Q6148" s="61" t="s">
        <v>30</v>
      </c>
    </row>
    <row r="6149" spans="8:17" x14ac:dyDescent="0.25">
      <c r="H6149" s="59">
        <v>111970</v>
      </c>
      <c r="I6149" s="59" t="s">
        <v>69</v>
      </c>
      <c r="J6149" s="59">
        <v>1166344</v>
      </c>
      <c r="K6149" s="59" t="s">
        <v>6368</v>
      </c>
      <c r="L6149" s="61" t="s">
        <v>113</v>
      </c>
      <c r="M6149" s="61">
        <f>VLOOKUP(H6149,zdroj!C:F,4,0)</f>
        <v>0</v>
      </c>
      <c r="N6149" s="61" t="str">
        <f t="shared" si="190"/>
        <v>katB</v>
      </c>
      <c r="P6149" s="73" t="str">
        <f t="shared" si="191"/>
        <v/>
      </c>
      <c r="Q6149" s="61" t="s">
        <v>30</v>
      </c>
    </row>
    <row r="6150" spans="8:17" x14ac:dyDescent="0.25">
      <c r="H6150" s="59">
        <v>111970</v>
      </c>
      <c r="I6150" s="59" t="s">
        <v>69</v>
      </c>
      <c r="J6150" s="59">
        <v>1166352</v>
      </c>
      <c r="K6150" s="59" t="s">
        <v>6369</v>
      </c>
      <c r="L6150" s="61" t="s">
        <v>113</v>
      </c>
      <c r="M6150" s="61">
        <f>VLOOKUP(H6150,zdroj!C:F,4,0)</f>
        <v>0</v>
      </c>
      <c r="N6150" s="61" t="str">
        <f t="shared" si="190"/>
        <v>katB</v>
      </c>
      <c r="P6150" s="73" t="str">
        <f t="shared" si="191"/>
        <v/>
      </c>
      <c r="Q6150" s="61" t="s">
        <v>30</v>
      </c>
    </row>
    <row r="6151" spans="8:17" x14ac:dyDescent="0.25">
      <c r="H6151" s="59">
        <v>111970</v>
      </c>
      <c r="I6151" s="59" t="s">
        <v>69</v>
      </c>
      <c r="J6151" s="59">
        <v>1166361</v>
      </c>
      <c r="K6151" s="59" t="s">
        <v>6370</v>
      </c>
      <c r="L6151" s="61" t="s">
        <v>113</v>
      </c>
      <c r="M6151" s="61">
        <f>VLOOKUP(H6151,zdroj!C:F,4,0)</f>
        <v>0</v>
      </c>
      <c r="N6151" s="61" t="str">
        <f t="shared" ref="N6151:N6214" si="192">IF(M6151="A",IF(L6151="katA","katB",L6151),L6151)</f>
        <v>katB</v>
      </c>
      <c r="P6151" s="73" t="str">
        <f t="shared" ref="P6151:P6214" si="193">IF(O6151="A",1,"")</f>
        <v/>
      </c>
      <c r="Q6151" s="61" t="s">
        <v>30</v>
      </c>
    </row>
    <row r="6152" spans="8:17" x14ac:dyDescent="0.25">
      <c r="H6152" s="59">
        <v>111970</v>
      </c>
      <c r="I6152" s="59" t="s">
        <v>69</v>
      </c>
      <c r="J6152" s="59">
        <v>1166379</v>
      </c>
      <c r="K6152" s="59" t="s">
        <v>6371</v>
      </c>
      <c r="L6152" s="61" t="s">
        <v>113</v>
      </c>
      <c r="M6152" s="61">
        <f>VLOOKUP(H6152,zdroj!C:F,4,0)</f>
        <v>0</v>
      </c>
      <c r="N6152" s="61" t="str">
        <f t="shared" si="192"/>
        <v>katB</v>
      </c>
      <c r="P6152" s="73" t="str">
        <f t="shared" si="193"/>
        <v/>
      </c>
      <c r="Q6152" s="61" t="s">
        <v>31</v>
      </c>
    </row>
    <row r="6153" spans="8:17" x14ac:dyDescent="0.25">
      <c r="H6153" s="59">
        <v>111970</v>
      </c>
      <c r="I6153" s="59" t="s">
        <v>69</v>
      </c>
      <c r="J6153" s="59">
        <v>1166387</v>
      </c>
      <c r="K6153" s="59" t="s">
        <v>6372</v>
      </c>
      <c r="L6153" s="61" t="s">
        <v>113</v>
      </c>
      <c r="M6153" s="61">
        <f>VLOOKUP(H6153,zdroj!C:F,4,0)</f>
        <v>0</v>
      </c>
      <c r="N6153" s="61" t="str">
        <f t="shared" si="192"/>
        <v>katB</v>
      </c>
      <c r="P6153" s="73" t="str">
        <f t="shared" si="193"/>
        <v/>
      </c>
      <c r="Q6153" s="61" t="s">
        <v>30</v>
      </c>
    </row>
    <row r="6154" spans="8:17" x14ac:dyDescent="0.25">
      <c r="H6154" s="59">
        <v>111970</v>
      </c>
      <c r="I6154" s="59" t="s">
        <v>69</v>
      </c>
      <c r="J6154" s="59">
        <v>1166395</v>
      </c>
      <c r="K6154" s="59" t="s">
        <v>6373</v>
      </c>
      <c r="L6154" s="61" t="s">
        <v>113</v>
      </c>
      <c r="M6154" s="61">
        <f>VLOOKUP(H6154,zdroj!C:F,4,0)</f>
        <v>0</v>
      </c>
      <c r="N6154" s="61" t="str">
        <f t="shared" si="192"/>
        <v>katB</v>
      </c>
      <c r="P6154" s="73" t="str">
        <f t="shared" si="193"/>
        <v/>
      </c>
      <c r="Q6154" s="61" t="s">
        <v>30</v>
      </c>
    </row>
    <row r="6155" spans="8:17" x14ac:dyDescent="0.25">
      <c r="H6155" s="59">
        <v>111970</v>
      </c>
      <c r="I6155" s="59" t="s">
        <v>69</v>
      </c>
      <c r="J6155" s="59">
        <v>1166409</v>
      </c>
      <c r="K6155" s="59" t="s">
        <v>6374</v>
      </c>
      <c r="L6155" s="61" t="s">
        <v>113</v>
      </c>
      <c r="M6155" s="61">
        <f>VLOOKUP(H6155,zdroj!C:F,4,0)</f>
        <v>0</v>
      </c>
      <c r="N6155" s="61" t="str">
        <f t="shared" si="192"/>
        <v>katB</v>
      </c>
      <c r="P6155" s="73" t="str">
        <f t="shared" si="193"/>
        <v/>
      </c>
      <c r="Q6155" s="61" t="s">
        <v>30</v>
      </c>
    </row>
    <row r="6156" spans="8:17" x14ac:dyDescent="0.25">
      <c r="H6156" s="59">
        <v>111970</v>
      </c>
      <c r="I6156" s="59" t="s">
        <v>69</v>
      </c>
      <c r="J6156" s="59">
        <v>1166417</v>
      </c>
      <c r="K6156" s="59" t="s">
        <v>6375</v>
      </c>
      <c r="L6156" s="61" t="s">
        <v>113</v>
      </c>
      <c r="M6156" s="61">
        <f>VLOOKUP(H6156,zdroj!C:F,4,0)</f>
        <v>0</v>
      </c>
      <c r="N6156" s="61" t="str">
        <f t="shared" si="192"/>
        <v>katB</v>
      </c>
      <c r="P6156" s="73" t="str">
        <f t="shared" si="193"/>
        <v/>
      </c>
      <c r="Q6156" s="61" t="s">
        <v>30</v>
      </c>
    </row>
    <row r="6157" spans="8:17" x14ac:dyDescent="0.25">
      <c r="H6157" s="59">
        <v>111970</v>
      </c>
      <c r="I6157" s="59" t="s">
        <v>69</v>
      </c>
      <c r="J6157" s="59">
        <v>1166425</v>
      </c>
      <c r="K6157" s="59" t="s">
        <v>6376</v>
      </c>
      <c r="L6157" s="61" t="s">
        <v>113</v>
      </c>
      <c r="M6157" s="61">
        <f>VLOOKUP(H6157,zdroj!C:F,4,0)</f>
        <v>0</v>
      </c>
      <c r="N6157" s="61" t="str">
        <f t="shared" si="192"/>
        <v>katB</v>
      </c>
      <c r="P6157" s="73" t="str">
        <f t="shared" si="193"/>
        <v/>
      </c>
      <c r="Q6157" s="61" t="s">
        <v>30</v>
      </c>
    </row>
    <row r="6158" spans="8:17" x14ac:dyDescent="0.25">
      <c r="H6158" s="59">
        <v>111970</v>
      </c>
      <c r="I6158" s="59" t="s">
        <v>69</v>
      </c>
      <c r="J6158" s="59">
        <v>1166433</v>
      </c>
      <c r="K6158" s="59" t="s">
        <v>6377</v>
      </c>
      <c r="L6158" s="61" t="s">
        <v>113</v>
      </c>
      <c r="M6158" s="61">
        <f>VLOOKUP(H6158,zdroj!C:F,4,0)</f>
        <v>0</v>
      </c>
      <c r="N6158" s="61" t="str">
        <f t="shared" si="192"/>
        <v>katB</v>
      </c>
      <c r="P6158" s="73" t="str">
        <f t="shared" si="193"/>
        <v/>
      </c>
      <c r="Q6158" s="61" t="s">
        <v>31</v>
      </c>
    </row>
    <row r="6159" spans="8:17" x14ac:dyDescent="0.25">
      <c r="H6159" s="59">
        <v>111970</v>
      </c>
      <c r="I6159" s="59" t="s">
        <v>69</v>
      </c>
      <c r="J6159" s="59">
        <v>1166441</v>
      </c>
      <c r="K6159" s="59" t="s">
        <v>6378</v>
      </c>
      <c r="L6159" s="61" t="s">
        <v>113</v>
      </c>
      <c r="M6159" s="61">
        <f>VLOOKUP(H6159,zdroj!C:F,4,0)</f>
        <v>0</v>
      </c>
      <c r="N6159" s="61" t="str">
        <f t="shared" si="192"/>
        <v>katB</v>
      </c>
      <c r="P6159" s="73" t="str">
        <f t="shared" si="193"/>
        <v/>
      </c>
      <c r="Q6159" s="61" t="s">
        <v>30</v>
      </c>
    </row>
    <row r="6160" spans="8:17" x14ac:dyDescent="0.25">
      <c r="H6160" s="59">
        <v>111970</v>
      </c>
      <c r="I6160" s="59" t="s">
        <v>69</v>
      </c>
      <c r="J6160" s="59">
        <v>1166450</v>
      </c>
      <c r="K6160" s="59" t="s">
        <v>6379</v>
      </c>
      <c r="L6160" s="61" t="s">
        <v>113</v>
      </c>
      <c r="M6160" s="61">
        <f>VLOOKUP(H6160,zdroj!C:F,4,0)</f>
        <v>0</v>
      </c>
      <c r="N6160" s="61" t="str">
        <f t="shared" si="192"/>
        <v>katB</v>
      </c>
      <c r="P6160" s="73" t="str">
        <f t="shared" si="193"/>
        <v/>
      </c>
      <c r="Q6160" s="61" t="s">
        <v>30</v>
      </c>
    </row>
    <row r="6161" spans="8:17" x14ac:dyDescent="0.25">
      <c r="H6161" s="59">
        <v>111970</v>
      </c>
      <c r="I6161" s="59" t="s">
        <v>69</v>
      </c>
      <c r="J6161" s="59">
        <v>1166468</v>
      </c>
      <c r="K6161" s="59" t="s">
        <v>6380</v>
      </c>
      <c r="L6161" s="61" t="s">
        <v>113</v>
      </c>
      <c r="M6161" s="61">
        <f>VLOOKUP(H6161,zdroj!C:F,4,0)</f>
        <v>0</v>
      </c>
      <c r="N6161" s="61" t="str">
        <f t="shared" si="192"/>
        <v>katB</v>
      </c>
      <c r="P6161" s="73" t="str">
        <f t="shared" si="193"/>
        <v/>
      </c>
      <c r="Q6161" s="61" t="s">
        <v>30</v>
      </c>
    </row>
    <row r="6162" spans="8:17" x14ac:dyDescent="0.25">
      <c r="H6162" s="59">
        <v>111970</v>
      </c>
      <c r="I6162" s="59" t="s">
        <v>69</v>
      </c>
      <c r="J6162" s="59">
        <v>1166476</v>
      </c>
      <c r="K6162" s="59" t="s">
        <v>6381</v>
      </c>
      <c r="L6162" s="61" t="s">
        <v>113</v>
      </c>
      <c r="M6162" s="61">
        <f>VLOOKUP(H6162,zdroj!C:F,4,0)</f>
        <v>0</v>
      </c>
      <c r="N6162" s="61" t="str">
        <f t="shared" si="192"/>
        <v>katB</v>
      </c>
      <c r="P6162" s="73" t="str">
        <f t="shared" si="193"/>
        <v/>
      </c>
      <c r="Q6162" s="61" t="s">
        <v>30</v>
      </c>
    </row>
    <row r="6163" spans="8:17" x14ac:dyDescent="0.25">
      <c r="H6163" s="59">
        <v>111970</v>
      </c>
      <c r="I6163" s="59" t="s">
        <v>69</v>
      </c>
      <c r="J6163" s="59">
        <v>1166492</v>
      </c>
      <c r="K6163" s="59" t="s">
        <v>6382</v>
      </c>
      <c r="L6163" s="61" t="s">
        <v>113</v>
      </c>
      <c r="M6163" s="61">
        <f>VLOOKUP(H6163,zdroj!C:F,4,0)</f>
        <v>0</v>
      </c>
      <c r="N6163" s="61" t="str">
        <f t="shared" si="192"/>
        <v>katB</v>
      </c>
      <c r="P6163" s="73" t="str">
        <f t="shared" si="193"/>
        <v/>
      </c>
      <c r="Q6163" s="61" t="s">
        <v>30</v>
      </c>
    </row>
    <row r="6164" spans="8:17" x14ac:dyDescent="0.25">
      <c r="H6164" s="59">
        <v>111970</v>
      </c>
      <c r="I6164" s="59" t="s">
        <v>69</v>
      </c>
      <c r="J6164" s="59">
        <v>1166506</v>
      </c>
      <c r="K6164" s="59" t="s">
        <v>6383</v>
      </c>
      <c r="L6164" s="61" t="s">
        <v>113</v>
      </c>
      <c r="M6164" s="61">
        <f>VLOOKUP(H6164,zdroj!C:F,4,0)</f>
        <v>0</v>
      </c>
      <c r="N6164" s="61" t="str">
        <f t="shared" si="192"/>
        <v>katB</v>
      </c>
      <c r="P6164" s="73" t="str">
        <f t="shared" si="193"/>
        <v/>
      </c>
      <c r="Q6164" s="61" t="s">
        <v>30</v>
      </c>
    </row>
    <row r="6165" spans="8:17" x14ac:dyDescent="0.25">
      <c r="H6165" s="59">
        <v>111970</v>
      </c>
      <c r="I6165" s="59" t="s">
        <v>69</v>
      </c>
      <c r="J6165" s="59">
        <v>1166514</v>
      </c>
      <c r="K6165" s="59" t="s">
        <v>6384</v>
      </c>
      <c r="L6165" s="61" t="s">
        <v>113</v>
      </c>
      <c r="M6165" s="61">
        <f>VLOOKUP(H6165,zdroj!C:F,4,0)</f>
        <v>0</v>
      </c>
      <c r="N6165" s="61" t="str">
        <f t="shared" si="192"/>
        <v>katB</v>
      </c>
      <c r="P6165" s="73" t="str">
        <f t="shared" si="193"/>
        <v/>
      </c>
      <c r="Q6165" s="61" t="s">
        <v>30</v>
      </c>
    </row>
    <row r="6166" spans="8:17" x14ac:dyDescent="0.25">
      <c r="H6166" s="59">
        <v>111970</v>
      </c>
      <c r="I6166" s="59" t="s">
        <v>69</v>
      </c>
      <c r="J6166" s="59">
        <v>1166522</v>
      </c>
      <c r="K6166" s="59" t="s">
        <v>6385</v>
      </c>
      <c r="L6166" s="61" t="s">
        <v>113</v>
      </c>
      <c r="M6166" s="61">
        <f>VLOOKUP(H6166,zdroj!C:F,4,0)</f>
        <v>0</v>
      </c>
      <c r="N6166" s="61" t="str">
        <f t="shared" si="192"/>
        <v>katB</v>
      </c>
      <c r="P6166" s="73" t="str">
        <f t="shared" si="193"/>
        <v/>
      </c>
      <c r="Q6166" s="61" t="s">
        <v>30</v>
      </c>
    </row>
    <row r="6167" spans="8:17" x14ac:dyDescent="0.25">
      <c r="H6167" s="59">
        <v>111970</v>
      </c>
      <c r="I6167" s="59" t="s">
        <v>69</v>
      </c>
      <c r="J6167" s="59">
        <v>1166531</v>
      </c>
      <c r="K6167" s="59" t="s">
        <v>6386</v>
      </c>
      <c r="L6167" s="61" t="s">
        <v>113</v>
      </c>
      <c r="M6167" s="61">
        <f>VLOOKUP(H6167,zdroj!C:F,4,0)</f>
        <v>0</v>
      </c>
      <c r="N6167" s="61" t="str">
        <f t="shared" si="192"/>
        <v>katB</v>
      </c>
      <c r="P6167" s="73" t="str">
        <f t="shared" si="193"/>
        <v/>
      </c>
      <c r="Q6167" s="61" t="s">
        <v>30</v>
      </c>
    </row>
    <row r="6168" spans="8:17" x14ac:dyDescent="0.25">
      <c r="H6168" s="59">
        <v>111970</v>
      </c>
      <c r="I6168" s="59" t="s">
        <v>69</v>
      </c>
      <c r="J6168" s="59">
        <v>1166549</v>
      </c>
      <c r="K6168" s="59" t="s">
        <v>6387</v>
      </c>
      <c r="L6168" s="61" t="s">
        <v>113</v>
      </c>
      <c r="M6168" s="61">
        <f>VLOOKUP(H6168,zdroj!C:F,4,0)</f>
        <v>0</v>
      </c>
      <c r="N6168" s="61" t="str">
        <f t="shared" si="192"/>
        <v>katB</v>
      </c>
      <c r="P6168" s="73" t="str">
        <f t="shared" si="193"/>
        <v/>
      </c>
      <c r="Q6168" s="61" t="s">
        <v>30</v>
      </c>
    </row>
    <row r="6169" spans="8:17" x14ac:dyDescent="0.25">
      <c r="H6169" s="59">
        <v>111970</v>
      </c>
      <c r="I6169" s="59" t="s">
        <v>69</v>
      </c>
      <c r="J6169" s="59">
        <v>1166557</v>
      </c>
      <c r="K6169" s="59" t="s">
        <v>6388</v>
      </c>
      <c r="L6169" s="61" t="s">
        <v>113</v>
      </c>
      <c r="M6169" s="61">
        <f>VLOOKUP(H6169,zdroj!C:F,4,0)</f>
        <v>0</v>
      </c>
      <c r="N6169" s="61" t="str">
        <f t="shared" si="192"/>
        <v>katB</v>
      </c>
      <c r="P6169" s="73" t="str">
        <f t="shared" si="193"/>
        <v/>
      </c>
      <c r="Q6169" s="61" t="s">
        <v>30</v>
      </c>
    </row>
    <row r="6170" spans="8:17" x14ac:dyDescent="0.25">
      <c r="H6170" s="59">
        <v>111970</v>
      </c>
      <c r="I6170" s="59" t="s">
        <v>69</v>
      </c>
      <c r="J6170" s="59">
        <v>1166565</v>
      </c>
      <c r="K6170" s="59" t="s">
        <v>6389</v>
      </c>
      <c r="L6170" s="61" t="s">
        <v>113</v>
      </c>
      <c r="M6170" s="61">
        <f>VLOOKUP(H6170,zdroj!C:F,4,0)</f>
        <v>0</v>
      </c>
      <c r="N6170" s="61" t="str">
        <f t="shared" si="192"/>
        <v>katB</v>
      </c>
      <c r="P6170" s="73" t="str">
        <f t="shared" si="193"/>
        <v/>
      </c>
      <c r="Q6170" s="61" t="s">
        <v>30</v>
      </c>
    </row>
    <row r="6171" spans="8:17" x14ac:dyDescent="0.25">
      <c r="H6171" s="59">
        <v>111970</v>
      </c>
      <c r="I6171" s="59" t="s">
        <v>69</v>
      </c>
      <c r="J6171" s="59">
        <v>1166573</v>
      </c>
      <c r="K6171" s="59" t="s">
        <v>6390</v>
      </c>
      <c r="L6171" s="61" t="s">
        <v>113</v>
      </c>
      <c r="M6171" s="61">
        <f>VLOOKUP(H6171,zdroj!C:F,4,0)</f>
        <v>0</v>
      </c>
      <c r="N6171" s="61" t="str">
        <f t="shared" si="192"/>
        <v>katB</v>
      </c>
      <c r="P6171" s="73" t="str">
        <f t="shared" si="193"/>
        <v/>
      </c>
      <c r="Q6171" s="61" t="s">
        <v>30</v>
      </c>
    </row>
    <row r="6172" spans="8:17" x14ac:dyDescent="0.25">
      <c r="H6172" s="59">
        <v>111970</v>
      </c>
      <c r="I6172" s="59" t="s">
        <v>69</v>
      </c>
      <c r="J6172" s="59">
        <v>1166581</v>
      </c>
      <c r="K6172" s="59" t="s">
        <v>6391</v>
      </c>
      <c r="L6172" s="61" t="s">
        <v>113</v>
      </c>
      <c r="M6172" s="61">
        <f>VLOOKUP(H6172,zdroj!C:F,4,0)</f>
        <v>0</v>
      </c>
      <c r="N6172" s="61" t="str">
        <f t="shared" si="192"/>
        <v>katB</v>
      </c>
      <c r="P6172" s="73" t="str">
        <f t="shared" si="193"/>
        <v/>
      </c>
      <c r="Q6172" s="61" t="s">
        <v>30</v>
      </c>
    </row>
    <row r="6173" spans="8:17" x14ac:dyDescent="0.25">
      <c r="H6173" s="59">
        <v>111970</v>
      </c>
      <c r="I6173" s="59" t="s">
        <v>69</v>
      </c>
      <c r="J6173" s="59">
        <v>1166590</v>
      </c>
      <c r="K6173" s="59" t="s">
        <v>6392</v>
      </c>
      <c r="L6173" s="61" t="s">
        <v>113</v>
      </c>
      <c r="M6173" s="61">
        <f>VLOOKUP(H6173,zdroj!C:F,4,0)</f>
        <v>0</v>
      </c>
      <c r="N6173" s="61" t="str">
        <f t="shared" si="192"/>
        <v>katB</v>
      </c>
      <c r="P6173" s="73" t="str">
        <f t="shared" si="193"/>
        <v/>
      </c>
      <c r="Q6173" s="61" t="s">
        <v>30</v>
      </c>
    </row>
    <row r="6174" spans="8:17" x14ac:dyDescent="0.25">
      <c r="H6174" s="59">
        <v>111970</v>
      </c>
      <c r="I6174" s="59" t="s">
        <v>69</v>
      </c>
      <c r="J6174" s="59">
        <v>1166603</v>
      </c>
      <c r="K6174" s="59" t="s">
        <v>6393</v>
      </c>
      <c r="L6174" s="61" t="s">
        <v>113</v>
      </c>
      <c r="M6174" s="61">
        <f>VLOOKUP(H6174,zdroj!C:F,4,0)</f>
        <v>0</v>
      </c>
      <c r="N6174" s="61" t="str">
        <f t="shared" si="192"/>
        <v>katB</v>
      </c>
      <c r="P6174" s="73" t="str">
        <f t="shared" si="193"/>
        <v/>
      </c>
      <c r="Q6174" s="61" t="s">
        <v>30</v>
      </c>
    </row>
    <row r="6175" spans="8:17" x14ac:dyDescent="0.25">
      <c r="H6175" s="59">
        <v>111970</v>
      </c>
      <c r="I6175" s="59" t="s">
        <v>69</v>
      </c>
      <c r="J6175" s="59">
        <v>1166611</v>
      </c>
      <c r="K6175" s="59" t="s">
        <v>6394</v>
      </c>
      <c r="L6175" s="61" t="s">
        <v>113</v>
      </c>
      <c r="M6175" s="61">
        <f>VLOOKUP(H6175,zdroj!C:F,4,0)</f>
        <v>0</v>
      </c>
      <c r="N6175" s="61" t="str">
        <f t="shared" si="192"/>
        <v>katB</v>
      </c>
      <c r="P6175" s="73" t="str">
        <f t="shared" si="193"/>
        <v/>
      </c>
      <c r="Q6175" s="61" t="s">
        <v>30</v>
      </c>
    </row>
    <row r="6176" spans="8:17" x14ac:dyDescent="0.25">
      <c r="H6176" s="59">
        <v>111970</v>
      </c>
      <c r="I6176" s="59" t="s">
        <v>69</v>
      </c>
      <c r="J6176" s="59">
        <v>1166620</v>
      </c>
      <c r="K6176" s="59" t="s">
        <v>6395</v>
      </c>
      <c r="L6176" s="61" t="s">
        <v>113</v>
      </c>
      <c r="M6176" s="61">
        <f>VLOOKUP(H6176,zdroj!C:F,4,0)</f>
        <v>0</v>
      </c>
      <c r="N6176" s="61" t="str">
        <f t="shared" si="192"/>
        <v>katB</v>
      </c>
      <c r="P6176" s="73" t="str">
        <f t="shared" si="193"/>
        <v/>
      </c>
      <c r="Q6176" s="61" t="s">
        <v>30</v>
      </c>
    </row>
    <row r="6177" spans="8:17" x14ac:dyDescent="0.25">
      <c r="H6177" s="59">
        <v>111970</v>
      </c>
      <c r="I6177" s="59" t="s">
        <v>69</v>
      </c>
      <c r="J6177" s="59">
        <v>1166638</v>
      </c>
      <c r="K6177" s="59" t="s">
        <v>6396</v>
      </c>
      <c r="L6177" s="61" t="s">
        <v>113</v>
      </c>
      <c r="M6177" s="61">
        <f>VLOOKUP(H6177,zdroj!C:F,4,0)</f>
        <v>0</v>
      </c>
      <c r="N6177" s="61" t="str">
        <f t="shared" si="192"/>
        <v>katB</v>
      </c>
      <c r="P6177" s="73" t="str">
        <f t="shared" si="193"/>
        <v/>
      </c>
      <c r="Q6177" s="61" t="s">
        <v>30</v>
      </c>
    </row>
    <row r="6178" spans="8:17" x14ac:dyDescent="0.25">
      <c r="H6178" s="59">
        <v>111970</v>
      </c>
      <c r="I6178" s="59" t="s">
        <v>69</v>
      </c>
      <c r="J6178" s="59">
        <v>1166646</v>
      </c>
      <c r="K6178" s="59" t="s">
        <v>6397</v>
      </c>
      <c r="L6178" s="61" t="s">
        <v>113</v>
      </c>
      <c r="M6178" s="61">
        <f>VLOOKUP(H6178,zdroj!C:F,4,0)</f>
        <v>0</v>
      </c>
      <c r="N6178" s="61" t="str">
        <f t="shared" si="192"/>
        <v>katB</v>
      </c>
      <c r="P6178" s="73" t="str">
        <f t="shared" si="193"/>
        <v/>
      </c>
      <c r="Q6178" s="61" t="s">
        <v>30</v>
      </c>
    </row>
    <row r="6179" spans="8:17" x14ac:dyDescent="0.25">
      <c r="H6179" s="59">
        <v>111970</v>
      </c>
      <c r="I6179" s="59" t="s">
        <v>69</v>
      </c>
      <c r="J6179" s="59">
        <v>1166654</v>
      </c>
      <c r="K6179" s="59" t="s">
        <v>6398</v>
      </c>
      <c r="L6179" s="61" t="s">
        <v>113</v>
      </c>
      <c r="M6179" s="61">
        <f>VLOOKUP(H6179,zdroj!C:F,4,0)</f>
        <v>0</v>
      </c>
      <c r="N6179" s="61" t="str">
        <f t="shared" si="192"/>
        <v>katB</v>
      </c>
      <c r="P6179" s="73" t="str">
        <f t="shared" si="193"/>
        <v/>
      </c>
      <c r="Q6179" s="61" t="s">
        <v>30</v>
      </c>
    </row>
    <row r="6180" spans="8:17" x14ac:dyDescent="0.25">
      <c r="H6180" s="59">
        <v>111970</v>
      </c>
      <c r="I6180" s="59" t="s">
        <v>69</v>
      </c>
      <c r="J6180" s="59">
        <v>1166662</v>
      </c>
      <c r="K6180" s="59" t="s">
        <v>6399</v>
      </c>
      <c r="L6180" s="61" t="s">
        <v>113</v>
      </c>
      <c r="M6180" s="61">
        <f>VLOOKUP(H6180,zdroj!C:F,4,0)</f>
        <v>0</v>
      </c>
      <c r="N6180" s="61" t="str">
        <f t="shared" si="192"/>
        <v>katB</v>
      </c>
      <c r="P6180" s="73" t="str">
        <f t="shared" si="193"/>
        <v/>
      </c>
      <c r="Q6180" s="61" t="s">
        <v>30</v>
      </c>
    </row>
    <row r="6181" spans="8:17" x14ac:dyDescent="0.25">
      <c r="H6181" s="59">
        <v>111970</v>
      </c>
      <c r="I6181" s="59" t="s">
        <v>69</v>
      </c>
      <c r="J6181" s="59">
        <v>1166671</v>
      </c>
      <c r="K6181" s="59" t="s">
        <v>6400</v>
      </c>
      <c r="L6181" s="61" t="s">
        <v>113</v>
      </c>
      <c r="M6181" s="61">
        <f>VLOOKUP(H6181,zdroj!C:F,4,0)</f>
        <v>0</v>
      </c>
      <c r="N6181" s="61" t="str">
        <f t="shared" si="192"/>
        <v>katB</v>
      </c>
      <c r="P6181" s="73" t="str">
        <f t="shared" si="193"/>
        <v/>
      </c>
      <c r="Q6181" s="61" t="s">
        <v>30</v>
      </c>
    </row>
    <row r="6182" spans="8:17" x14ac:dyDescent="0.25">
      <c r="H6182" s="59">
        <v>111970</v>
      </c>
      <c r="I6182" s="59" t="s">
        <v>69</v>
      </c>
      <c r="J6182" s="59">
        <v>1166689</v>
      </c>
      <c r="K6182" s="59" t="s">
        <v>6401</v>
      </c>
      <c r="L6182" s="61" t="s">
        <v>113</v>
      </c>
      <c r="M6182" s="61">
        <f>VLOOKUP(H6182,zdroj!C:F,4,0)</f>
        <v>0</v>
      </c>
      <c r="N6182" s="61" t="str">
        <f t="shared" si="192"/>
        <v>katB</v>
      </c>
      <c r="P6182" s="73" t="str">
        <f t="shared" si="193"/>
        <v/>
      </c>
      <c r="Q6182" s="61" t="s">
        <v>30</v>
      </c>
    </row>
    <row r="6183" spans="8:17" x14ac:dyDescent="0.25">
      <c r="H6183" s="59">
        <v>111970</v>
      </c>
      <c r="I6183" s="59" t="s">
        <v>69</v>
      </c>
      <c r="J6183" s="59">
        <v>1166697</v>
      </c>
      <c r="K6183" s="59" t="s">
        <v>6402</v>
      </c>
      <c r="L6183" s="61" t="s">
        <v>113</v>
      </c>
      <c r="M6183" s="61">
        <f>VLOOKUP(H6183,zdroj!C:F,4,0)</f>
        <v>0</v>
      </c>
      <c r="N6183" s="61" t="str">
        <f t="shared" si="192"/>
        <v>katB</v>
      </c>
      <c r="P6183" s="73" t="str">
        <f t="shared" si="193"/>
        <v/>
      </c>
      <c r="Q6183" s="61" t="s">
        <v>30</v>
      </c>
    </row>
    <row r="6184" spans="8:17" x14ac:dyDescent="0.25">
      <c r="H6184" s="59">
        <v>111970</v>
      </c>
      <c r="I6184" s="59" t="s">
        <v>69</v>
      </c>
      <c r="J6184" s="59">
        <v>1166701</v>
      </c>
      <c r="K6184" s="59" t="s">
        <v>6403</v>
      </c>
      <c r="L6184" s="61" t="s">
        <v>113</v>
      </c>
      <c r="M6184" s="61">
        <f>VLOOKUP(H6184,zdroj!C:F,4,0)</f>
        <v>0</v>
      </c>
      <c r="N6184" s="61" t="str">
        <f t="shared" si="192"/>
        <v>katB</v>
      </c>
      <c r="P6184" s="73" t="str">
        <f t="shared" si="193"/>
        <v/>
      </c>
      <c r="Q6184" s="61" t="s">
        <v>30</v>
      </c>
    </row>
    <row r="6185" spans="8:17" x14ac:dyDescent="0.25">
      <c r="H6185" s="59">
        <v>111970</v>
      </c>
      <c r="I6185" s="59" t="s">
        <v>69</v>
      </c>
      <c r="J6185" s="59">
        <v>1166719</v>
      </c>
      <c r="K6185" s="59" t="s">
        <v>6404</v>
      </c>
      <c r="L6185" s="61" t="s">
        <v>113</v>
      </c>
      <c r="M6185" s="61">
        <f>VLOOKUP(H6185,zdroj!C:F,4,0)</f>
        <v>0</v>
      </c>
      <c r="N6185" s="61" t="str">
        <f t="shared" si="192"/>
        <v>katB</v>
      </c>
      <c r="P6185" s="73" t="str">
        <f t="shared" si="193"/>
        <v/>
      </c>
      <c r="Q6185" s="61" t="s">
        <v>30</v>
      </c>
    </row>
    <row r="6186" spans="8:17" x14ac:dyDescent="0.25">
      <c r="H6186" s="59">
        <v>111970</v>
      </c>
      <c r="I6186" s="59" t="s">
        <v>69</v>
      </c>
      <c r="J6186" s="59">
        <v>1166727</v>
      </c>
      <c r="K6186" s="59" t="s">
        <v>6405</v>
      </c>
      <c r="L6186" s="61" t="s">
        <v>113</v>
      </c>
      <c r="M6186" s="61">
        <f>VLOOKUP(H6186,zdroj!C:F,4,0)</f>
        <v>0</v>
      </c>
      <c r="N6186" s="61" t="str">
        <f t="shared" si="192"/>
        <v>katB</v>
      </c>
      <c r="P6186" s="73" t="str">
        <f t="shared" si="193"/>
        <v/>
      </c>
      <c r="Q6186" s="61" t="s">
        <v>30</v>
      </c>
    </row>
    <row r="6187" spans="8:17" x14ac:dyDescent="0.25">
      <c r="H6187" s="59">
        <v>111970</v>
      </c>
      <c r="I6187" s="59" t="s">
        <v>69</v>
      </c>
      <c r="J6187" s="59">
        <v>1166735</v>
      </c>
      <c r="K6187" s="59" t="s">
        <v>6406</v>
      </c>
      <c r="L6187" s="61" t="s">
        <v>113</v>
      </c>
      <c r="M6187" s="61">
        <f>VLOOKUP(H6187,zdroj!C:F,4,0)</f>
        <v>0</v>
      </c>
      <c r="N6187" s="61" t="str">
        <f t="shared" si="192"/>
        <v>katB</v>
      </c>
      <c r="P6187" s="73" t="str">
        <f t="shared" si="193"/>
        <v/>
      </c>
      <c r="Q6187" s="61" t="s">
        <v>30</v>
      </c>
    </row>
    <row r="6188" spans="8:17" x14ac:dyDescent="0.25">
      <c r="H6188" s="59">
        <v>111970</v>
      </c>
      <c r="I6188" s="59" t="s">
        <v>69</v>
      </c>
      <c r="J6188" s="59">
        <v>1166743</v>
      </c>
      <c r="K6188" s="59" t="s">
        <v>6407</v>
      </c>
      <c r="L6188" s="61" t="s">
        <v>113</v>
      </c>
      <c r="M6188" s="61">
        <f>VLOOKUP(H6188,zdroj!C:F,4,0)</f>
        <v>0</v>
      </c>
      <c r="N6188" s="61" t="str">
        <f t="shared" si="192"/>
        <v>katB</v>
      </c>
      <c r="P6188" s="73" t="str">
        <f t="shared" si="193"/>
        <v/>
      </c>
      <c r="Q6188" s="61" t="s">
        <v>30</v>
      </c>
    </row>
    <row r="6189" spans="8:17" x14ac:dyDescent="0.25">
      <c r="H6189" s="59">
        <v>111970</v>
      </c>
      <c r="I6189" s="59" t="s">
        <v>69</v>
      </c>
      <c r="J6189" s="59">
        <v>1166751</v>
      </c>
      <c r="K6189" s="59" t="s">
        <v>6408</v>
      </c>
      <c r="L6189" s="61" t="s">
        <v>113</v>
      </c>
      <c r="M6189" s="61">
        <f>VLOOKUP(H6189,zdroj!C:F,4,0)</f>
        <v>0</v>
      </c>
      <c r="N6189" s="61" t="str">
        <f t="shared" si="192"/>
        <v>katB</v>
      </c>
      <c r="P6189" s="73" t="str">
        <f t="shared" si="193"/>
        <v/>
      </c>
      <c r="Q6189" s="61" t="s">
        <v>30</v>
      </c>
    </row>
    <row r="6190" spans="8:17" x14ac:dyDescent="0.25">
      <c r="H6190" s="59">
        <v>111970</v>
      </c>
      <c r="I6190" s="59" t="s">
        <v>69</v>
      </c>
      <c r="J6190" s="59">
        <v>1166760</v>
      </c>
      <c r="K6190" s="59" t="s">
        <v>6409</v>
      </c>
      <c r="L6190" s="61" t="s">
        <v>113</v>
      </c>
      <c r="M6190" s="61">
        <f>VLOOKUP(H6190,zdroj!C:F,4,0)</f>
        <v>0</v>
      </c>
      <c r="N6190" s="61" t="str">
        <f t="shared" si="192"/>
        <v>katB</v>
      </c>
      <c r="P6190" s="73" t="str">
        <f t="shared" si="193"/>
        <v/>
      </c>
      <c r="Q6190" s="61" t="s">
        <v>30</v>
      </c>
    </row>
    <row r="6191" spans="8:17" x14ac:dyDescent="0.25">
      <c r="H6191" s="59">
        <v>111970</v>
      </c>
      <c r="I6191" s="59" t="s">
        <v>69</v>
      </c>
      <c r="J6191" s="59">
        <v>1166786</v>
      </c>
      <c r="K6191" s="59" t="s">
        <v>6410</v>
      </c>
      <c r="L6191" s="61" t="s">
        <v>113</v>
      </c>
      <c r="M6191" s="61">
        <f>VLOOKUP(H6191,zdroj!C:F,4,0)</f>
        <v>0</v>
      </c>
      <c r="N6191" s="61" t="str">
        <f t="shared" si="192"/>
        <v>katB</v>
      </c>
      <c r="P6191" s="73" t="str">
        <f t="shared" si="193"/>
        <v/>
      </c>
      <c r="Q6191" s="61" t="s">
        <v>30</v>
      </c>
    </row>
    <row r="6192" spans="8:17" x14ac:dyDescent="0.25">
      <c r="H6192" s="59">
        <v>111970</v>
      </c>
      <c r="I6192" s="59" t="s">
        <v>69</v>
      </c>
      <c r="J6192" s="59">
        <v>1166794</v>
      </c>
      <c r="K6192" s="59" t="s">
        <v>6411</v>
      </c>
      <c r="L6192" s="61" t="s">
        <v>113</v>
      </c>
      <c r="M6192" s="61">
        <f>VLOOKUP(H6192,zdroj!C:F,4,0)</f>
        <v>0</v>
      </c>
      <c r="N6192" s="61" t="str">
        <f t="shared" si="192"/>
        <v>katB</v>
      </c>
      <c r="P6192" s="73" t="str">
        <f t="shared" si="193"/>
        <v/>
      </c>
      <c r="Q6192" s="61" t="s">
        <v>30</v>
      </c>
    </row>
    <row r="6193" spans="8:17" x14ac:dyDescent="0.25">
      <c r="H6193" s="59">
        <v>111970</v>
      </c>
      <c r="I6193" s="59" t="s">
        <v>69</v>
      </c>
      <c r="J6193" s="59">
        <v>1166808</v>
      </c>
      <c r="K6193" s="59" t="s">
        <v>6412</v>
      </c>
      <c r="L6193" s="61" t="s">
        <v>113</v>
      </c>
      <c r="M6193" s="61">
        <f>VLOOKUP(H6193,zdroj!C:F,4,0)</f>
        <v>0</v>
      </c>
      <c r="N6193" s="61" t="str">
        <f t="shared" si="192"/>
        <v>katB</v>
      </c>
      <c r="P6193" s="73" t="str">
        <f t="shared" si="193"/>
        <v/>
      </c>
      <c r="Q6193" s="61" t="s">
        <v>30</v>
      </c>
    </row>
    <row r="6194" spans="8:17" x14ac:dyDescent="0.25">
      <c r="H6194" s="59">
        <v>111970</v>
      </c>
      <c r="I6194" s="59" t="s">
        <v>69</v>
      </c>
      <c r="J6194" s="59">
        <v>1166816</v>
      </c>
      <c r="K6194" s="59" t="s">
        <v>6413</v>
      </c>
      <c r="L6194" s="61" t="s">
        <v>113</v>
      </c>
      <c r="M6194" s="61">
        <f>VLOOKUP(H6194,zdroj!C:F,4,0)</f>
        <v>0</v>
      </c>
      <c r="N6194" s="61" t="str">
        <f t="shared" si="192"/>
        <v>katB</v>
      </c>
      <c r="P6194" s="73" t="str">
        <f t="shared" si="193"/>
        <v/>
      </c>
      <c r="Q6194" s="61" t="s">
        <v>30</v>
      </c>
    </row>
    <row r="6195" spans="8:17" x14ac:dyDescent="0.25">
      <c r="H6195" s="59">
        <v>111970</v>
      </c>
      <c r="I6195" s="59" t="s">
        <v>69</v>
      </c>
      <c r="J6195" s="59">
        <v>1166824</v>
      </c>
      <c r="K6195" s="59" t="s">
        <v>6414</v>
      </c>
      <c r="L6195" s="61" t="s">
        <v>113</v>
      </c>
      <c r="M6195" s="61">
        <f>VLOOKUP(H6195,zdroj!C:F,4,0)</f>
        <v>0</v>
      </c>
      <c r="N6195" s="61" t="str">
        <f t="shared" si="192"/>
        <v>katB</v>
      </c>
      <c r="P6195" s="73" t="str">
        <f t="shared" si="193"/>
        <v/>
      </c>
      <c r="Q6195" s="61" t="s">
        <v>30</v>
      </c>
    </row>
    <row r="6196" spans="8:17" x14ac:dyDescent="0.25">
      <c r="H6196" s="59">
        <v>111970</v>
      </c>
      <c r="I6196" s="59" t="s">
        <v>69</v>
      </c>
      <c r="J6196" s="59">
        <v>1166832</v>
      </c>
      <c r="K6196" s="59" t="s">
        <v>6415</v>
      </c>
      <c r="L6196" s="61" t="s">
        <v>113</v>
      </c>
      <c r="M6196" s="61">
        <f>VLOOKUP(H6196,zdroj!C:F,4,0)</f>
        <v>0</v>
      </c>
      <c r="N6196" s="61" t="str">
        <f t="shared" si="192"/>
        <v>katB</v>
      </c>
      <c r="P6196" s="73" t="str">
        <f t="shared" si="193"/>
        <v/>
      </c>
      <c r="Q6196" s="61" t="s">
        <v>30</v>
      </c>
    </row>
    <row r="6197" spans="8:17" x14ac:dyDescent="0.25">
      <c r="H6197" s="59">
        <v>111970</v>
      </c>
      <c r="I6197" s="59" t="s">
        <v>69</v>
      </c>
      <c r="J6197" s="59">
        <v>1166841</v>
      </c>
      <c r="K6197" s="59" t="s">
        <v>6416</v>
      </c>
      <c r="L6197" s="61" t="s">
        <v>113</v>
      </c>
      <c r="M6197" s="61">
        <f>VLOOKUP(H6197,zdroj!C:F,4,0)</f>
        <v>0</v>
      </c>
      <c r="N6197" s="61" t="str">
        <f t="shared" si="192"/>
        <v>katB</v>
      </c>
      <c r="P6197" s="73" t="str">
        <f t="shared" si="193"/>
        <v/>
      </c>
      <c r="Q6197" s="61" t="s">
        <v>30</v>
      </c>
    </row>
    <row r="6198" spans="8:17" x14ac:dyDescent="0.25">
      <c r="H6198" s="59">
        <v>111970</v>
      </c>
      <c r="I6198" s="59" t="s">
        <v>69</v>
      </c>
      <c r="J6198" s="59">
        <v>1166859</v>
      </c>
      <c r="K6198" s="59" t="s">
        <v>6417</v>
      </c>
      <c r="L6198" s="61" t="s">
        <v>113</v>
      </c>
      <c r="M6198" s="61">
        <f>VLOOKUP(H6198,zdroj!C:F,4,0)</f>
        <v>0</v>
      </c>
      <c r="N6198" s="61" t="str">
        <f t="shared" si="192"/>
        <v>katB</v>
      </c>
      <c r="P6198" s="73" t="str">
        <f t="shared" si="193"/>
        <v/>
      </c>
      <c r="Q6198" s="61" t="s">
        <v>30</v>
      </c>
    </row>
    <row r="6199" spans="8:17" x14ac:dyDescent="0.25">
      <c r="H6199" s="59">
        <v>111970</v>
      </c>
      <c r="I6199" s="59" t="s">
        <v>69</v>
      </c>
      <c r="J6199" s="59">
        <v>1166867</v>
      </c>
      <c r="K6199" s="59" t="s">
        <v>6418</v>
      </c>
      <c r="L6199" s="61" t="s">
        <v>113</v>
      </c>
      <c r="M6199" s="61">
        <f>VLOOKUP(H6199,zdroj!C:F,4,0)</f>
        <v>0</v>
      </c>
      <c r="N6199" s="61" t="str">
        <f t="shared" si="192"/>
        <v>katB</v>
      </c>
      <c r="P6199" s="73" t="str">
        <f t="shared" si="193"/>
        <v/>
      </c>
      <c r="Q6199" s="61" t="s">
        <v>30</v>
      </c>
    </row>
    <row r="6200" spans="8:17" x14ac:dyDescent="0.25">
      <c r="H6200" s="59">
        <v>111970</v>
      </c>
      <c r="I6200" s="59" t="s">
        <v>69</v>
      </c>
      <c r="J6200" s="59">
        <v>1166875</v>
      </c>
      <c r="K6200" s="59" t="s">
        <v>6419</v>
      </c>
      <c r="L6200" s="61" t="s">
        <v>113</v>
      </c>
      <c r="M6200" s="61">
        <f>VLOOKUP(H6200,zdroj!C:F,4,0)</f>
        <v>0</v>
      </c>
      <c r="N6200" s="61" t="str">
        <f t="shared" si="192"/>
        <v>katB</v>
      </c>
      <c r="P6200" s="73" t="str">
        <f t="shared" si="193"/>
        <v/>
      </c>
      <c r="Q6200" s="61" t="s">
        <v>30</v>
      </c>
    </row>
    <row r="6201" spans="8:17" x14ac:dyDescent="0.25">
      <c r="H6201" s="59">
        <v>111970</v>
      </c>
      <c r="I6201" s="59" t="s">
        <v>69</v>
      </c>
      <c r="J6201" s="59">
        <v>1166883</v>
      </c>
      <c r="K6201" s="59" t="s">
        <v>6420</v>
      </c>
      <c r="L6201" s="61" t="s">
        <v>113</v>
      </c>
      <c r="M6201" s="61">
        <f>VLOOKUP(H6201,zdroj!C:F,4,0)</f>
        <v>0</v>
      </c>
      <c r="N6201" s="61" t="str">
        <f t="shared" si="192"/>
        <v>katB</v>
      </c>
      <c r="P6201" s="73" t="str">
        <f t="shared" si="193"/>
        <v/>
      </c>
      <c r="Q6201" s="61" t="s">
        <v>30</v>
      </c>
    </row>
    <row r="6202" spans="8:17" x14ac:dyDescent="0.25">
      <c r="H6202" s="59">
        <v>111970</v>
      </c>
      <c r="I6202" s="59" t="s">
        <v>69</v>
      </c>
      <c r="J6202" s="59">
        <v>1166891</v>
      </c>
      <c r="K6202" s="59" t="s">
        <v>6421</v>
      </c>
      <c r="L6202" s="61" t="s">
        <v>113</v>
      </c>
      <c r="M6202" s="61">
        <f>VLOOKUP(H6202,zdroj!C:F,4,0)</f>
        <v>0</v>
      </c>
      <c r="N6202" s="61" t="str">
        <f t="shared" si="192"/>
        <v>katB</v>
      </c>
      <c r="P6202" s="73" t="str">
        <f t="shared" si="193"/>
        <v/>
      </c>
      <c r="Q6202" s="61" t="s">
        <v>30</v>
      </c>
    </row>
    <row r="6203" spans="8:17" x14ac:dyDescent="0.25">
      <c r="H6203" s="59">
        <v>111970</v>
      </c>
      <c r="I6203" s="59" t="s">
        <v>69</v>
      </c>
      <c r="J6203" s="59">
        <v>1166905</v>
      </c>
      <c r="K6203" s="59" t="s">
        <v>6422</v>
      </c>
      <c r="L6203" s="61" t="s">
        <v>113</v>
      </c>
      <c r="M6203" s="61">
        <f>VLOOKUP(H6203,zdroj!C:F,4,0)</f>
        <v>0</v>
      </c>
      <c r="N6203" s="61" t="str">
        <f t="shared" si="192"/>
        <v>katB</v>
      </c>
      <c r="P6203" s="73" t="str">
        <f t="shared" si="193"/>
        <v/>
      </c>
      <c r="Q6203" s="61" t="s">
        <v>30</v>
      </c>
    </row>
    <row r="6204" spans="8:17" x14ac:dyDescent="0.25">
      <c r="H6204" s="59">
        <v>111970</v>
      </c>
      <c r="I6204" s="59" t="s">
        <v>69</v>
      </c>
      <c r="J6204" s="59">
        <v>1166913</v>
      </c>
      <c r="K6204" s="59" t="s">
        <v>6423</v>
      </c>
      <c r="L6204" s="61" t="s">
        <v>113</v>
      </c>
      <c r="M6204" s="61">
        <f>VLOOKUP(H6204,zdroj!C:F,4,0)</f>
        <v>0</v>
      </c>
      <c r="N6204" s="61" t="str">
        <f t="shared" si="192"/>
        <v>katB</v>
      </c>
      <c r="P6204" s="73" t="str">
        <f t="shared" si="193"/>
        <v/>
      </c>
      <c r="Q6204" s="61" t="s">
        <v>30</v>
      </c>
    </row>
    <row r="6205" spans="8:17" x14ac:dyDescent="0.25">
      <c r="H6205" s="59">
        <v>111970</v>
      </c>
      <c r="I6205" s="59" t="s">
        <v>69</v>
      </c>
      <c r="J6205" s="59">
        <v>1166921</v>
      </c>
      <c r="K6205" s="59" t="s">
        <v>6424</v>
      </c>
      <c r="L6205" s="61" t="s">
        <v>113</v>
      </c>
      <c r="M6205" s="61">
        <f>VLOOKUP(H6205,zdroj!C:F,4,0)</f>
        <v>0</v>
      </c>
      <c r="N6205" s="61" t="str">
        <f t="shared" si="192"/>
        <v>katB</v>
      </c>
      <c r="P6205" s="73" t="str">
        <f t="shared" si="193"/>
        <v/>
      </c>
      <c r="Q6205" s="61" t="s">
        <v>30</v>
      </c>
    </row>
    <row r="6206" spans="8:17" x14ac:dyDescent="0.25">
      <c r="H6206" s="59">
        <v>111970</v>
      </c>
      <c r="I6206" s="59" t="s">
        <v>69</v>
      </c>
      <c r="J6206" s="59">
        <v>1166930</v>
      </c>
      <c r="K6206" s="59" t="s">
        <v>6425</v>
      </c>
      <c r="L6206" s="61" t="s">
        <v>81</v>
      </c>
      <c r="M6206" s="61">
        <f>VLOOKUP(H6206,zdroj!C:F,4,0)</f>
        <v>0</v>
      </c>
      <c r="N6206" s="61" t="str">
        <f t="shared" si="192"/>
        <v>-</v>
      </c>
      <c r="P6206" s="73" t="str">
        <f t="shared" si="193"/>
        <v/>
      </c>
      <c r="Q6206" s="61" t="s">
        <v>86</v>
      </c>
    </row>
    <row r="6207" spans="8:17" x14ac:dyDescent="0.25">
      <c r="H6207" s="59">
        <v>111970</v>
      </c>
      <c r="I6207" s="59" t="s">
        <v>69</v>
      </c>
      <c r="J6207" s="59">
        <v>1166948</v>
      </c>
      <c r="K6207" s="59" t="s">
        <v>6426</v>
      </c>
      <c r="L6207" s="61" t="s">
        <v>113</v>
      </c>
      <c r="M6207" s="61">
        <f>VLOOKUP(H6207,zdroj!C:F,4,0)</f>
        <v>0</v>
      </c>
      <c r="N6207" s="61" t="str">
        <f t="shared" si="192"/>
        <v>katB</v>
      </c>
      <c r="P6207" s="73" t="str">
        <f t="shared" si="193"/>
        <v/>
      </c>
      <c r="Q6207" s="61" t="s">
        <v>30</v>
      </c>
    </row>
    <row r="6208" spans="8:17" x14ac:dyDescent="0.25">
      <c r="H6208" s="59">
        <v>111970</v>
      </c>
      <c r="I6208" s="59" t="s">
        <v>69</v>
      </c>
      <c r="J6208" s="59">
        <v>1166956</v>
      </c>
      <c r="K6208" s="59" t="s">
        <v>6427</v>
      </c>
      <c r="L6208" s="61" t="s">
        <v>113</v>
      </c>
      <c r="M6208" s="61">
        <f>VLOOKUP(H6208,zdroj!C:F,4,0)</f>
        <v>0</v>
      </c>
      <c r="N6208" s="61" t="str">
        <f t="shared" si="192"/>
        <v>katB</v>
      </c>
      <c r="P6208" s="73" t="str">
        <f t="shared" si="193"/>
        <v/>
      </c>
      <c r="Q6208" s="61" t="s">
        <v>30</v>
      </c>
    </row>
    <row r="6209" spans="8:17" x14ac:dyDescent="0.25">
      <c r="H6209" s="59">
        <v>111970</v>
      </c>
      <c r="I6209" s="59" t="s">
        <v>69</v>
      </c>
      <c r="J6209" s="59">
        <v>1166964</v>
      </c>
      <c r="K6209" s="59" t="s">
        <v>6428</v>
      </c>
      <c r="L6209" s="61" t="s">
        <v>113</v>
      </c>
      <c r="M6209" s="61">
        <f>VLOOKUP(H6209,zdroj!C:F,4,0)</f>
        <v>0</v>
      </c>
      <c r="N6209" s="61" t="str">
        <f t="shared" si="192"/>
        <v>katB</v>
      </c>
      <c r="P6209" s="73" t="str">
        <f t="shared" si="193"/>
        <v/>
      </c>
      <c r="Q6209" s="61" t="s">
        <v>30</v>
      </c>
    </row>
    <row r="6210" spans="8:17" x14ac:dyDescent="0.25">
      <c r="H6210" s="59">
        <v>111970</v>
      </c>
      <c r="I6210" s="59" t="s">
        <v>69</v>
      </c>
      <c r="J6210" s="59">
        <v>1166972</v>
      </c>
      <c r="K6210" s="59" t="s">
        <v>6429</v>
      </c>
      <c r="L6210" s="61" t="s">
        <v>113</v>
      </c>
      <c r="M6210" s="61">
        <f>VLOOKUP(H6210,zdroj!C:F,4,0)</f>
        <v>0</v>
      </c>
      <c r="N6210" s="61" t="str">
        <f t="shared" si="192"/>
        <v>katB</v>
      </c>
      <c r="P6210" s="73" t="str">
        <f t="shared" si="193"/>
        <v/>
      </c>
      <c r="Q6210" s="61" t="s">
        <v>30</v>
      </c>
    </row>
    <row r="6211" spans="8:17" x14ac:dyDescent="0.25">
      <c r="H6211" s="59">
        <v>111970</v>
      </c>
      <c r="I6211" s="59" t="s">
        <v>69</v>
      </c>
      <c r="J6211" s="59">
        <v>1166981</v>
      </c>
      <c r="K6211" s="59" t="s">
        <v>6430</v>
      </c>
      <c r="L6211" s="61" t="s">
        <v>113</v>
      </c>
      <c r="M6211" s="61">
        <f>VLOOKUP(H6211,zdroj!C:F,4,0)</f>
        <v>0</v>
      </c>
      <c r="N6211" s="61" t="str">
        <f t="shared" si="192"/>
        <v>katB</v>
      </c>
      <c r="P6211" s="73" t="str">
        <f t="shared" si="193"/>
        <v/>
      </c>
      <c r="Q6211" s="61" t="s">
        <v>30</v>
      </c>
    </row>
    <row r="6212" spans="8:17" x14ac:dyDescent="0.25">
      <c r="H6212" s="59">
        <v>111970</v>
      </c>
      <c r="I6212" s="59" t="s">
        <v>69</v>
      </c>
      <c r="J6212" s="59">
        <v>1166999</v>
      </c>
      <c r="K6212" s="59" t="s">
        <v>6431</v>
      </c>
      <c r="L6212" s="61" t="s">
        <v>113</v>
      </c>
      <c r="M6212" s="61">
        <f>VLOOKUP(H6212,zdroj!C:F,4,0)</f>
        <v>0</v>
      </c>
      <c r="N6212" s="61" t="str">
        <f t="shared" si="192"/>
        <v>katB</v>
      </c>
      <c r="P6212" s="73" t="str">
        <f t="shared" si="193"/>
        <v/>
      </c>
      <c r="Q6212" s="61" t="s">
        <v>30</v>
      </c>
    </row>
    <row r="6213" spans="8:17" x14ac:dyDescent="0.25">
      <c r="H6213" s="59">
        <v>111970</v>
      </c>
      <c r="I6213" s="59" t="s">
        <v>69</v>
      </c>
      <c r="J6213" s="59">
        <v>1167006</v>
      </c>
      <c r="K6213" s="59" t="s">
        <v>6432</v>
      </c>
      <c r="L6213" s="61" t="s">
        <v>113</v>
      </c>
      <c r="M6213" s="61">
        <f>VLOOKUP(H6213,zdroj!C:F,4,0)</f>
        <v>0</v>
      </c>
      <c r="N6213" s="61" t="str">
        <f t="shared" si="192"/>
        <v>katB</v>
      </c>
      <c r="P6213" s="73" t="str">
        <f t="shared" si="193"/>
        <v/>
      </c>
      <c r="Q6213" s="61" t="s">
        <v>30</v>
      </c>
    </row>
    <row r="6214" spans="8:17" x14ac:dyDescent="0.25">
      <c r="H6214" s="59">
        <v>111970</v>
      </c>
      <c r="I6214" s="59" t="s">
        <v>69</v>
      </c>
      <c r="J6214" s="59">
        <v>1167014</v>
      </c>
      <c r="K6214" s="59" t="s">
        <v>6433</v>
      </c>
      <c r="L6214" s="61" t="s">
        <v>113</v>
      </c>
      <c r="M6214" s="61">
        <f>VLOOKUP(H6214,zdroj!C:F,4,0)</f>
        <v>0</v>
      </c>
      <c r="N6214" s="61" t="str">
        <f t="shared" si="192"/>
        <v>katB</v>
      </c>
      <c r="P6214" s="73" t="str">
        <f t="shared" si="193"/>
        <v/>
      </c>
      <c r="Q6214" s="61" t="s">
        <v>30</v>
      </c>
    </row>
    <row r="6215" spans="8:17" x14ac:dyDescent="0.25">
      <c r="H6215" s="59">
        <v>111970</v>
      </c>
      <c r="I6215" s="59" t="s">
        <v>69</v>
      </c>
      <c r="J6215" s="59">
        <v>1167022</v>
      </c>
      <c r="K6215" s="59" t="s">
        <v>6434</v>
      </c>
      <c r="L6215" s="61" t="s">
        <v>113</v>
      </c>
      <c r="M6215" s="61">
        <f>VLOOKUP(H6215,zdroj!C:F,4,0)</f>
        <v>0</v>
      </c>
      <c r="N6215" s="61" t="str">
        <f t="shared" ref="N6215:N6278" si="194">IF(M6215="A",IF(L6215="katA","katB",L6215),L6215)</f>
        <v>katB</v>
      </c>
      <c r="P6215" s="73" t="str">
        <f t="shared" ref="P6215:P6278" si="195">IF(O6215="A",1,"")</f>
        <v/>
      </c>
      <c r="Q6215" s="61" t="s">
        <v>30</v>
      </c>
    </row>
    <row r="6216" spans="8:17" x14ac:dyDescent="0.25">
      <c r="H6216" s="59">
        <v>111970</v>
      </c>
      <c r="I6216" s="59" t="s">
        <v>69</v>
      </c>
      <c r="J6216" s="59">
        <v>1167031</v>
      </c>
      <c r="K6216" s="59" t="s">
        <v>6435</v>
      </c>
      <c r="L6216" s="61" t="s">
        <v>113</v>
      </c>
      <c r="M6216" s="61">
        <f>VLOOKUP(H6216,zdroj!C:F,4,0)</f>
        <v>0</v>
      </c>
      <c r="N6216" s="61" t="str">
        <f t="shared" si="194"/>
        <v>katB</v>
      </c>
      <c r="P6216" s="73" t="str">
        <f t="shared" si="195"/>
        <v/>
      </c>
      <c r="Q6216" s="61" t="s">
        <v>30</v>
      </c>
    </row>
    <row r="6217" spans="8:17" x14ac:dyDescent="0.25">
      <c r="H6217" s="59">
        <v>111970</v>
      </c>
      <c r="I6217" s="59" t="s">
        <v>69</v>
      </c>
      <c r="J6217" s="59">
        <v>1167049</v>
      </c>
      <c r="K6217" s="59" t="s">
        <v>6436</v>
      </c>
      <c r="L6217" s="61" t="s">
        <v>113</v>
      </c>
      <c r="M6217" s="61">
        <f>VLOOKUP(H6217,zdroj!C:F,4,0)</f>
        <v>0</v>
      </c>
      <c r="N6217" s="61" t="str">
        <f t="shared" si="194"/>
        <v>katB</v>
      </c>
      <c r="P6217" s="73" t="str">
        <f t="shared" si="195"/>
        <v/>
      </c>
      <c r="Q6217" s="61" t="s">
        <v>30</v>
      </c>
    </row>
    <row r="6218" spans="8:17" x14ac:dyDescent="0.25">
      <c r="H6218" s="59">
        <v>111970</v>
      </c>
      <c r="I6218" s="59" t="s">
        <v>69</v>
      </c>
      <c r="J6218" s="59">
        <v>1167057</v>
      </c>
      <c r="K6218" s="59" t="s">
        <v>6437</v>
      </c>
      <c r="L6218" s="61" t="s">
        <v>113</v>
      </c>
      <c r="M6218" s="61">
        <f>VLOOKUP(H6218,zdroj!C:F,4,0)</f>
        <v>0</v>
      </c>
      <c r="N6218" s="61" t="str">
        <f t="shared" si="194"/>
        <v>katB</v>
      </c>
      <c r="P6218" s="73" t="str">
        <f t="shared" si="195"/>
        <v/>
      </c>
      <c r="Q6218" s="61" t="s">
        <v>30</v>
      </c>
    </row>
    <row r="6219" spans="8:17" x14ac:dyDescent="0.25">
      <c r="H6219" s="59">
        <v>111970</v>
      </c>
      <c r="I6219" s="59" t="s">
        <v>69</v>
      </c>
      <c r="J6219" s="59">
        <v>1167065</v>
      </c>
      <c r="K6219" s="59" t="s">
        <v>6438</v>
      </c>
      <c r="L6219" s="61" t="s">
        <v>113</v>
      </c>
      <c r="M6219" s="61">
        <f>VLOOKUP(H6219,zdroj!C:F,4,0)</f>
        <v>0</v>
      </c>
      <c r="N6219" s="61" t="str">
        <f t="shared" si="194"/>
        <v>katB</v>
      </c>
      <c r="P6219" s="73" t="str">
        <f t="shared" si="195"/>
        <v/>
      </c>
      <c r="Q6219" s="61" t="s">
        <v>30</v>
      </c>
    </row>
    <row r="6220" spans="8:17" x14ac:dyDescent="0.25">
      <c r="H6220" s="59">
        <v>111970</v>
      </c>
      <c r="I6220" s="59" t="s">
        <v>69</v>
      </c>
      <c r="J6220" s="59">
        <v>1167073</v>
      </c>
      <c r="K6220" s="59" t="s">
        <v>6439</v>
      </c>
      <c r="L6220" s="61" t="s">
        <v>113</v>
      </c>
      <c r="M6220" s="61">
        <f>VLOOKUP(H6220,zdroj!C:F,4,0)</f>
        <v>0</v>
      </c>
      <c r="N6220" s="61" t="str">
        <f t="shared" si="194"/>
        <v>katB</v>
      </c>
      <c r="P6220" s="73" t="str">
        <f t="shared" si="195"/>
        <v/>
      </c>
      <c r="Q6220" s="61" t="s">
        <v>30</v>
      </c>
    </row>
    <row r="6221" spans="8:17" x14ac:dyDescent="0.25">
      <c r="H6221" s="59">
        <v>111970</v>
      </c>
      <c r="I6221" s="59" t="s">
        <v>69</v>
      </c>
      <c r="J6221" s="59">
        <v>1167081</v>
      </c>
      <c r="K6221" s="59" t="s">
        <v>6440</v>
      </c>
      <c r="L6221" s="61" t="s">
        <v>113</v>
      </c>
      <c r="M6221" s="61">
        <f>VLOOKUP(H6221,zdroj!C:F,4,0)</f>
        <v>0</v>
      </c>
      <c r="N6221" s="61" t="str">
        <f t="shared" si="194"/>
        <v>katB</v>
      </c>
      <c r="P6221" s="73" t="str">
        <f t="shared" si="195"/>
        <v/>
      </c>
      <c r="Q6221" s="61" t="s">
        <v>30</v>
      </c>
    </row>
    <row r="6222" spans="8:17" x14ac:dyDescent="0.25">
      <c r="H6222" s="59">
        <v>111970</v>
      </c>
      <c r="I6222" s="59" t="s">
        <v>69</v>
      </c>
      <c r="J6222" s="59">
        <v>1167090</v>
      </c>
      <c r="K6222" s="59" t="s">
        <v>6441</v>
      </c>
      <c r="L6222" s="61" t="s">
        <v>113</v>
      </c>
      <c r="M6222" s="61">
        <f>VLOOKUP(H6222,zdroj!C:F,4,0)</f>
        <v>0</v>
      </c>
      <c r="N6222" s="61" t="str">
        <f t="shared" si="194"/>
        <v>katB</v>
      </c>
      <c r="P6222" s="73" t="str">
        <f t="shared" si="195"/>
        <v/>
      </c>
      <c r="Q6222" s="61" t="s">
        <v>30</v>
      </c>
    </row>
    <row r="6223" spans="8:17" x14ac:dyDescent="0.25">
      <c r="H6223" s="59">
        <v>111970</v>
      </c>
      <c r="I6223" s="59" t="s">
        <v>69</v>
      </c>
      <c r="J6223" s="59">
        <v>1167103</v>
      </c>
      <c r="K6223" s="59" t="s">
        <v>6442</v>
      </c>
      <c r="L6223" s="61" t="s">
        <v>113</v>
      </c>
      <c r="M6223" s="61">
        <f>VLOOKUP(H6223,zdroj!C:F,4,0)</f>
        <v>0</v>
      </c>
      <c r="N6223" s="61" t="str">
        <f t="shared" si="194"/>
        <v>katB</v>
      </c>
      <c r="P6223" s="73" t="str">
        <f t="shared" si="195"/>
        <v/>
      </c>
      <c r="Q6223" s="61" t="s">
        <v>30</v>
      </c>
    </row>
    <row r="6224" spans="8:17" x14ac:dyDescent="0.25">
      <c r="H6224" s="59">
        <v>111970</v>
      </c>
      <c r="I6224" s="59" t="s">
        <v>69</v>
      </c>
      <c r="J6224" s="59">
        <v>1167111</v>
      </c>
      <c r="K6224" s="59" t="s">
        <v>6443</v>
      </c>
      <c r="L6224" s="61" t="s">
        <v>113</v>
      </c>
      <c r="M6224" s="61">
        <f>VLOOKUP(H6224,zdroj!C:F,4,0)</f>
        <v>0</v>
      </c>
      <c r="N6224" s="61" t="str">
        <f t="shared" si="194"/>
        <v>katB</v>
      </c>
      <c r="P6224" s="73" t="str">
        <f t="shared" si="195"/>
        <v/>
      </c>
      <c r="Q6224" s="61" t="s">
        <v>30</v>
      </c>
    </row>
    <row r="6225" spans="8:17" x14ac:dyDescent="0.25">
      <c r="H6225" s="59">
        <v>111970</v>
      </c>
      <c r="I6225" s="59" t="s">
        <v>69</v>
      </c>
      <c r="J6225" s="59">
        <v>1167120</v>
      </c>
      <c r="K6225" s="59" t="s">
        <v>6444</v>
      </c>
      <c r="L6225" s="61" t="s">
        <v>113</v>
      </c>
      <c r="M6225" s="61">
        <f>VLOOKUP(H6225,zdroj!C:F,4,0)</f>
        <v>0</v>
      </c>
      <c r="N6225" s="61" t="str">
        <f t="shared" si="194"/>
        <v>katB</v>
      </c>
      <c r="P6225" s="73" t="str">
        <f t="shared" si="195"/>
        <v/>
      </c>
      <c r="Q6225" s="61" t="s">
        <v>30</v>
      </c>
    </row>
    <row r="6226" spans="8:17" x14ac:dyDescent="0.25">
      <c r="H6226" s="59">
        <v>111970</v>
      </c>
      <c r="I6226" s="59" t="s">
        <v>69</v>
      </c>
      <c r="J6226" s="59">
        <v>1167138</v>
      </c>
      <c r="K6226" s="59" t="s">
        <v>6445</v>
      </c>
      <c r="L6226" s="61" t="s">
        <v>113</v>
      </c>
      <c r="M6226" s="61">
        <f>VLOOKUP(H6226,zdroj!C:F,4,0)</f>
        <v>0</v>
      </c>
      <c r="N6226" s="61" t="str">
        <f t="shared" si="194"/>
        <v>katB</v>
      </c>
      <c r="P6226" s="73" t="str">
        <f t="shared" si="195"/>
        <v/>
      </c>
      <c r="Q6226" s="61" t="s">
        <v>30</v>
      </c>
    </row>
    <row r="6227" spans="8:17" x14ac:dyDescent="0.25">
      <c r="H6227" s="59">
        <v>111970</v>
      </c>
      <c r="I6227" s="59" t="s">
        <v>69</v>
      </c>
      <c r="J6227" s="59">
        <v>1167146</v>
      </c>
      <c r="K6227" s="59" t="s">
        <v>6446</v>
      </c>
      <c r="L6227" s="61" t="s">
        <v>113</v>
      </c>
      <c r="M6227" s="61">
        <f>VLOOKUP(H6227,zdroj!C:F,4,0)</f>
        <v>0</v>
      </c>
      <c r="N6227" s="61" t="str">
        <f t="shared" si="194"/>
        <v>katB</v>
      </c>
      <c r="P6227" s="73" t="str">
        <f t="shared" si="195"/>
        <v/>
      </c>
      <c r="Q6227" s="61" t="s">
        <v>30</v>
      </c>
    </row>
    <row r="6228" spans="8:17" x14ac:dyDescent="0.25">
      <c r="H6228" s="59">
        <v>111970</v>
      </c>
      <c r="I6228" s="59" t="s">
        <v>69</v>
      </c>
      <c r="J6228" s="59">
        <v>1167154</v>
      </c>
      <c r="K6228" s="59" t="s">
        <v>6447</v>
      </c>
      <c r="L6228" s="61" t="s">
        <v>113</v>
      </c>
      <c r="M6228" s="61">
        <f>VLOOKUP(H6228,zdroj!C:F,4,0)</f>
        <v>0</v>
      </c>
      <c r="N6228" s="61" t="str">
        <f t="shared" si="194"/>
        <v>katB</v>
      </c>
      <c r="P6228" s="73" t="str">
        <f t="shared" si="195"/>
        <v/>
      </c>
      <c r="Q6228" s="61" t="s">
        <v>30</v>
      </c>
    </row>
    <row r="6229" spans="8:17" x14ac:dyDescent="0.25">
      <c r="H6229" s="59">
        <v>111970</v>
      </c>
      <c r="I6229" s="59" t="s">
        <v>69</v>
      </c>
      <c r="J6229" s="59">
        <v>1167162</v>
      </c>
      <c r="K6229" s="59" t="s">
        <v>6448</v>
      </c>
      <c r="L6229" s="61" t="s">
        <v>113</v>
      </c>
      <c r="M6229" s="61">
        <f>VLOOKUP(H6229,zdroj!C:F,4,0)</f>
        <v>0</v>
      </c>
      <c r="N6229" s="61" t="str">
        <f t="shared" si="194"/>
        <v>katB</v>
      </c>
      <c r="P6229" s="73" t="str">
        <f t="shared" si="195"/>
        <v/>
      </c>
      <c r="Q6229" s="61" t="s">
        <v>30</v>
      </c>
    </row>
    <row r="6230" spans="8:17" x14ac:dyDescent="0.25">
      <c r="H6230" s="59">
        <v>111970</v>
      </c>
      <c r="I6230" s="59" t="s">
        <v>69</v>
      </c>
      <c r="J6230" s="59">
        <v>1167171</v>
      </c>
      <c r="K6230" s="59" t="s">
        <v>6449</v>
      </c>
      <c r="L6230" s="61" t="s">
        <v>113</v>
      </c>
      <c r="M6230" s="61">
        <f>VLOOKUP(H6230,zdroj!C:F,4,0)</f>
        <v>0</v>
      </c>
      <c r="N6230" s="61" t="str">
        <f t="shared" si="194"/>
        <v>katB</v>
      </c>
      <c r="P6230" s="73" t="str">
        <f t="shared" si="195"/>
        <v/>
      </c>
      <c r="Q6230" s="61" t="s">
        <v>30</v>
      </c>
    </row>
    <row r="6231" spans="8:17" x14ac:dyDescent="0.25">
      <c r="H6231" s="59">
        <v>111970</v>
      </c>
      <c r="I6231" s="59" t="s">
        <v>69</v>
      </c>
      <c r="J6231" s="59">
        <v>1167189</v>
      </c>
      <c r="K6231" s="59" t="s">
        <v>6450</v>
      </c>
      <c r="L6231" s="61" t="s">
        <v>113</v>
      </c>
      <c r="M6231" s="61">
        <f>VLOOKUP(H6231,zdroj!C:F,4,0)</f>
        <v>0</v>
      </c>
      <c r="N6231" s="61" t="str">
        <f t="shared" si="194"/>
        <v>katB</v>
      </c>
      <c r="P6231" s="73" t="str">
        <f t="shared" si="195"/>
        <v/>
      </c>
      <c r="Q6231" s="61" t="s">
        <v>30</v>
      </c>
    </row>
    <row r="6232" spans="8:17" x14ac:dyDescent="0.25">
      <c r="H6232" s="59">
        <v>111970</v>
      </c>
      <c r="I6232" s="59" t="s">
        <v>69</v>
      </c>
      <c r="J6232" s="59">
        <v>1167197</v>
      </c>
      <c r="K6232" s="59" t="s">
        <v>6451</v>
      </c>
      <c r="L6232" s="61" t="s">
        <v>113</v>
      </c>
      <c r="M6232" s="61">
        <f>VLOOKUP(H6232,zdroj!C:F,4,0)</f>
        <v>0</v>
      </c>
      <c r="N6232" s="61" t="str">
        <f t="shared" si="194"/>
        <v>katB</v>
      </c>
      <c r="P6232" s="73" t="str">
        <f t="shared" si="195"/>
        <v/>
      </c>
      <c r="Q6232" s="61" t="s">
        <v>30</v>
      </c>
    </row>
    <row r="6233" spans="8:17" x14ac:dyDescent="0.25">
      <c r="H6233" s="59">
        <v>111970</v>
      </c>
      <c r="I6233" s="59" t="s">
        <v>69</v>
      </c>
      <c r="J6233" s="59">
        <v>1167201</v>
      </c>
      <c r="K6233" s="59" t="s">
        <v>6452</v>
      </c>
      <c r="L6233" s="61" t="s">
        <v>113</v>
      </c>
      <c r="M6233" s="61">
        <f>VLOOKUP(H6233,zdroj!C:F,4,0)</f>
        <v>0</v>
      </c>
      <c r="N6233" s="61" t="str">
        <f t="shared" si="194"/>
        <v>katB</v>
      </c>
      <c r="P6233" s="73" t="str">
        <f t="shared" si="195"/>
        <v/>
      </c>
      <c r="Q6233" s="61" t="s">
        <v>30</v>
      </c>
    </row>
    <row r="6234" spans="8:17" x14ac:dyDescent="0.25">
      <c r="H6234" s="59">
        <v>111970</v>
      </c>
      <c r="I6234" s="59" t="s">
        <v>69</v>
      </c>
      <c r="J6234" s="59">
        <v>1167219</v>
      </c>
      <c r="K6234" s="59" t="s">
        <v>6453</v>
      </c>
      <c r="L6234" s="61" t="s">
        <v>113</v>
      </c>
      <c r="M6234" s="61">
        <f>VLOOKUP(H6234,zdroj!C:F,4,0)</f>
        <v>0</v>
      </c>
      <c r="N6234" s="61" t="str">
        <f t="shared" si="194"/>
        <v>katB</v>
      </c>
      <c r="P6234" s="73" t="str">
        <f t="shared" si="195"/>
        <v/>
      </c>
      <c r="Q6234" s="61" t="s">
        <v>30</v>
      </c>
    </row>
    <row r="6235" spans="8:17" x14ac:dyDescent="0.25">
      <c r="H6235" s="59">
        <v>111970</v>
      </c>
      <c r="I6235" s="59" t="s">
        <v>69</v>
      </c>
      <c r="J6235" s="59">
        <v>1167227</v>
      </c>
      <c r="K6235" s="59" t="s">
        <v>6454</v>
      </c>
      <c r="L6235" s="61" t="s">
        <v>113</v>
      </c>
      <c r="M6235" s="61">
        <f>VLOOKUP(H6235,zdroj!C:F,4,0)</f>
        <v>0</v>
      </c>
      <c r="N6235" s="61" t="str">
        <f t="shared" si="194"/>
        <v>katB</v>
      </c>
      <c r="P6235" s="73" t="str">
        <f t="shared" si="195"/>
        <v/>
      </c>
      <c r="Q6235" s="61" t="s">
        <v>30</v>
      </c>
    </row>
    <row r="6236" spans="8:17" x14ac:dyDescent="0.25">
      <c r="H6236" s="59">
        <v>111970</v>
      </c>
      <c r="I6236" s="59" t="s">
        <v>69</v>
      </c>
      <c r="J6236" s="59">
        <v>1167235</v>
      </c>
      <c r="K6236" s="59" t="s">
        <v>6455</v>
      </c>
      <c r="L6236" s="61" t="s">
        <v>113</v>
      </c>
      <c r="M6236" s="61">
        <f>VLOOKUP(H6236,zdroj!C:F,4,0)</f>
        <v>0</v>
      </c>
      <c r="N6236" s="61" t="str">
        <f t="shared" si="194"/>
        <v>katB</v>
      </c>
      <c r="P6236" s="73" t="str">
        <f t="shared" si="195"/>
        <v/>
      </c>
      <c r="Q6236" s="61" t="s">
        <v>30</v>
      </c>
    </row>
    <row r="6237" spans="8:17" x14ac:dyDescent="0.25">
      <c r="H6237" s="59">
        <v>111970</v>
      </c>
      <c r="I6237" s="59" t="s">
        <v>69</v>
      </c>
      <c r="J6237" s="59">
        <v>1167243</v>
      </c>
      <c r="K6237" s="59" t="s">
        <v>6456</v>
      </c>
      <c r="L6237" s="61" t="s">
        <v>113</v>
      </c>
      <c r="M6237" s="61">
        <f>VLOOKUP(H6237,zdroj!C:F,4,0)</f>
        <v>0</v>
      </c>
      <c r="N6237" s="61" t="str">
        <f t="shared" si="194"/>
        <v>katB</v>
      </c>
      <c r="P6237" s="73" t="str">
        <f t="shared" si="195"/>
        <v/>
      </c>
      <c r="Q6237" s="61" t="s">
        <v>30</v>
      </c>
    </row>
    <row r="6238" spans="8:17" x14ac:dyDescent="0.25">
      <c r="H6238" s="59">
        <v>111970</v>
      </c>
      <c r="I6238" s="59" t="s">
        <v>69</v>
      </c>
      <c r="J6238" s="59">
        <v>1167251</v>
      </c>
      <c r="K6238" s="59" t="s">
        <v>6457</v>
      </c>
      <c r="L6238" s="61" t="s">
        <v>113</v>
      </c>
      <c r="M6238" s="61">
        <f>VLOOKUP(H6238,zdroj!C:F,4,0)</f>
        <v>0</v>
      </c>
      <c r="N6238" s="61" t="str">
        <f t="shared" si="194"/>
        <v>katB</v>
      </c>
      <c r="P6238" s="73" t="str">
        <f t="shared" si="195"/>
        <v/>
      </c>
      <c r="Q6238" s="61" t="s">
        <v>30</v>
      </c>
    </row>
    <row r="6239" spans="8:17" x14ac:dyDescent="0.25">
      <c r="H6239" s="59">
        <v>111970</v>
      </c>
      <c r="I6239" s="59" t="s">
        <v>69</v>
      </c>
      <c r="J6239" s="59">
        <v>1167260</v>
      </c>
      <c r="K6239" s="59" t="s">
        <v>6458</v>
      </c>
      <c r="L6239" s="61" t="s">
        <v>113</v>
      </c>
      <c r="M6239" s="61">
        <f>VLOOKUP(H6239,zdroj!C:F,4,0)</f>
        <v>0</v>
      </c>
      <c r="N6239" s="61" t="str">
        <f t="shared" si="194"/>
        <v>katB</v>
      </c>
      <c r="P6239" s="73" t="str">
        <f t="shared" si="195"/>
        <v/>
      </c>
      <c r="Q6239" s="61" t="s">
        <v>30</v>
      </c>
    </row>
    <row r="6240" spans="8:17" x14ac:dyDescent="0.25">
      <c r="H6240" s="59">
        <v>111970</v>
      </c>
      <c r="I6240" s="59" t="s">
        <v>69</v>
      </c>
      <c r="J6240" s="59">
        <v>1167278</v>
      </c>
      <c r="K6240" s="59" t="s">
        <v>6459</v>
      </c>
      <c r="L6240" s="61" t="s">
        <v>113</v>
      </c>
      <c r="M6240" s="61">
        <f>VLOOKUP(H6240,zdroj!C:F,4,0)</f>
        <v>0</v>
      </c>
      <c r="N6240" s="61" t="str">
        <f t="shared" si="194"/>
        <v>katB</v>
      </c>
      <c r="P6240" s="73" t="str">
        <f t="shared" si="195"/>
        <v/>
      </c>
      <c r="Q6240" s="61" t="s">
        <v>30</v>
      </c>
    </row>
    <row r="6241" spans="8:17" x14ac:dyDescent="0.25">
      <c r="H6241" s="59">
        <v>111970</v>
      </c>
      <c r="I6241" s="59" t="s">
        <v>69</v>
      </c>
      <c r="J6241" s="59">
        <v>1167286</v>
      </c>
      <c r="K6241" s="59" t="s">
        <v>6460</v>
      </c>
      <c r="L6241" s="61" t="s">
        <v>113</v>
      </c>
      <c r="M6241" s="61">
        <f>VLOOKUP(H6241,zdroj!C:F,4,0)</f>
        <v>0</v>
      </c>
      <c r="N6241" s="61" t="str">
        <f t="shared" si="194"/>
        <v>katB</v>
      </c>
      <c r="P6241" s="73" t="str">
        <f t="shared" si="195"/>
        <v/>
      </c>
      <c r="Q6241" s="61" t="s">
        <v>31</v>
      </c>
    </row>
    <row r="6242" spans="8:17" x14ac:dyDescent="0.25">
      <c r="H6242" s="59">
        <v>111970</v>
      </c>
      <c r="I6242" s="59" t="s">
        <v>69</v>
      </c>
      <c r="J6242" s="59">
        <v>1167294</v>
      </c>
      <c r="K6242" s="59" t="s">
        <v>6461</v>
      </c>
      <c r="L6242" s="61" t="s">
        <v>113</v>
      </c>
      <c r="M6242" s="61">
        <f>VLOOKUP(H6242,zdroj!C:F,4,0)</f>
        <v>0</v>
      </c>
      <c r="N6242" s="61" t="str">
        <f t="shared" si="194"/>
        <v>katB</v>
      </c>
      <c r="P6242" s="73" t="str">
        <f t="shared" si="195"/>
        <v/>
      </c>
      <c r="Q6242" s="61" t="s">
        <v>30</v>
      </c>
    </row>
    <row r="6243" spans="8:17" x14ac:dyDescent="0.25">
      <c r="H6243" s="59">
        <v>111970</v>
      </c>
      <c r="I6243" s="59" t="s">
        <v>69</v>
      </c>
      <c r="J6243" s="59">
        <v>1167308</v>
      </c>
      <c r="K6243" s="59" t="s">
        <v>6462</v>
      </c>
      <c r="L6243" s="61" t="s">
        <v>113</v>
      </c>
      <c r="M6243" s="61">
        <f>VLOOKUP(H6243,zdroj!C:F,4,0)</f>
        <v>0</v>
      </c>
      <c r="N6243" s="61" t="str">
        <f t="shared" si="194"/>
        <v>katB</v>
      </c>
      <c r="P6243" s="73" t="str">
        <f t="shared" si="195"/>
        <v/>
      </c>
      <c r="Q6243" s="61" t="s">
        <v>30</v>
      </c>
    </row>
    <row r="6244" spans="8:17" x14ac:dyDescent="0.25">
      <c r="H6244" s="59">
        <v>111970</v>
      </c>
      <c r="I6244" s="59" t="s">
        <v>69</v>
      </c>
      <c r="J6244" s="59">
        <v>1167316</v>
      </c>
      <c r="K6244" s="59" t="s">
        <v>6463</v>
      </c>
      <c r="L6244" s="61" t="s">
        <v>113</v>
      </c>
      <c r="M6244" s="61">
        <f>VLOOKUP(H6244,zdroj!C:F,4,0)</f>
        <v>0</v>
      </c>
      <c r="N6244" s="61" t="str">
        <f t="shared" si="194"/>
        <v>katB</v>
      </c>
      <c r="P6244" s="73" t="str">
        <f t="shared" si="195"/>
        <v/>
      </c>
      <c r="Q6244" s="61" t="s">
        <v>30</v>
      </c>
    </row>
    <row r="6245" spans="8:17" x14ac:dyDescent="0.25">
      <c r="H6245" s="59">
        <v>111970</v>
      </c>
      <c r="I6245" s="59" t="s">
        <v>69</v>
      </c>
      <c r="J6245" s="59">
        <v>1167324</v>
      </c>
      <c r="K6245" s="59" t="s">
        <v>6464</v>
      </c>
      <c r="L6245" s="61" t="s">
        <v>113</v>
      </c>
      <c r="M6245" s="61">
        <f>VLOOKUP(H6245,zdroj!C:F,4,0)</f>
        <v>0</v>
      </c>
      <c r="N6245" s="61" t="str">
        <f t="shared" si="194"/>
        <v>katB</v>
      </c>
      <c r="P6245" s="73" t="str">
        <f t="shared" si="195"/>
        <v/>
      </c>
      <c r="Q6245" s="61" t="s">
        <v>30</v>
      </c>
    </row>
    <row r="6246" spans="8:17" x14ac:dyDescent="0.25">
      <c r="H6246" s="59">
        <v>111970</v>
      </c>
      <c r="I6246" s="59" t="s">
        <v>69</v>
      </c>
      <c r="J6246" s="59">
        <v>26248204</v>
      </c>
      <c r="K6246" s="59" t="s">
        <v>6465</v>
      </c>
      <c r="L6246" s="61" t="s">
        <v>113</v>
      </c>
      <c r="M6246" s="61">
        <f>VLOOKUP(H6246,zdroj!C:F,4,0)</f>
        <v>0</v>
      </c>
      <c r="N6246" s="61" t="str">
        <f t="shared" si="194"/>
        <v>katB</v>
      </c>
      <c r="P6246" s="73" t="str">
        <f t="shared" si="195"/>
        <v/>
      </c>
      <c r="Q6246" s="61" t="s">
        <v>30</v>
      </c>
    </row>
    <row r="6247" spans="8:17" x14ac:dyDescent="0.25">
      <c r="H6247" s="59">
        <v>111970</v>
      </c>
      <c r="I6247" s="59" t="s">
        <v>69</v>
      </c>
      <c r="J6247" s="59">
        <v>26380978</v>
      </c>
      <c r="K6247" s="59" t="s">
        <v>6466</v>
      </c>
      <c r="L6247" s="61" t="s">
        <v>113</v>
      </c>
      <c r="M6247" s="61">
        <f>VLOOKUP(H6247,zdroj!C:F,4,0)</f>
        <v>0</v>
      </c>
      <c r="N6247" s="61" t="str">
        <f t="shared" si="194"/>
        <v>katB</v>
      </c>
      <c r="P6247" s="73" t="str">
        <f t="shared" si="195"/>
        <v/>
      </c>
      <c r="Q6247" s="61" t="s">
        <v>30</v>
      </c>
    </row>
    <row r="6248" spans="8:17" x14ac:dyDescent="0.25">
      <c r="H6248" s="59">
        <v>111970</v>
      </c>
      <c r="I6248" s="59" t="s">
        <v>69</v>
      </c>
      <c r="J6248" s="59">
        <v>26380986</v>
      </c>
      <c r="K6248" s="59" t="s">
        <v>6467</v>
      </c>
      <c r="L6248" s="61" t="s">
        <v>113</v>
      </c>
      <c r="M6248" s="61">
        <f>VLOOKUP(H6248,zdroj!C:F,4,0)</f>
        <v>0</v>
      </c>
      <c r="N6248" s="61" t="str">
        <f t="shared" si="194"/>
        <v>katB</v>
      </c>
      <c r="P6248" s="73" t="str">
        <f t="shared" si="195"/>
        <v/>
      </c>
      <c r="Q6248" s="61" t="s">
        <v>30</v>
      </c>
    </row>
    <row r="6249" spans="8:17" x14ac:dyDescent="0.25">
      <c r="H6249" s="59">
        <v>111970</v>
      </c>
      <c r="I6249" s="59" t="s">
        <v>69</v>
      </c>
      <c r="J6249" s="59">
        <v>26494566</v>
      </c>
      <c r="K6249" s="59" t="s">
        <v>6468</v>
      </c>
      <c r="L6249" s="61" t="s">
        <v>113</v>
      </c>
      <c r="M6249" s="61">
        <f>VLOOKUP(H6249,zdroj!C:F,4,0)</f>
        <v>0</v>
      </c>
      <c r="N6249" s="61" t="str">
        <f t="shared" si="194"/>
        <v>katB</v>
      </c>
      <c r="P6249" s="73" t="str">
        <f t="shared" si="195"/>
        <v/>
      </c>
      <c r="Q6249" s="61" t="s">
        <v>30</v>
      </c>
    </row>
    <row r="6250" spans="8:17" x14ac:dyDescent="0.25">
      <c r="H6250" s="59">
        <v>111970</v>
      </c>
      <c r="I6250" s="59" t="s">
        <v>69</v>
      </c>
      <c r="J6250" s="59">
        <v>26680726</v>
      </c>
      <c r="K6250" s="59" t="s">
        <v>6469</v>
      </c>
      <c r="L6250" s="61" t="s">
        <v>113</v>
      </c>
      <c r="M6250" s="61">
        <f>VLOOKUP(H6250,zdroj!C:F,4,0)</f>
        <v>0</v>
      </c>
      <c r="N6250" s="61" t="str">
        <f t="shared" si="194"/>
        <v>katB</v>
      </c>
      <c r="P6250" s="73" t="str">
        <f t="shared" si="195"/>
        <v/>
      </c>
      <c r="Q6250" s="61" t="s">
        <v>30</v>
      </c>
    </row>
    <row r="6251" spans="8:17" x14ac:dyDescent="0.25">
      <c r="H6251" s="59">
        <v>111970</v>
      </c>
      <c r="I6251" s="59" t="s">
        <v>69</v>
      </c>
      <c r="J6251" s="59">
        <v>27268551</v>
      </c>
      <c r="K6251" s="59" t="s">
        <v>6470</v>
      </c>
      <c r="L6251" s="61" t="s">
        <v>113</v>
      </c>
      <c r="M6251" s="61">
        <f>VLOOKUP(H6251,zdroj!C:F,4,0)</f>
        <v>0</v>
      </c>
      <c r="N6251" s="61" t="str">
        <f t="shared" si="194"/>
        <v>katB</v>
      </c>
      <c r="P6251" s="73" t="str">
        <f t="shared" si="195"/>
        <v/>
      </c>
      <c r="Q6251" s="61" t="s">
        <v>30</v>
      </c>
    </row>
    <row r="6252" spans="8:17" x14ac:dyDescent="0.25">
      <c r="H6252" s="59">
        <v>111970</v>
      </c>
      <c r="I6252" s="59" t="s">
        <v>69</v>
      </c>
      <c r="J6252" s="59">
        <v>27705480</v>
      </c>
      <c r="K6252" s="59" t="s">
        <v>6471</v>
      </c>
      <c r="L6252" s="61" t="s">
        <v>81</v>
      </c>
      <c r="M6252" s="61">
        <f>VLOOKUP(H6252,zdroj!C:F,4,0)</f>
        <v>0</v>
      </c>
      <c r="N6252" s="61" t="str">
        <f t="shared" si="194"/>
        <v>-</v>
      </c>
      <c r="P6252" s="73" t="str">
        <f t="shared" si="195"/>
        <v/>
      </c>
      <c r="Q6252" s="61" t="s">
        <v>88</v>
      </c>
    </row>
    <row r="6253" spans="8:17" x14ac:dyDescent="0.25">
      <c r="H6253" s="59">
        <v>111970</v>
      </c>
      <c r="I6253" s="59" t="s">
        <v>69</v>
      </c>
      <c r="J6253" s="59">
        <v>30848407</v>
      </c>
      <c r="K6253" s="59" t="s">
        <v>6472</v>
      </c>
      <c r="L6253" s="61" t="s">
        <v>113</v>
      </c>
      <c r="M6253" s="61">
        <f>VLOOKUP(H6253,zdroj!C:F,4,0)</f>
        <v>0</v>
      </c>
      <c r="N6253" s="61" t="str">
        <f t="shared" si="194"/>
        <v>katB</v>
      </c>
      <c r="P6253" s="73" t="str">
        <f t="shared" si="195"/>
        <v/>
      </c>
      <c r="Q6253" s="61" t="s">
        <v>30</v>
      </c>
    </row>
    <row r="6254" spans="8:17" x14ac:dyDescent="0.25">
      <c r="H6254" s="59">
        <v>111970</v>
      </c>
      <c r="I6254" s="59" t="s">
        <v>69</v>
      </c>
      <c r="J6254" s="59">
        <v>31276059</v>
      </c>
      <c r="K6254" s="59" t="s">
        <v>6473</v>
      </c>
      <c r="L6254" s="61" t="s">
        <v>113</v>
      </c>
      <c r="M6254" s="61">
        <f>VLOOKUP(H6254,zdroj!C:F,4,0)</f>
        <v>0</v>
      </c>
      <c r="N6254" s="61" t="str">
        <f t="shared" si="194"/>
        <v>katB</v>
      </c>
      <c r="P6254" s="73" t="str">
        <f t="shared" si="195"/>
        <v/>
      </c>
      <c r="Q6254" s="61" t="s">
        <v>30</v>
      </c>
    </row>
    <row r="6255" spans="8:17" x14ac:dyDescent="0.25">
      <c r="H6255" s="59">
        <v>111970</v>
      </c>
      <c r="I6255" s="59" t="s">
        <v>69</v>
      </c>
      <c r="J6255" s="59">
        <v>70820970</v>
      </c>
      <c r="K6255" s="59" t="s">
        <v>6474</v>
      </c>
      <c r="L6255" s="61" t="s">
        <v>113</v>
      </c>
      <c r="M6255" s="61">
        <f>VLOOKUP(H6255,zdroj!C:F,4,0)</f>
        <v>0</v>
      </c>
      <c r="N6255" s="61" t="str">
        <f t="shared" si="194"/>
        <v>katB</v>
      </c>
      <c r="P6255" s="73" t="str">
        <f t="shared" si="195"/>
        <v/>
      </c>
      <c r="Q6255" s="61" t="s">
        <v>31</v>
      </c>
    </row>
    <row r="6256" spans="8:17" x14ac:dyDescent="0.25">
      <c r="H6256" s="59">
        <v>111970</v>
      </c>
      <c r="I6256" s="59" t="s">
        <v>69</v>
      </c>
      <c r="J6256" s="59">
        <v>72377577</v>
      </c>
      <c r="K6256" s="59" t="s">
        <v>6475</v>
      </c>
      <c r="L6256" s="61" t="s">
        <v>81</v>
      </c>
      <c r="M6256" s="61">
        <f>VLOOKUP(H6256,zdroj!C:F,4,0)</f>
        <v>0</v>
      </c>
      <c r="N6256" s="61" t="str">
        <f t="shared" si="194"/>
        <v>-</v>
      </c>
      <c r="P6256" s="73" t="str">
        <f t="shared" si="195"/>
        <v/>
      </c>
      <c r="Q6256" s="61" t="s">
        <v>88</v>
      </c>
    </row>
    <row r="6257" spans="8:17" x14ac:dyDescent="0.25">
      <c r="H6257" s="59">
        <v>122793</v>
      </c>
      <c r="I6257" s="59" t="s">
        <v>72</v>
      </c>
      <c r="J6257" s="59">
        <v>1181904</v>
      </c>
      <c r="K6257" s="59" t="s">
        <v>6476</v>
      </c>
      <c r="L6257" s="61" t="s">
        <v>81</v>
      </c>
      <c r="M6257" s="61">
        <f>VLOOKUP(H6257,zdroj!C:F,4,0)</f>
        <v>0</v>
      </c>
      <c r="N6257" s="61" t="str">
        <f t="shared" si="194"/>
        <v>-</v>
      </c>
      <c r="P6257" s="73" t="str">
        <f t="shared" si="195"/>
        <v/>
      </c>
      <c r="Q6257" s="61" t="s">
        <v>86</v>
      </c>
    </row>
    <row r="6258" spans="8:17" x14ac:dyDescent="0.25">
      <c r="H6258" s="59">
        <v>122793</v>
      </c>
      <c r="I6258" s="59" t="s">
        <v>72</v>
      </c>
      <c r="J6258" s="59">
        <v>1181947</v>
      </c>
      <c r="K6258" s="59" t="s">
        <v>6477</v>
      </c>
      <c r="L6258" s="61" t="s">
        <v>81</v>
      </c>
      <c r="M6258" s="61">
        <f>VLOOKUP(H6258,zdroj!C:F,4,0)</f>
        <v>0</v>
      </c>
      <c r="N6258" s="61" t="str">
        <f t="shared" si="194"/>
        <v>-</v>
      </c>
      <c r="P6258" s="73" t="str">
        <f t="shared" si="195"/>
        <v/>
      </c>
      <c r="Q6258" s="61" t="s">
        <v>86</v>
      </c>
    </row>
    <row r="6259" spans="8:17" x14ac:dyDescent="0.25">
      <c r="H6259" s="59">
        <v>122793</v>
      </c>
      <c r="I6259" s="59" t="s">
        <v>72</v>
      </c>
      <c r="J6259" s="59">
        <v>1181955</v>
      </c>
      <c r="K6259" s="59" t="s">
        <v>6478</v>
      </c>
      <c r="L6259" s="61" t="s">
        <v>81</v>
      </c>
      <c r="M6259" s="61">
        <f>VLOOKUP(H6259,zdroj!C:F,4,0)</f>
        <v>0</v>
      </c>
      <c r="N6259" s="61" t="str">
        <f t="shared" si="194"/>
        <v>-</v>
      </c>
      <c r="P6259" s="73" t="str">
        <f t="shared" si="195"/>
        <v/>
      </c>
      <c r="Q6259" s="61" t="s">
        <v>86</v>
      </c>
    </row>
    <row r="6260" spans="8:17" x14ac:dyDescent="0.25">
      <c r="H6260" s="59">
        <v>122793</v>
      </c>
      <c r="I6260" s="59" t="s">
        <v>72</v>
      </c>
      <c r="J6260" s="59">
        <v>1181963</v>
      </c>
      <c r="K6260" s="59" t="s">
        <v>6479</v>
      </c>
      <c r="L6260" s="61" t="s">
        <v>81</v>
      </c>
      <c r="M6260" s="61">
        <f>VLOOKUP(H6260,zdroj!C:F,4,0)</f>
        <v>0</v>
      </c>
      <c r="N6260" s="61" t="str">
        <f t="shared" si="194"/>
        <v>-</v>
      </c>
      <c r="P6260" s="73" t="str">
        <f t="shared" si="195"/>
        <v/>
      </c>
      <c r="Q6260" s="61" t="s">
        <v>86</v>
      </c>
    </row>
    <row r="6261" spans="8:17" x14ac:dyDescent="0.25">
      <c r="H6261" s="59">
        <v>122793</v>
      </c>
      <c r="I6261" s="59" t="s">
        <v>72</v>
      </c>
      <c r="J6261" s="59">
        <v>1181971</v>
      </c>
      <c r="K6261" s="59" t="s">
        <v>6480</v>
      </c>
      <c r="L6261" s="61" t="s">
        <v>81</v>
      </c>
      <c r="M6261" s="61">
        <f>VLOOKUP(H6261,zdroj!C:F,4,0)</f>
        <v>0</v>
      </c>
      <c r="N6261" s="61" t="str">
        <f t="shared" si="194"/>
        <v>-</v>
      </c>
      <c r="P6261" s="73" t="str">
        <f t="shared" si="195"/>
        <v/>
      </c>
      <c r="Q6261" s="61" t="s">
        <v>86</v>
      </c>
    </row>
    <row r="6262" spans="8:17" x14ac:dyDescent="0.25">
      <c r="H6262" s="59">
        <v>122793</v>
      </c>
      <c r="I6262" s="59" t="s">
        <v>72</v>
      </c>
      <c r="J6262" s="59">
        <v>1181980</v>
      </c>
      <c r="K6262" s="59" t="s">
        <v>6481</v>
      </c>
      <c r="L6262" s="61" t="s">
        <v>81</v>
      </c>
      <c r="M6262" s="61">
        <f>VLOOKUP(H6262,zdroj!C:F,4,0)</f>
        <v>0</v>
      </c>
      <c r="N6262" s="61" t="str">
        <f t="shared" si="194"/>
        <v>-</v>
      </c>
      <c r="P6262" s="73" t="str">
        <f t="shared" si="195"/>
        <v/>
      </c>
      <c r="Q6262" s="61" t="s">
        <v>86</v>
      </c>
    </row>
    <row r="6263" spans="8:17" x14ac:dyDescent="0.25">
      <c r="H6263" s="59">
        <v>122793</v>
      </c>
      <c r="I6263" s="59" t="s">
        <v>72</v>
      </c>
      <c r="J6263" s="59">
        <v>1181998</v>
      </c>
      <c r="K6263" s="59" t="s">
        <v>6482</v>
      </c>
      <c r="L6263" s="61" t="s">
        <v>81</v>
      </c>
      <c r="M6263" s="61">
        <f>VLOOKUP(H6263,zdroj!C:F,4,0)</f>
        <v>0</v>
      </c>
      <c r="N6263" s="61" t="str">
        <f t="shared" si="194"/>
        <v>-</v>
      </c>
      <c r="P6263" s="73" t="str">
        <f t="shared" si="195"/>
        <v/>
      </c>
      <c r="Q6263" s="61" t="s">
        <v>86</v>
      </c>
    </row>
    <row r="6264" spans="8:17" x14ac:dyDescent="0.25">
      <c r="H6264" s="59">
        <v>122793</v>
      </c>
      <c r="I6264" s="59" t="s">
        <v>72</v>
      </c>
      <c r="J6264" s="59">
        <v>1182005</v>
      </c>
      <c r="K6264" s="59" t="s">
        <v>6483</v>
      </c>
      <c r="L6264" s="61" t="s">
        <v>81</v>
      </c>
      <c r="M6264" s="61">
        <f>VLOOKUP(H6264,zdroj!C:F,4,0)</f>
        <v>0</v>
      </c>
      <c r="N6264" s="61" t="str">
        <f t="shared" si="194"/>
        <v>-</v>
      </c>
      <c r="P6264" s="73" t="str">
        <f t="shared" si="195"/>
        <v/>
      </c>
      <c r="Q6264" s="61" t="s">
        <v>88</v>
      </c>
    </row>
    <row r="6265" spans="8:17" x14ac:dyDescent="0.25">
      <c r="H6265" s="59">
        <v>122793</v>
      </c>
      <c r="I6265" s="59" t="s">
        <v>72</v>
      </c>
      <c r="J6265" s="59">
        <v>1182013</v>
      </c>
      <c r="K6265" s="59" t="s">
        <v>6484</v>
      </c>
      <c r="L6265" s="61" t="s">
        <v>81</v>
      </c>
      <c r="M6265" s="61">
        <f>VLOOKUP(H6265,zdroj!C:F,4,0)</f>
        <v>0</v>
      </c>
      <c r="N6265" s="61" t="str">
        <f t="shared" si="194"/>
        <v>-</v>
      </c>
      <c r="P6265" s="73" t="str">
        <f t="shared" si="195"/>
        <v/>
      </c>
      <c r="Q6265" s="61" t="s">
        <v>86</v>
      </c>
    </row>
    <row r="6266" spans="8:17" x14ac:dyDescent="0.25">
      <c r="H6266" s="59">
        <v>122793</v>
      </c>
      <c r="I6266" s="59" t="s">
        <v>72</v>
      </c>
      <c r="J6266" s="59">
        <v>1182021</v>
      </c>
      <c r="K6266" s="59" t="s">
        <v>6485</v>
      </c>
      <c r="L6266" s="61" t="s">
        <v>81</v>
      </c>
      <c r="M6266" s="61">
        <f>VLOOKUP(H6266,zdroj!C:F,4,0)</f>
        <v>0</v>
      </c>
      <c r="N6266" s="61" t="str">
        <f t="shared" si="194"/>
        <v>-</v>
      </c>
      <c r="P6266" s="73" t="str">
        <f t="shared" si="195"/>
        <v/>
      </c>
      <c r="Q6266" s="61" t="s">
        <v>88</v>
      </c>
    </row>
    <row r="6267" spans="8:17" x14ac:dyDescent="0.25">
      <c r="H6267" s="59">
        <v>122793</v>
      </c>
      <c r="I6267" s="59" t="s">
        <v>72</v>
      </c>
      <c r="J6267" s="59">
        <v>1182030</v>
      </c>
      <c r="K6267" s="59" t="s">
        <v>6486</v>
      </c>
      <c r="L6267" s="61" t="s">
        <v>81</v>
      </c>
      <c r="M6267" s="61">
        <f>VLOOKUP(H6267,zdroj!C:F,4,0)</f>
        <v>0</v>
      </c>
      <c r="N6267" s="61" t="str">
        <f t="shared" si="194"/>
        <v>-</v>
      </c>
      <c r="P6267" s="73" t="str">
        <f t="shared" si="195"/>
        <v/>
      </c>
      <c r="Q6267" s="61" t="s">
        <v>86</v>
      </c>
    </row>
    <row r="6268" spans="8:17" x14ac:dyDescent="0.25">
      <c r="H6268" s="59">
        <v>122793</v>
      </c>
      <c r="I6268" s="59" t="s">
        <v>72</v>
      </c>
      <c r="J6268" s="59">
        <v>1182048</v>
      </c>
      <c r="K6268" s="59" t="s">
        <v>6487</v>
      </c>
      <c r="L6268" s="61" t="s">
        <v>81</v>
      </c>
      <c r="M6268" s="61">
        <f>VLOOKUP(H6268,zdroj!C:F,4,0)</f>
        <v>0</v>
      </c>
      <c r="N6268" s="61" t="str">
        <f t="shared" si="194"/>
        <v>-</v>
      </c>
      <c r="P6268" s="73" t="str">
        <f t="shared" si="195"/>
        <v/>
      </c>
      <c r="Q6268" s="61" t="s">
        <v>86</v>
      </c>
    </row>
    <row r="6269" spans="8:17" x14ac:dyDescent="0.25">
      <c r="H6269" s="59">
        <v>122793</v>
      </c>
      <c r="I6269" s="59" t="s">
        <v>72</v>
      </c>
      <c r="J6269" s="59">
        <v>1182056</v>
      </c>
      <c r="K6269" s="59" t="s">
        <v>6488</v>
      </c>
      <c r="L6269" s="61" t="s">
        <v>81</v>
      </c>
      <c r="M6269" s="61">
        <f>VLOOKUP(H6269,zdroj!C:F,4,0)</f>
        <v>0</v>
      </c>
      <c r="N6269" s="61" t="str">
        <f t="shared" si="194"/>
        <v>-</v>
      </c>
      <c r="P6269" s="73" t="str">
        <f t="shared" si="195"/>
        <v/>
      </c>
      <c r="Q6269" s="61" t="s">
        <v>86</v>
      </c>
    </row>
    <row r="6270" spans="8:17" x14ac:dyDescent="0.25">
      <c r="H6270" s="59">
        <v>122793</v>
      </c>
      <c r="I6270" s="59" t="s">
        <v>72</v>
      </c>
      <c r="J6270" s="59">
        <v>1182064</v>
      </c>
      <c r="K6270" s="59" t="s">
        <v>6489</v>
      </c>
      <c r="L6270" s="61" t="s">
        <v>81</v>
      </c>
      <c r="M6270" s="61">
        <f>VLOOKUP(H6270,zdroj!C:F,4,0)</f>
        <v>0</v>
      </c>
      <c r="N6270" s="61" t="str">
        <f t="shared" si="194"/>
        <v>-</v>
      </c>
      <c r="P6270" s="73" t="str">
        <f t="shared" si="195"/>
        <v/>
      </c>
      <c r="Q6270" s="61" t="s">
        <v>86</v>
      </c>
    </row>
    <row r="6271" spans="8:17" x14ac:dyDescent="0.25">
      <c r="H6271" s="59">
        <v>122793</v>
      </c>
      <c r="I6271" s="59" t="s">
        <v>72</v>
      </c>
      <c r="J6271" s="59">
        <v>1182072</v>
      </c>
      <c r="K6271" s="59" t="s">
        <v>6490</v>
      </c>
      <c r="L6271" s="61" t="s">
        <v>81</v>
      </c>
      <c r="M6271" s="61">
        <f>VLOOKUP(H6271,zdroj!C:F,4,0)</f>
        <v>0</v>
      </c>
      <c r="N6271" s="61" t="str">
        <f t="shared" si="194"/>
        <v>-</v>
      </c>
      <c r="P6271" s="73" t="str">
        <f t="shared" si="195"/>
        <v/>
      </c>
      <c r="Q6271" s="61" t="s">
        <v>86</v>
      </c>
    </row>
    <row r="6272" spans="8:17" x14ac:dyDescent="0.25">
      <c r="H6272" s="59">
        <v>122793</v>
      </c>
      <c r="I6272" s="59" t="s">
        <v>72</v>
      </c>
      <c r="J6272" s="59">
        <v>1182081</v>
      </c>
      <c r="K6272" s="59" t="s">
        <v>6491</v>
      </c>
      <c r="L6272" s="61" t="s">
        <v>81</v>
      </c>
      <c r="M6272" s="61">
        <f>VLOOKUP(H6272,zdroj!C:F,4,0)</f>
        <v>0</v>
      </c>
      <c r="N6272" s="61" t="str">
        <f t="shared" si="194"/>
        <v>-</v>
      </c>
      <c r="P6272" s="73" t="str">
        <f t="shared" si="195"/>
        <v/>
      </c>
      <c r="Q6272" s="61" t="s">
        <v>86</v>
      </c>
    </row>
    <row r="6273" spans="8:17" x14ac:dyDescent="0.25">
      <c r="H6273" s="59">
        <v>122793</v>
      </c>
      <c r="I6273" s="59" t="s">
        <v>72</v>
      </c>
      <c r="J6273" s="59">
        <v>1182102</v>
      </c>
      <c r="K6273" s="59" t="s">
        <v>6492</v>
      </c>
      <c r="L6273" s="61" t="s">
        <v>81</v>
      </c>
      <c r="M6273" s="61">
        <f>VLOOKUP(H6273,zdroj!C:F,4,0)</f>
        <v>0</v>
      </c>
      <c r="N6273" s="61" t="str">
        <f t="shared" si="194"/>
        <v>-</v>
      </c>
      <c r="P6273" s="73" t="str">
        <f t="shared" si="195"/>
        <v/>
      </c>
      <c r="Q6273" s="61" t="s">
        <v>86</v>
      </c>
    </row>
    <row r="6274" spans="8:17" x14ac:dyDescent="0.25">
      <c r="H6274" s="59">
        <v>122793</v>
      </c>
      <c r="I6274" s="59" t="s">
        <v>72</v>
      </c>
      <c r="J6274" s="59">
        <v>1182111</v>
      </c>
      <c r="K6274" s="59" t="s">
        <v>6493</v>
      </c>
      <c r="L6274" s="61" t="s">
        <v>81</v>
      </c>
      <c r="M6274" s="61">
        <f>VLOOKUP(H6274,zdroj!C:F,4,0)</f>
        <v>0</v>
      </c>
      <c r="N6274" s="61" t="str">
        <f t="shared" si="194"/>
        <v>-</v>
      </c>
      <c r="P6274" s="73" t="str">
        <f t="shared" si="195"/>
        <v/>
      </c>
      <c r="Q6274" s="61" t="s">
        <v>86</v>
      </c>
    </row>
    <row r="6275" spans="8:17" x14ac:dyDescent="0.25">
      <c r="H6275" s="59">
        <v>122793</v>
      </c>
      <c r="I6275" s="59" t="s">
        <v>72</v>
      </c>
      <c r="J6275" s="59">
        <v>1182129</v>
      </c>
      <c r="K6275" s="59" t="s">
        <v>6494</v>
      </c>
      <c r="L6275" s="61" t="s">
        <v>81</v>
      </c>
      <c r="M6275" s="61">
        <f>VLOOKUP(H6275,zdroj!C:F,4,0)</f>
        <v>0</v>
      </c>
      <c r="N6275" s="61" t="str">
        <f t="shared" si="194"/>
        <v>-</v>
      </c>
      <c r="P6275" s="73" t="str">
        <f t="shared" si="195"/>
        <v/>
      </c>
      <c r="Q6275" s="61" t="s">
        <v>88</v>
      </c>
    </row>
    <row r="6276" spans="8:17" x14ac:dyDescent="0.25">
      <c r="H6276" s="59">
        <v>122793</v>
      </c>
      <c r="I6276" s="59" t="s">
        <v>72</v>
      </c>
      <c r="J6276" s="59">
        <v>1182137</v>
      </c>
      <c r="K6276" s="59" t="s">
        <v>6495</v>
      </c>
      <c r="L6276" s="61" t="s">
        <v>81</v>
      </c>
      <c r="M6276" s="61">
        <f>VLOOKUP(H6276,zdroj!C:F,4,0)</f>
        <v>0</v>
      </c>
      <c r="N6276" s="61" t="str">
        <f t="shared" si="194"/>
        <v>-</v>
      </c>
      <c r="P6276" s="73" t="str">
        <f t="shared" si="195"/>
        <v/>
      </c>
      <c r="Q6276" s="61" t="s">
        <v>86</v>
      </c>
    </row>
    <row r="6277" spans="8:17" x14ac:dyDescent="0.25">
      <c r="H6277" s="59">
        <v>122793</v>
      </c>
      <c r="I6277" s="59" t="s">
        <v>72</v>
      </c>
      <c r="J6277" s="59">
        <v>1182145</v>
      </c>
      <c r="K6277" s="59" t="s">
        <v>6496</v>
      </c>
      <c r="L6277" s="61" t="s">
        <v>81</v>
      </c>
      <c r="M6277" s="61">
        <f>VLOOKUP(H6277,zdroj!C:F,4,0)</f>
        <v>0</v>
      </c>
      <c r="N6277" s="61" t="str">
        <f t="shared" si="194"/>
        <v>-</v>
      </c>
      <c r="P6277" s="73" t="str">
        <f t="shared" si="195"/>
        <v/>
      </c>
      <c r="Q6277" s="61" t="s">
        <v>86</v>
      </c>
    </row>
    <row r="6278" spans="8:17" x14ac:dyDescent="0.25">
      <c r="H6278" s="59">
        <v>122793</v>
      </c>
      <c r="I6278" s="59" t="s">
        <v>72</v>
      </c>
      <c r="J6278" s="59">
        <v>1182153</v>
      </c>
      <c r="K6278" s="59" t="s">
        <v>6497</v>
      </c>
      <c r="L6278" s="61" t="s">
        <v>114</v>
      </c>
      <c r="M6278" s="61">
        <f>VLOOKUP(H6278,zdroj!C:F,4,0)</f>
        <v>0</v>
      </c>
      <c r="N6278" s="61" t="str">
        <f t="shared" si="194"/>
        <v>katC</v>
      </c>
      <c r="P6278" s="73" t="str">
        <f t="shared" si="195"/>
        <v/>
      </c>
      <c r="Q6278" s="61" t="s">
        <v>31</v>
      </c>
    </row>
    <row r="6279" spans="8:17" x14ac:dyDescent="0.25">
      <c r="H6279" s="59">
        <v>122793</v>
      </c>
      <c r="I6279" s="59" t="s">
        <v>72</v>
      </c>
      <c r="J6279" s="59">
        <v>1182161</v>
      </c>
      <c r="K6279" s="59" t="s">
        <v>6498</v>
      </c>
      <c r="L6279" s="61" t="s">
        <v>81</v>
      </c>
      <c r="M6279" s="61">
        <f>VLOOKUP(H6279,zdroj!C:F,4,0)</f>
        <v>0</v>
      </c>
      <c r="N6279" s="61" t="str">
        <f t="shared" ref="N6279:N6342" si="196">IF(M6279="A",IF(L6279="katA","katB",L6279),L6279)</f>
        <v>-</v>
      </c>
      <c r="P6279" s="73" t="str">
        <f t="shared" ref="P6279:P6342" si="197">IF(O6279="A",1,"")</f>
        <v/>
      </c>
      <c r="Q6279" s="61" t="s">
        <v>88</v>
      </c>
    </row>
    <row r="6280" spans="8:17" x14ac:dyDescent="0.25">
      <c r="H6280" s="59">
        <v>122793</v>
      </c>
      <c r="I6280" s="59" t="s">
        <v>72</v>
      </c>
      <c r="J6280" s="59">
        <v>1182170</v>
      </c>
      <c r="K6280" s="59" t="s">
        <v>6499</v>
      </c>
      <c r="L6280" s="61" t="s">
        <v>81</v>
      </c>
      <c r="M6280" s="61">
        <f>VLOOKUP(H6280,zdroj!C:F,4,0)</f>
        <v>0</v>
      </c>
      <c r="N6280" s="61" t="str">
        <f t="shared" si="196"/>
        <v>-</v>
      </c>
      <c r="P6280" s="73" t="str">
        <f t="shared" si="197"/>
        <v/>
      </c>
      <c r="Q6280" s="61" t="s">
        <v>86</v>
      </c>
    </row>
    <row r="6281" spans="8:17" x14ac:dyDescent="0.25">
      <c r="H6281" s="59">
        <v>122793</v>
      </c>
      <c r="I6281" s="59" t="s">
        <v>72</v>
      </c>
      <c r="J6281" s="59">
        <v>1182188</v>
      </c>
      <c r="K6281" s="59" t="s">
        <v>6500</v>
      </c>
      <c r="L6281" s="61" t="s">
        <v>81</v>
      </c>
      <c r="M6281" s="61">
        <f>VLOOKUP(H6281,zdroj!C:F,4,0)</f>
        <v>0</v>
      </c>
      <c r="N6281" s="61" t="str">
        <f t="shared" si="196"/>
        <v>-</v>
      </c>
      <c r="P6281" s="73" t="str">
        <f t="shared" si="197"/>
        <v/>
      </c>
      <c r="Q6281" s="61" t="s">
        <v>86</v>
      </c>
    </row>
    <row r="6282" spans="8:17" x14ac:dyDescent="0.25">
      <c r="H6282" s="59">
        <v>122793</v>
      </c>
      <c r="I6282" s="59" t="s">
        <v>72</v>
      </c>
      <c r="J6282" s="59">
        <v>1182196</v>
      </c>
      <c r="K6282" s="59" t="s">
        <v>6501</v>
      </c>
      <c r="L6282" s="61" t="s">
        <v>81</v>
      </c>
      <c r="M6282" s="61">
        <f>VLOOKUP(H6282,zdroj!C:F,4,0)</f>
        <v>0</v>
      </c>
      <c r="N6282" s="61" t="str">
        <f t="shared" si="196"/>
        <v>-</v>
      </c>
      <c r="P6282" s="73" t="str">
        <f t="shared" si="197"/>
        <v/>
      </c>
      <c r="Q6282" s="61" t="s">
        <v>86</v>
      </c>
    </row>
    <row r="6283" spans="8:17" x14ac:dyDescent="0.25">
      <c r="H6283" s="59">
        <v>122793</v>
      </c>
      <c r="I6283" s="59" t="s">
        <v>72</v>
      </c>
      <c r="J6283" s="59">
        <v>1182200</v>
      </c>
      <c r="K6283" s="59" t="s">
        <v>6502</v>
      </c>
      <c r="L6283" s="61" t="s">
        <v>81</v>
      </c>
      <c r="M6283" s="61">
        <f>VLOOKUP(H6283,zdroj!C:F,4,0)</f>
        <v>0</v>
      </c>
      <c r="N6283" s="61" t="str">
        <f t="shared" si="196"/>
        <v>-</v>
      </c>
      <c r="P6283" s="73" t="str">
        <f t="shared" si="197"/>
        <v/>
      </c>
      <c r="Q6283" s="61" t="s">
        <v>88</v>
      </c>
    </row>
    <row r="6284" spans="8:17" x14ac:dyDescent="0.25">
      <c r="H6284" s="59">
        <v>122793</v>
      </c>
      <c r="I6284" s="59" t="s">
        <v>72</v>
      </c>
      <c r="J6284" s="59">
        <v>1182218</v>
      </c>
      <c r="K6284" s="59" t="s">
        <v>6503</v>
      </c>
      <c r="L6284" s="61" t="s">
        <v>81</v>
      </c>
      <c r="M6284" s="61">
        <f>VLOOKUP(H6284,zdroj!C:F,4,0)</f>
        <v>0</v>
      </c>
      <c r="N6284" s="61" t="str">
        <f t="shared" si="196"/>
        <v>-</v>
      </c>
      <c r="P6284" s="73" t="str">
        <f t="shared" si="197"/>
        <v/>
      </c>
      <c r="Q6284" s="61" t="s">
        <v>86</v>
      </c>
    </row>
    <row r="6285" spans="8:17" x14ac:dyDescent="0.25">
      <c r="H6285" s="59">
        <v>122793</v>
      </c>
      <c r="I6285" s="59" t="s">
        <v>72</v>
      </c>
      <c r="J6285" s="59">
        <v>1182226</v>
      </c>
      <c r="K6285" s="59" t="s">
        <v>6504</v>
      </c>
      <c r="L6285" s="61" t="s">
        <v>81</v>
      </c>
      <c r="M6285" s="61">
        <f>VLOOKUP(H6285,zdroj!C:F,4,0)</f>
        <v>0</v>
      </c>
      <c r="N6285" s="61" t="str">
        <f t="shared" si="196"/>
        <v>-</v>
      </c>
      <c r="P6285" s="73" t="str">
        <f t="shared" si="197"/>
        <v/>
      </c>
      <c r="Q6285" s="61" t="s">
        <v>86</v>
      </c>
    </row>
    <row r="6286" spans="8:17" x14ac:dyDescent="0.25">
      <c r="H6286" s="59">
        <v>122793</v>
      </c>
      <c r="I6286" s="59" t="s">
        <v>72</v>
      </c>
      <c r="J6286" s="59">
        <v>1182234</v>
      </c>
      <c r="K6286" s="59" t="s">
        <v>6505</v>
      </c>
      <c r="L6286" s="61" t="s">
        <v>81</v>
      </c>
      <c r="M6286" s="61">
        <f>VLOOKUP(H6286,zdroj!C:F,4,0)</f>
        <v>0</v>
      </c>
      <c r="N6286" s="61" t="str">
        <f t="shared" si="196"/>
        <v>-</v>
      </c>
      <c r="P6286" s="73" t="str">
        <f t="shared" si="197"/>
        <v/>
      </c>
      <c r="Q6286" s="61" t="s">
        <v>86</v>
      </c>
    </row>
    <row r="6287" spans="8:17" x14ac:dyDescent="0.25">
      <c r="H6287" s="59">
        <v>122793</v>
      </c>
      <c r="I6287" s="59" t="s">
        <v>72</v>
      </c>
      <c r="J6287" s="59">
        <v>1182242</v>
      </c>
      <c r="K6287" s="59" t="s">
        <v>6506</v>
      </c>
      <c r="L6287" s="61" t="s">
        <v>81</v>
      </c>
      <c r="M6287" s="61">
        <f>VLOOKUP(H6287,zdroj!C:F,4,0)</f>
        <v>0</v>
      </c>
      <c r="N6287" s="61" t="str">
        <f t="shared" si="196"/>
        <v>-</v>
      </c>
      <c r="P6287" s="73" t="str">
        <f t="shared" si="197"/>
        <v/>
      </c>
      <c r="Q6287" s="61" t="s">
        <v>86</v>
      </c>
    </row>
    <row r="6288" spans="8:17" x14ac:dyDescent="0.25">
      <c r="H6288" s="59">
        <v>122793</v>
      </c>
      <c r="I6288" s="59" t="s">
        <v>72</v>
      </c>
      <c r="J6288" s="59">
        <v>1182251</v>
      </c>
      <c r="K6288" s="59" t="s">
        <v>6507</v>
      </c>
      <c r="L6288" s="61" t="s">
        <v>81</v>
      </c>
      <c r="M6288" s="61">
        <f>VLOOKUP(H6288,zdroj!C:F,4,0)</f>
        <v>0</v>
      </c>
      <c r="N6288" s="61" t="str">
        <f t="shared" si="196"/>
        <v>-</v>
      </c>
      <c r="P6288" s="73" t="str">
        <f t="shared" si="197"/>
        <v/>
      </c>
      <c r="Q6288" s="61" t="s">
        <v>86</v>
      </c>
    </row>
    <row r="6289" spans="8:17" x14ac:dyDescent="0.25">
      <c r="H6289" s="59">
        <v>122793</v>
      </c>
      <c r="I6289" s="59" t="s">
        <v>72</v>
      </c>
      <c r="J6289" s="59">
        <v>1182269</v>
      </c>
      <c r="K6289" s="59" t="s">
        <v>6508</v>
      </c>
      <c r="L6289" s="61" t="s">
        <v>81</v>
      </c>
      <c r="M6289" s="61">
        <f>VLOOKUP(H6289,zdroj!C:F,4,0)</f>
        <v>0</v>
      </c>
      <c r="N6289" s="61" t="str">
        <f t="shared" si="196"/>
        <v>-</v>
      </c>
      <c r="P6289" s="73" t="str">
        <f t="shared" si="197"/>
        <v/>
      </c>
      <c r="Q6289" s="61" t="s">
        <v>88</v>
      </c>
    </row>
    <row r="6290" spans="8:17" x14ac:dyDescent="0.25">
      <c r="H6290" s="59">
        <v>122793</v>
      </c>
      <c r="I6290" s="59" t="s">
        <v>72</v>
      </c>
      <c r="J6290" s="59">
        <v>1182277</v>
      </c>
      <c r="K6290" s="59" t="s">
        <v>6509</v>
      </c>
      <c r="L6290" s="61" t="s">
        <v>81</v>
      </c>
      <c r="M6290" s="61">
        <f>VLOOKUP(H6290,zdroj!C:F,4,0)</f>
        <v>0</v>
      </c>
      <c r="N6290" s="61" t="str">
        <f t="shared" si="196"/>
        <v>-</v>
      </c>
      <c r="P6290" s="73" t="str">
        <f t="shared" si="197"/>
        <v/>
      </c>
      <c r="Q6290" s="61" t="s">
        <v>86</v>
      </c>
    </row>
    <row r="6291" spans="8:17" x14ac:dyDescent="0.25">
      <c r="H6291" s="59">
        <v>122793</v>
      </c>
      <c r="I6291" s="59" t="s">
        <v>72</v>
      </c>
      <c r="J6291" s="59">
        <v>1182285</v>
      </c>
      <c r="K6291" s="59" t="s">
        <v>6510</v>
      </c>
      <c r="L6291" s="61" t="s">
        <v>81</v>
      </c>
      <c r="M6291" s="61">
        <f>VLOOKUP(H6291,zdroj!C:F,4,0)</f>
        <v>0</v>
      </c>
      <c r="N6291" s="61" t="str">
        <f t="shared" si="196"/>
        <v>-</v>
      </c>
      <c r="P6291" s="73" t="str">
        <f t="shared" si="197"/>
        <v/>
      </c>
      <c r="Q6291" s="61" t="s">
        <v>86</v>
      </c>
    </row>
    <row r="6292" spans="8:17" x14ac:dyDescent="0.25">
      <c r="H6292" s="59">
        <v>122793</v>
      </c>
      <c r="I6292" s="59" t="s">
        <v>72</v>
      </c>
      <c r="J6292" s="59">
        <v>1182293</v>
      </c>
      <c r="K6292" s="59" t="s">
        <v>6511</v>
      </c>
      <c r="L6292" s="61" t="s">
        <v>81</v>
      </c>
      <c r="M6292" s="61">
        <f>VLOOKUP(H6292,zdroj!C:F,4,0)</f>
        <v>0</v>
      </c>
      <c r="N6292" s="61" t="str">
        <f t="shared" si="196"/>
        <v>-</v>
      </c>
      <c r="P6292" s="73" t="str">
        <f t="shared" si="197"/>
        <v/>
      </c>
      <c r="Q6292" s="61" t="s">
        <v>86</v>
      </c>
    </row>
    <row r="6293" spans="8:17" x14ac:dyDescent="0.25">
      <c r="H6293" s="59">
        <v>122793</v>
      </c>
      <c r="I6293" s="59" t="s">
        <v>72</v>
      </c>
      <c r="J6293" s="59">
        <v>1182307</v>
      </c>
      <c r="K6293" s="59" t="s">
        <v>6512</v>
      </c>
      <c r="L6293" s="61" t="s">
        <v>81</v>
      </c>
      <c r="M6293" s="61">
        <f>VLOOKUP(H6293,zdroj!C:F,4,0)</f>
        <v>0</v>
      </c>
      <c r="N6293" s="61" t="str">
        <f t="shared" si="196"/>
        <v>-</v>
      </c>
      <c r="P6293" s="73" t="str">
        <f t="shared" si="197"/>
        <v/>
      </c>
      <c r="Q6293" s="61" t="s">
        <v>86</v>
      </c>
    </row>
    <row r="6294" spans="8:17" x14ac:dyDescent="0.25">
      <c r="H6294" s="59">
        <v>122793</v>
      </c>
      <c r="I6294" s="59" t="s">
        <v>72</v>
      </c>
      <c r="J6294" s="59">
        <v>1182315</v>
      </c>
      <c r="K6294" s="59" t="s">
        <v>6513</v>
      </c>
      <c r="L6294" s="61" t="s">
        <v>81</v>
      </c>
      <c r="M6294" s="61">
        <f>VLOOKUP(H6294,zdroj!C:F,4,0)</f>
        <v>0</v>
      </c>
      <c r="N6294" s="61" t="str">
        <f t="shared" si="196"/>
        <v>-</v>
      </c>
      <c r="P6294" s="73" t="str">
        <f t="shared" si="197"/>
        <v/>
      </c>
      <c r="Q6294" s="61" t="s">
        <v>86</v>
      </c>
    </row>
    <row r="6295" spans="8:17" x14ac:dyDescent="0.25">
      <c r="H6295" s="59">
        <v>122793</v>
      </c>
      <c r="I6295" s="59" t="s">
        <v>72</v>
      </c>
      <c r="J6295" s="59">
        <v>1182323</v>
      </c>
      <c r="K6295" s="59" t="s">
        <v>6514</v>
      </c>
      <c r="L6295" s="61" t="s">
        <v>81</v>
      </c>
      <c r="M6295" s="61">
        <f>VLOOKUP(H6295,zdroj!C:F,4,0)</f>
        <v>0</v>
      </c>
      <c r="N6295" s="61" t="str">
        <f t="shared" si="196"/>
        <v>-</v>
      </c>
      <c r="P6295" s="73" t="str">
        <f t="shared" si="197"/>
        <v/>
      </c>
      <c r="Q6295" s="61" t="s">
        <v>86</v>
      </c>
    </row>
    <row r="6296" spans="8:17" x14ac:dyDescent="0.25">
      <c r="H6296" s="59">
        <v>122793</v>
      </c>
      <c r="I6296" s="59" t="s">
        <v>72</v>
      </c>
      <c r="J6296" s="59">
        <v>1182331</v>
      </c>
      <c r="K6296" s="59" t="s">
        <v>6515</v>
      </c>
      <c r="L6296" s="61" t="s">
        <v>81</v>
      </c>
      <c r="M6296" s="61">
        <f>VLOOKUP(H6296,zdroj!C:F,4,0)</f>
        <v>0</v>
      </c>
      <c r="N6296" s="61" t="str">
        <f t="shared" si="196"/>
        <v>-</v>
      </c>
      <c r="P6296" s="73" t="str">
        <f t="shared" si="197"/>
        <v/>
      </c>
      <c r="Q6296" s="61" t="s">
        <v>86</v>
      </c>
    </row>
    <row r="6297" spans="8:17" x14ac:dyDescent="0.25">
      <c r="H6297" s="59">
        <v>122793</v>
      </c>
      <c r="I6297" s="59" t="s">
        <v>72</v>
      </c>
      <c r="J6297" s="59">
        <v>1182340</v>
      </c>
      <c r="K6297" s="59" t="s">
        <v>6516</v>
      </c>
      <c r="L6297" s="61" t="s">
        <v>81</v>
      </c>
      <c r="M6297" s="61">
        <f>VLOOKUP(H6297,zdroj!C:F,4,0)</f>
        <v>0</v>
      </c>
      <c r="N6297" s="61" t="str">
        <f t="shared" si="196"/>
        <v>-</v>
      </c>
      <c r="P6297" s="73" t="str">
        <f t="shared" si="197"/>
        <v/>
      </c>
      <c r="Q6297" s="61" t="s">
        <v>86</v>
      </c>
    </row>
    <row r="6298" spans="8:17" x14ac:dyDescent="0.25">
      <c r="H6298" s="59">
        <v>122793</v>
      </c>
      <c r="I6298" s="59" t="s">
        <v>72</v>
      </c>
      <c r="J6298" s="59">
        <v>1182358</v>
      </c>
      <c r="K6298" s="59" t="s">
        <v>6517</v>
      </c>
      <c r="L6298" s="61" t="s">
        <v>81</v>
      </c>
      <c r="M6298" s="61">
        <f>VLOOKUP(H6298,zdroj!C:F,4,0)</f>
        <v>0</v>
      </c>
      <c r="N6298" s="61" t="str">
        <f t="shared" si="196"/>
        <v>-</v>
      </c>
      <c r="P6298" s="73" t="str">
        <f t="shared" si="197"/>
        <v/>
      </c>
      <c r="Q6298" s="61" t="s">
        <v>88</v>
      </c>
    </row>
    <row r="6299" spans="8:17" x14ac:dyDescent="0.25">
      <c r="H6299" s="59">
        <v>122793</v>
      </c>
      <c r="I6299" s="59" t="s">
        <v>72</v>
      </c>
      <c r="J6299" s="59">
        <v>1182366</v>
      </c>
      <c r="K6299" s="59" t="s">
        <v>6518</v>
      </c>
      <c r="L6299" s="61" t="s">
        <v>81</v>
      </c>
      <c r="M6299" s="61">
        <f>VLOOKUP(H6299,zdroj!C:F,4,0)</f>
        <v>0</v>
      </c>
      <c r="N6299" s="61" t="str">
        <f t="shared" si="196"/>
        <v>-</v>
      </c>
      <c r="P6299" s="73" t="str">
        <f t="shared" si="197"/>
        <v/>
      </c>
      <c r="Q6299" s="61" t="s">
        <v>86</v>
      </c>
    </row>
    <row r="6300" spans="8:17" x14ac:dyDescent="0.25">
      <c r="H6300" s="59">
        <v>122793</v>
      </c>
      <c r="I6300" s="59" t="s">
        <v>72</v>
      </c>
      <c r="J6300" s="59">
        <v>1182374</v>
      </c>
      <c r="K6300" s="59" t="s">
        <v>6519</v>
      </c>
      <c r="L6300" s="61" t="s">
        <v>81</v>
      </c>
      <c r="M6300" s="61">
        <f>VLOOKUP(H6300,zdroj!C:F,4,0)</f>
        <v>0</v>
      </c>
      <c r="N6300" s="61" t="str">
        <f t="shared" si="196"/>
        <v>-</v>
      </c>
      <c r="P6300" s="73" t="str">
        <f t="shared" si="197"/>
        <v/>
      </c>
      <c r="Q6300" s="61" t="s">
        <v>86</v>
      </c>
    </row>
    <row r="6301" spans="8:17" x14ac:dyDescent="0.25">
      <c r="H6301" s="59">
        <v>122793</v>
      </c>
      <c r="I6301" s="59" t="s">
        <v>72</v>
      </c>
      <c r="J6301" s="59">
        <v>1182382</v>
      </c>
      <c r="K6301" s="59" t="s">
        <v>6520</v>
      </c>
      <c r="L6301" s="61" t="s">
        <v>81</v>
      </c>
      <c r="M6301" s="61">
        <f>VLOOKUP(H6301,zdroj!C:F,4,0)</f>
        <v>0</v>
      </c>
      <c r="N6301" s="61" t="str">
        <f t="shared" si="196"/>
        <v>-</v>
      </c>
      <c r="P6301" s="73" t="str">
        <f t="shared" si="197"/>
        <v/>
      </c>
      <c r="Q6301" s="61" t="s">
        <v>86</v>
      </c>
    </row>
    <row r="6302" spans="8:17" x14ac:dyDescent="0.25">
      <c r="H6302" s="59">
        <v>122793</v>
      </c>
      <c r="I6302" s="59" t="s">
        <v>72</v>
      </c>
      <c r="J6302" s="59">
        <v>1182391</v>
      </c>
      <c r="K6302" s="59" t="s">
        <v>6521</v>
      </c>
      <c r="L6302" s="61" t="s">
        <v>114</v>
      </c>
      <c r="M6302" s="61">
        <f>VLOOKUP(H6302,zdroj!C:F,4,0)</f>
        <v>0</v>
      </c>
      <c r="N6302" s="61" t="str">
        <f t="shared" si="196"/>
        <v>katC</v>
      </c>
      <c r="P6302" s="73" t="str">
        <f t="shared" si="197"/>
        <v/>
      </c>
      <c r="Q6302" s="61" t="s">
        <v>31</v>
      </c>
    </row>
    <row r="6303" spans="8:17" x14ac:dyDescent="0.25">
      <c r="H6303" s="59">
        <v>122793</v>
      </c>
      <c r="I6303" s="59" t="s">
        <v>72</v>
      </c>
      <c r="J6303" s="59">
        <v>1182404</v>
      </c>
      <c r="K6303" s="59" t="s">
        <v>6522</v>
      </c>
      <c r="L6303" s="61" t="s">
        <v>81</v>
      </c>
      <c r="M6303" s="61">
        <f>VLOOKUP(H6303,zdroj!C:F,4,0)</f>
        <v>0</v>
      </c>
      <c r="N6303" s="61" t="str">
        <f t="shared" si="196"/>
        <v>-</v>
      </c>
      <c r="P6303" s="73" t="str">
        <f t="shared" si="197"/>
        <v/>
      </c>
      <c r="Q6303" s="61" t="s">
        <v>86</v>
      </c>
    </row>
    <row r="6304" spans="8:17" x14ac:dyDescent="0.25">
      <c r="H6304" s="59">
        <v>122793</v>
      </c>
      <c r="I6304" s="59" t="s">
        <v>72</v>
      </c>
      <c r="J6304" s="59">
        <v>1182412</v>
      </c>
      <c r="K6304" s="59" t="s">
        <v>6523</v>
      </c>
      <c r="L6304" s="61" t="s">
        <v>81</v>
      </c>
      <c r="M6304" s="61">
        <f>VLOOKUP(H6304,zdroj!C:F,4,0)</f>
        <v>0</v>
      </c>
      <c r="N6304" s="61" t="str">
        <f t="shared" si="196"/>
        <v>-</v>
      </c>
      <c r="P6304" s="73" t="str">
        <f t="shared" si="197"/>
        <v/>
      </c>
      <c r="Q6304" s="61" t="s">
        <v>86</v>
      </c>
    </row>
    <row r="6305" spans="8:17" x14ac:dyDescent="0.25">
      <c r="H6305" s="59">
        <v>122793</v>
      </c>
      <c r="I6305" s="59" t="s">
        <v>72</v>
      </c>
      <c r="J6305" s="59">
        <v>1182421</v>
      </c>
      <c r="K6305" s="59" t="s">
        <v>6524</v>
      </c>
      <c r="L6305" s="61" t="s">
        <v>114</v>
      </c>
      <c r="M6305" s="61">
        <f>VLOOKUP(H6305,zdroj!C:F,4,0)</f>
        <v>0</v>
      </c>
      <c r="N6305" s="61" t="str">
        <f t="shared" si="196"/>
        <v>katC</v>
      </c>
      <c r="P6305" s="73" t="str">
        <f t="shared" si="197"/>
        <v/>
      </c>
      <c r="Q6305" s="61" t="s">
        <v>31</v>
      </c>
    </row>
    <row r="6306" spans="8:17" x14ac:dyDescent="0.25">
      <c r="H6306" s="59">
        <v>122793</v>
      </c>
      <c r="I6306" s="59" t="s">
        <v>72</v>
      </c>
      <c r="J6306" s="59">
        <v>1182439</v>
      </c>
      <c r="K6306" s="59" t="s">
        <v>6525</v>
      </c>
      <c r="L6306" s="61" t="s">
        <v>81</v>
      </c>
      <c r="M6306" s="61">
        <f>VLOOKUP(H6306,zdroj!C:F,4,0)</f>
        <v>0</v>
      </c>
      <c r="N6306" s="61" t="str">
        <f t="shared" si="196"/>
        <v>-</v>
      </c>
      <c r="P6306" s="73" t="str">
        <f t="shared" si="197"/>
        <v/>
      </c>
      <c r="Q6306" s="61" t="s">
        <v>86</v>
      </c>
    </row>
    <row r="6307" spans="8:17" x14ac:dyDescent="0.25">
      <c r="H6307" s="59">
        <v>122793</v>
      </c>
      <c r="I6307" s="59" t="s">
        <v>72</v>
      </c>
      <c r="J6307" s="59">
        <v>1182447</v>
      </c>
      <c r="K6307" s="59" t="s">
        <v>6526</v>
      </c>
      <c r="L6307" s="61" t="s">
        <v>81</v>
      </c>
      <c r="M6307" s="61">
        <f>VLOOKUP(H6307,zdroj!C:F,4,0)</f>
        <v>0</v>
      </c>
      <c r="N6307" s="61" t="str">
        <f t="shared" si="196"/>
        <v>-</v>
      </c>
      <c r="P6307" s="73" t="str">
        <f t="shared" si="197"/>
        <v/>
      </c>
      <c r="Q6307" s="61" t="s">
        <v>86</v>
      </c>
    </row>
    <row r="6308" spans="8:17" x14ac:dyDescent="0.25">
      <c r="H6308" s="59">
        <v>122793</v>
      </c>
      <c r="I6308" s="59" t="s">
        <v>72</v>
      </c>
      <c r="J6308" s="59">
        <v>1182455</v>
      </c>
      <c r="K6308" s="59" t="s">
        <v>6527</v>
      </c>
      <c r="L6308" s="61" t="s">
        <v>81</v>
      </c>
      <c r="M6308" s="61">
        <f>VLOOKUP(H6308,zdroj!C:F,4,0)</f>
        <v>0</v>
      </c>
      <c r="N6308" s="61" t="str">
        <f t="shared" si="196"/>
        <v>-</v>
      </c>
      <c r="P6308" s="73" t="str">
        <f t="shared" si="197"/>
        <v/>
      </c>
      <c r="Q6308" s="61" t="s">
        <v>86</v>
      </c>
    </row>
    <row r="6309" spans="8:17" x14ac:dyDescent="0.25">
      <c r="H6309" s="59">
        <v>122793</v>
      </c>
      <c r="I6309" s="59" t="s">
        <v>72</v>
      </c>
      <c r="J6309" s="59">
        <v>1182463</v>
      </c>
      <c r="K6309" s="59" t="s">
        <v>6528</v>
      </c>
      <c r="L6309" s="61" t="s">
        <v>81</v>
      </c>
      <c r="M6309" s="61">
        <f>VLOOKUP(H6309,zdroj!C:F,4,0)</f>
        <v>0</v>
      </c>
      <c r="N6309" s="61" t="str">
        <f t="shared" si="196"/>
        <v>-</v>
      </c>
      <c r="P6309" s="73" t="str">
        <f t="shared" si="197"/>
        <v/>
      </c>
      <c r="Q6309" s="61" t="s">
        <v>86</v>
      </c>
    </row>
    <row r="6310" spans="8:17" x14ac:dyDescent="0.25">
      <c r="H6310" s="59">
        <v>122793</v>
      </c>
      <c r="I6310" s="59" t="s">
        <v>72</v>
      </c>
      <c r="J6310" s="59">
        <v>1182471</v>
      </c>
      <c r="K6310" s="59" t="s">
        <v>6529</v>
      </c>
      <c r="L6310" s="61" t="s">
        <v>81</v>
      </c>
      <c r="M6310" s="61">
        <f>VLOOKUP(H6310,zdroj!C:F,4,0)</f>
        <v>0</v>
      </c>
      <c r="N6310" s="61" t="str">
        <f t="shared" si="196"/>
        <v>-</v>
      </c>
      <c r="P6310" s="73" t="str">
        <f t="shared" si="197"/>
        <v/>
      </c>
      <c r="Q6310" s="61" t="s">
        <v>86</v>
      </c>
    </row>
    <row r="6311" spans="8:17" x14ac:dyDescent="0.25">
      <c r="H6311" s="59">
        <v>122793</v>
      </c>
      <c r="I6311" s="59" t="s">
        <v>72</v>
      </c>
      <c r="J6311" s="59">
        <v>1182480</v>
      </c>
      <c r="K6311" s="59" t="s">
        <v>6530</v>
      </c>
      <c r="L6311" s="61" t="s">
        <v>81</v>
      </c>
      <c r="M6311" s="61">
        <f>VLOOKUP(H6311,zdroj!C:F,4,0)</f>
        <v>0</v>
      </c>
      <c r="N6311" s="61" t="str">
        <f t="shared" si="196"/>
        <v>-</v>
      </c>
      <c r="P6311" s="73" t="str">
        <f t="shared" si="197"/>
        <v/>
      </c>
      <c r="Q6311" s="61" t="s">
        <v>86</v>
      </c>
    </row>
    <row r="6312" spans="8:17" x14ac:dyDescent="0.25">
      <c r="H6312" s="59">
        <v>122793</v>
      </c>
      <c r="I6312" s="59" t="s">
        <v>72</v>
      </c>
      <c r="J6312" s="59">
        <v>1182498</v>
      </c>
      <c r="K6312" s="59" t="s">
        <v>6531</v>
      </c>
      <c r="L6312" s="61" t="s">
        <v>81</v>
      </c>
      <c r="M6312" s="61">
        <f>VLOOKUP(H6312,zdroj!C:F,4,0)</f>
        <v>0</v>
      </c>
      <c r="N6312" s="61" t="str">
        <f t="shared" si="196"/>
        <v>-</v>
      </c>
      <c r="P6312" s="73" t="str">
        <f t="shared" si="197"/>
        <v/>
      </c>
      <c r="Q6312" s="61" t="s">
        <v>86</v>
      </c>
    </row>
    <row r="6313" spans="8:17" x14ac:dyDescent="0.25">
      <c r="H6313" s="59">
        <v>122793</v>
      </c>
      <c r="I6313" s="59" t="s">
        <v>72</v>
      </c>
      <c r="J6313" s="59">
        <v>1182501</v>
      </c>
      <c r="K6313" s="59" t="s">
        <v>6532</v>
      </c>
      <c r="L6313" s="61" t="s">
        <v>81</v>
      </c>
      <c r="M6313" s="61">
        <f>VLOOKUP(H6313,zdroj!C:F,4,0)</f>
        <v>0</v>
      </c>
      <c r="N6313" s="61" t="str">
        <f t="shared" si="196"/>
        <v>-</v>
      </c>
      <c r="P6313" s="73" t="str">
        <f t="shared" si="197"/>
        <v/>
      </c>
      <c r="Q6313" s="61" t="s">
        <v>86</v>
      </c>
    </row>
    <row r="6314" spans="8:17" x14ac:dyDescent="0.25">
      <c r="H6314" s="59">
        <v>122793</v>
      </c>
      <c r="I6314" s="59" t="s">
        <v>72</v>
      </c>
      <c r="J6314" s="59">
        <v>1182510</v>
      </c>
      <c r="K6314" s="59" t="s">
        <v>6533</v>
      </c>
      <c r="L6314" s="61" t="s">
        <v>81</v>
      </c>
      <c r="M6314" s="61">
        <f>VLOOKUP(H6314,zdroj!C:F,4,0)</f>
        <v>0</v>
      </c>
      <c r="N6314" s="61" t="str">
        <f t="shared" si="196"/>
        <v>-</v>
      </c>
      <c r="P6314" s="73" t="str">
        <f t="shared" si="197"/>
        <v/>
      </c>
      <c r="Q6314" s="61" t="s">
        <v>86</v>
      </c>
    </row>
    <row r="6315" spans="8:17" x14ac:dyDescent="0.25">
      <c r="H6315" s="59">
        <v>122793</v>
      </c>
      <c r="I6315" s="59" t="s">
        <v>72</v>
      </c>
      <c r="J6315" s="59">
        <v>1182536</v>
      </c>
      <c r="K6315" s="59" t="s">
        <v>6534</v>
      </c>
      <c r="L6315" s="61" t="s">
        <v>81</v>
      </c>
      <c r="M6315" s="61">
        <f>VLOOKUP(H6315,zdroj!C:F,4,0)</f>
        <v>0</v>
      </c>
      <c r="N6315" s="61" t="str">
        <f t="shared" si="196"/>
        <v>-</v>
      </c>
      <c r="P6315" s="73" t="str">
        <f t="shared" si="197"/>
        <v/>
      </c>
      <c r="Q6315" s="61" t="s">
        <v>86</v>
      </c>
    </row>
    <row r="6316" spans="8:17" x14ac:dyDescent="0.25">
      <c r="H6316" s="59">
        <v>122793</v>
      </c>
      <c r="I6316" s="59" t="s">
        <v>72</v>
      </c>
      <c r="J6316" s="59">
        <v>1182544</v>
      </c>
      <c r="K6316" s="59" t="s">
        <v>6535</v>
      </c>
      <c r="L6316" s="61" t="s">
        <v>81</v>
      </c>
      <c r="M6316" s="61">
        <f>VLOOKUP(H6316,zdroj!C:F,4,0)</f>
        <v>0</v>
      </c>
      <c r="N6316" s="61" t="str">
        <f t="shared" si="196"/>
        <v>-</v>
      </c>
      <c r="P6316" s="73" t="str">
        <f t="shared" si="197"/>
        <v/>
      </c>
      <c r="Q6316" s="61" t="s">
        <v>88</v>
      </c>
    </row>
    <row r="6317" spans="8:17" x14ac:dyDescent="0.25">
      <c r="H6317" s="59">
        <v>122793</v>
      </c>
      <c r="I6317" s="59" t="s">
        <v>72</v>
      </c>
      <c r="J6317" s="59">
        <v>1182552</v>
      </c>
      <c r="K6317" s="59" t="s">
        <v>6536</v>
      </c>
      <c r="L6317" s="61" t="s">
        <v>81</v>
      </c>
      <c r="M6317" s="61">
        <f>VLOOKUP(H6317,zdroj!C:F,4,0)</f>
        <v>0</v>
      </c>
      <c r="N6317" s="61" t="str">
        <f t="shared" si="196"/>
        <v>-</v>
      </c>
      <c r="P6317" s="73" t="str">
        <f t="shared" si="197"/>
        <v/>
      </c>
      <c r="Q6317" s="61" t="s">
        <v>86</v>
      </c>
    </row>
    <row r="6318" spans="8:17" x14ac:dyDescent="0.25">
      <c r="H6318" s="59">
        <v>122793</v>
      </c>
      <c r="I6318" s="59" t="s">
        <v>72</v>
      </c>
      <c r="J6318" s="59">
        <v>1182561</v>
      </c>
      <c r="K6318" s="59" t="s">
        <v>6537</v>
      </c>
      <c r="L6318" s="61" t="s">
        <v>81</v>
      </c>
      <c r="M6318" s="61">
        <f>VLOOKUP(H6318,zdroj!C:F,4,0)</f>
        <v>0</v>
      </c>
      <c r="N6318" s="61" t="str">
        <f t="shared" si="196"/>
        <v>-</v>
      </c>
      <c r="P6318" s="73" t="str">
        <f t="shared" si="197"/>
        <v/>
      </c>
      <c r="Q6318" s="61" t="s">
        <v>86</v>
      </c>
    </row>
    <row r="6319" spans="8:17" x14ac:dyDescent="0.25">
      <c r="H6319" s="59">
        <v>122793</v>
      </c>
      <c r="I6319" s="59" t="s">
        <v>72</v>
      </c>
      <c r="J6319" s="59">
        <v>1182579</v>
      </c>
      <c r="K6319" s="59" t="s">
        <v>6538</v>
      </c>
      <c r="L6319" s="61" t="s">
        <v>81</v>
      </c>
      <c r="M6319" s="61">
        <f>VLOOKUP(H6319,zdroj!C:F,4,0)</f>
        <v>0</v>
      </c>
      <c r="N6319" s="61" t="str">
        <f t="shared" si="196"/>
        <v>-</v>
      </c>
      <c r="P6319" s="73" t="str">
        <f t="shared" si="197"/>
        <v/>
      </c>
      <c r="Q6319" s="61" t="s">
        <v>86</v>
      </c>
    </row>
    <row r="6320" spans="8:17" x14ac:dyDescent="0.25">
      <c r="H6320" s="59">
        <v>122793</v>
      </c>
      <c r="I6320" s="59" t="s">
        <v>72</v>
      </c>
      <c r="J6320" s="59">
        <v>1182587</v>
      </c>
      <c r="K6320" s="59" t="s">
        <v>6539</v>
      </c>
      <c r="L6320" s="61" t="s">
        <v>81</v>
      </c>
      <c r="M6320" s="61">
        <f>VLOOKUP(H6320,zdroj!C:F,4,0)</f>
        <v>0</v>
      </c>
      <c r="N6320" s="61" t="str">
        <f t="shared" si="196"/>
        <v>-</v>
      </c>
      <c r="P6320" s="73" t="str">
        <f t="shared" si="197"/>
        <v/>
      </c>
      <c r="Q6320" s="61" t="s">
        <v>86</v>
      </c>
    </row>
    <row r="6321" spans="8:17" x14ac:dyDescent="0.25">
      <c r="H6321" s="59">
        <v>122793</v>
      </c>
      <c r="I6321" s="59" t="s">
        <v>72</v>
      </c>
      <c r="J6321" s="59">
        <v>1182595</v>
      </c>
      <c r="K6321" s="59" t="s">
        <v>6540</v>
      </c>
      <c r="L6321" s="61" t="s">
        <v>81</v>
      </c>
      <c r="M6321" s="61">
        <f>VLOOKUP(H6321,zdroj!C:F,4,0)</f>
        <v>0</v>
      </c>
      <c r="N6321" s="61" t="str">
        <f t="shared" si="196"/>
        <v>-</v>
      </c>
      <c r="P6321" s="73" t="str">
        <f t="shared" si="197"/>
        <v/>
      </c>
      <c r="Q6321" s="61" t="s">
        <v>86</v>
      </c>
    </row>
    <row r="6322" spans="8:17" x14ac:dyDescent="0.25">
      <c r="H6322" s="59">
        <v>122793</v>
      </c>
      <c r="I6322" s="59" t="s">
        <v>72</v>
      </c>
      <c r="J6322" s="59">
        <v>1182609</v>
      </c>
      <c r="K6322" s="59" t="s">
        <v>6541</v>
      </c>
      <c r="L6322" s="61" t="s">
        <v>81</v>
      </c>
      <c r="M6322" s="61">
        <f>VLOOKUP(H6322,zdroj!C:F,4,0)</f>
        <v>0</v>
      </c>
      <c r="N6322" s="61" t="str">
        <f t="shared" si="196"/>
        <v>-</v>
      </c>
      <c r="P6322" s="73" t="str">
        <f t="shared" si="197"/>
        <v/>
      </c>
      <c r="Q6322" s="61" t="s">
        <v>86</v>
      </c>
    </row>
    <row r="6323" spans="8:17" x14ac:dyDescent="0.25">
      <c r="H6323" s="59">
        <v>122793</v>
      </c>
      <c r="I6323" s="59" t="s">
        <v>72</v>
      </c>
      <c r="J6323" s="59">
        <v>1182617</v>
      </c>
      <c r="K6323" s="59" t="s">
        <v>6542</v>
      </c>
      <c r="L6323" s="61" t="s">
        <v>81</v>
      </c>
      <c r="M6323" s="61">
        <f>VLOOKUP(H6323,zdroj!C:F,4,0)</f>
        <v>0</v>
      </c>
      <c r="N6323" s="61" t="str">
        <f t="shared" si="196"/>
        <v>-</v>
      </c>
      <c r="P6323" s="73" t="str">
        <f t="shared" si="197"/>
        <v/>
      </c>
      <c r="Q6323" s="61" t="s">
        <v>86</v>
      </c>
    </row>
    <row r="6324" spans="8:17" x14ac:dyDescent="0.25">
      <c r="H6324" s="59">
        <v>122793</v>
      </c>
      <c r="I6324" s="59" t="s">
        <v>72</v>
      </c>
      <c r="J6324" s="59">
        <v>1182625</v>
      </c>
      <c r="K6324" s="59" t="s">
        <v>6543</v>
      </c>
      <c r="L6324" s="61" t="s">
        <v>81</v>
      </c>
      <c r="M6324" s="61">
        <f>VLOOKUP(H6324,zdroj!C:F,4,0)</f>
        <v>0</v>
      </c>
      <c r="N6324" s="61" t="str">
        <f t="shared" si="196"/>
        <v>-</v>
      </c>
      <c r="P6324" s="73" t="str">
        <f t="shared" si="197"/>
        <v/>
      </c>
      <c r="Q6324" s="61" t="s">
        <v>88</v>
      </c>
    </row>
    <row r="6325" spans="8:17" x14ac:dyDescent="0.25">
      <c r="H6325" s="59">
        <v>122793</v>
      </c>
      <c r="I6325" s="59" t="s">
        <v>72</v>
      </c>
      <c r="J6325" s="59">
        <v>1182633</v>
      </c>
      <c r="K6325" s="59" t="s">
        <v>6544</v>
      </c>
      <c r="L6325" s="61" t="s">
        <v>81</v>
      </c>
      <c r="M6325" s="61">
        <f>VLOOKUP(H6325,zdroj!C:F,4,0)</f>
        <v>0</v>
      </c>
      <c r="N6325" s="61" t="str">
        <f t="shared" si="196"/>
        <v>-</v>
      </c>
      <c r="P6325" s="73" t="str">
        <f t="shared" si="197"/>
        <v/>
      </c>
      <c r="Q6325" s="61" t="s">
        <v>88</v>
      </c>
    </row>
    <row r="6326" spans="8:17" x14ac:dyDescent="0.25">
      <c r="H6326" s="59">
        <v>122793</v>
      </c>
      <c r="I6326" s="59" t="s">
        <v>72</v>
      </c>
      <c r="J6326" s="59">
        <v>1182641</v>
      </c>
      <c r="K6326" s="59" t="s">
        <v>6545</v>
      </c>
      <c r="L6326" s="61" t="s">
        <v>81</v>
      </c>
      <c r="M6326" s="61">
        <f>VLOOKUP(H6326,zdroj!C:F,4,0)</f>
        <v>0</v>
      </c>
      <c r="N6326" s="61" t="str">
        <f t="shared" si="196"/>
        <v>-</v>
      </c>
      <c r="P6326" s="73" t="str">
        <f t="shared" si="197"/>
        <v/>
      </c>
      <c r="Q6326" s="61" t="s">
        <v>86</v>
      </c>
    </row>
    <row r="6327" spans="8:17" x14ac:dyDescent="0.25">
      <c r="H6327" s="59">
        <v>122793</v>
      </c>
      <c r="I6327" s="59" t="s">
        <v>72</v>
      </c>
      <c r="J6327" s="59">
        <v>1182650</v>
      </c>
      <c r="K6327" s="59" t="s">
        <v>6546</v>
      </c>
      <c r="L6327" s="61" t="s">
        <v>81</v>
      </c>
      <c r="M6327" s="61">
        <f>VLOOKUP(H6327,zdroj!C:F,4,0)</f>
        <v>0</v>
      </c>
      <c r="N6327" s="61" t="str">
        <f t="shared" si="196"/>
        <v>-</v>
      </c>
      <c r="P6327" s="73" t="str">
        <f t="shared" si="197"/>
        <v/>
      </c>
      <c r="Q6327" s="61" t="s">
        <v>86</v>
      </c>
    </row>
    <row r="6328" spans="8:17" x14ac:dyDescent="0.25">
      <c r="H6328" s="59">
        <v>122793</v>
      </c>
      <c r="I6328" s="59" t="s">
        <v>72</v>
      </c>
      <c r="J6328" s="59">
        <v>1182668</v>
      </c>
      <c r="K6328" s="59" t="s">
        <v>6547</v>
      </c>
      <c r="L6328" s="61" t="s">
        <v>81</v>
      </c>
      <c r="M6328" s="61">
        <f>VLOOKUP(H6328,zdroj!C:F,4,0)</f>
        <v>0</v>
      </c>
      <c r="N6328" s="61" t="str">
        <f t="shared" si="196"/>
        <v>-</v>
      </c>
      <c r="P6328" s="73" t="str">
        <f t="shared" si="197"/>
        <v/>
      </c>
      <c r="Q6328" s="61" t="s">
        <v>86</v>
      </c>
    </row>
    <row r="6329" spans="8:17" x14ac:dyDescent="0.25">
      <c r="H6329" s="59">
        <v>122793</v>
      </c>
      <c r="I6329" s="59" t="s">
        <v>72</v>
      </c>
      <c r="J6329" s="59">
        <v>1182676</v>
      </c>
      <c r="K6329" s="59" t="s">
        <v>6548</v>
      </c>
      <c r="L6329" s="61" t="s">
        <v>81</v>
      </c>
      <c r="M6329" s="61">
        <f>VLOOKUP(H6329,zdroj!C:F,4,0)</f>
        <v>0</v>
      </c>
      <c r="N6329" s="61" t="str">
        <f t="shared" si="196"/>
        <v>-</v>
      </c>
      <c r="P6329" s="73" t="str">
        <f t="shared" si="197"/>
        <v/>
      </c>
      <c r="Q6329" s="61" t="s">
        <v>86</v>
      </c>
    </row>
    <row r="6330" spans="8:17" x14ac:dyDescent="0.25">
      <c r="H6330" s="59">
        <v>122793</v>
      </c>
      <c r="I6330" s="59" t="s">
        <v>72</v>
      </c>
      <c r="J6330" s="59">
        <v>1182684</v>
      </c>
      <c r="K6330" s="59" t="s">
        <v>6549</v>
      </c>
      <c r="L6330" s="61" t="s">
        <v>81</v>
      </c>
      <c r="M6330" s="61">
        <f>VLOOKUP(H6330,zdroj!C:F,4,0)</f>
        <v>0</v>
      </c>
      <c r="N6330" s="61" t="str">
        <f t="shared" si="196"/>
        <v>-</v>
      </c>
      <c r="P6330" s="73" t="str">
        <f t="shared" si="197"/>
        <v/>
      </c>
      <c r="Q6330" s="61" t="s">
        <v>86</v>
      </c>
    </row>
    <row r="6331" spans="8:17" x14ac:dyDescent="0.25">
      <c r="H6331" s="59">
        <v>122793</v>
      </c>
      <c r="I6331" s="59" t="s">
        <v>72</v>
      </c>
      <c r="J6331" s="59">
        <v>1182692</v>
      </c>
      <c r="K6331" s="59" t="s">
        <v>6550</v>
      </c>
      <c r="L6331" s="61" t="s">
        <v>81</v>
      </c>
      <c r="M6331" s="61">
        <f>VLOOKUP(H6331,zdroj!C:F,4,0)</f>
        <v>0</v>
      </c>
      <c r="N6331" s="61" t="str">
        <f t="shared" si="196"/>
        <v>-</v>
      </c>
      <c r="P6331" s="73" t="str">
        <f t="shared" si="197"/>
        <v/>
      </c>
      <c r="Q6331" s="61" t="s">
        <v>86</v>
      </c>
    </row>
    <row r="6332" spans="8:17" x14ac:dyDescent="0.25">
      <c r="H6332" s="59">
        <v>122793</v>
      </c>
      <c r="I6332" s="59" t="s">
        <v>72</v>
      </c>
      <c r="J6332" s="59">
        <v>1182706</v>
      </c>
      <c r="K6332" s="59" t="s">
        <v>6551</v>
      </c>
      <c r="L6332" s="61" t="s">
        <v>81</v>
      </c>
      <c r="M6332" s="61">
        <f>VLOOKUP(H6332,zdroj!C:F,4,0)</f>
        <v>0</v>
      </c>
      <c r="N6332" s="61" t="str">
        <f t="shared" si="196"/>
        <v>-</v>
      </c>
      <c r="P6332" s="73" t="str">
        <f t="shared" si="197"/>
        <v/>
      </c>
      <c r="Q6332" s="61" t="s">
        <v>86</v>
      </c>
    </row>
    <row r="6333" spans="8:17" x14ac:dyDescent="0.25">
      <c r="H6333" s="59">
        <v>122793</v>
      </c>
      <c r="I6333" s="59" t="s">
        <v>72</v>
      </c>
      <c r="J6333" s="59">
        <v>1182714</v>
      </c>
      <c r="K6333" s="59" t="s">
        <v>6552</v>
      </c>
      <c r="L6333" s="61" t="s">
        <v>81</v>
      </c>
      <c r="M6333" s="61">
        <f>VLOOKUP(H6333,zdroj!C:F,4,0)</f>
        <v>0</v>
      </c>
      <c r="N6333" s="61" t="str">
        <f t="shared" si="196"/>
        <v>-</v>
      </c>
      <c r="P6333" s="73" t="str">
        <f t="shared" si="197"/>
        <v/>
      </c>
      <c r="Q6333" s="61" t="s">
        <v>86</v>
      </c>
    </row>
    <row r="6334" spans="8:17" x14ac:dyDescent="0.25">
      <c r="H6334" s="59">
        <v>122793</v>
      </c>
      <c r="I6334" s="59" t="s">
        <v>72</v>
      </c>
      <c r="J6334" s="59">
        <v>1182722</v>
      </c>
      <c r="K6334" s="59" t="s">
        <v>6553</v>
      </c>
      <c r="L6334" s="61" t="s">
        <v>81</v>
      </c>
      <c r="M6334" s="61">
        <f>VLOOKUP(H6334,zdroj!C:F,4,0)</f>
        <v>0</v>
      </c>
      <c r="N6334" s="61" t="str">
        <f t="shared" si="196"/>
        <v>-</v>
      </c>
      <c r="P6334" s="73" t="str">
        <f t="shared" si="197"/>
        <v/>
      </c>
      <c r="Q6334" s="61" t="s">
        <v>86</v>
      </c>
    </row>
    <row r="6335" spans="8:17" x14ac:dyDescent="0.25">
      <c r="H6335" s="59">
        <v>122793</v>
      </c>
      <c r="I6335" s="59" t="s">
        <v>72</v>
      </c>
      <c r="J6335" s="59">
        <v>1182731</v>
      </c>
      <c r="K6335" s="59" t="s">
        <v>6554</v>
      </c>
      <c r="L6335" s="61" t="s">
        <v>81</v>
      </c>
      <c r="M6335" s="61">
        <f>VLOOKUP(H6335,zdroj!C:F,4,0)</f>
        <v>0</v>
      </c>
      <c r="N6335" s="61" t="str">
        <f t="shared" si="196"/>
        <v>-</v>
      </c>
      <c r="P6335" s="73" t="str">
        <f t="shared" si="197"/>
        <v/>
      </c>
      <c r="Q6335" s="61" t="s">
        <v>86</v>
      </c>
    </row>
    <row r="6336" spans="8:17" x14ac:dyDescent="0.25">
      <c r="H6336" s="59">
        <v>122793</v>
      </c>
      <c r="I6336" s="59" t="s">
        <v>72</v>
      </c>
      <c r="J6336" s="59">
        <v>1182749</v>
      </c>
      <c r="K6336" s="59" t="s">
        <v>6555</v>
      </c>
      <c r="L6336" s="61" t="s">
        <v>81</v>
      </c>
      <c r="M6336" s="61">
        <f>VLOOKUP(H6336,zdroj!C:F,4,0)</f>
        <v>0</v>
      </c>
      <c r="N6336" s="61" t="str">
        <f t="shared" si="196"/>
        <v>-</v>
      </c>
      <c r="P6336" s="73" t="str">
        <f t="shared" si="197"/>
        <v/>
      </c>
      <c r="Q6336" s="61" t="s">
        <v>86</v>
      </c>
    </row>
    <row r="6337" spans="8:17" x14ac:dyDescent="0.25">
      <c r="H6337" s="59">
        <v>122793</v>
      </c>
      <c r="I6337" s="59" t="s">
        <v>72</v>
      </c>
      <c r="J6337" s="59">
        <v>1182757</v>
      </c>
      <c r="K6337" s="59" t="s">
        <v>6556</v>
      </c>
      <c r="L6337" s="61" t="s">
        <v>81</v>
      </c>
      <c r="M6337" s="61">
        <f>VLOOKUP(H6337,zdroj!C:F,4,0)</f>
        <v>0</v>
      </c>
      <c r="N6337" s="61" t="str">
        <f t="shared" si="196"/>
        <v>-</v>
      </c>
      <c r="P6337" s="73" t="str">
        <f t="shared" si="197"/>
        <v/>
      </c>
      <c r="Q6337" s="61" t="s">
        <v>86</v>
      </c>
    </row>
    <row r="6338" spans="8:17" x14ac:dyDescent="0.25">
      <c r="H6338" s="59">
        <v>122793</v>
      </c>
      <c r="I6338" s="59" t="s">
        <v>72</v>
      </c>
      <c r="J6338" s="59">
        <v>1182765</v>
      </c>
      <c r="K6338" s="59" t="s">
        <v>6557</v>
      </c>
      <c r="L6338" s="61" t="s">
        <v>81</v>
      </c>
      <c r="M6338" s="61">
        <f>VLOOKUP(H6338,zdroj!C:F,4,0)</f>
        <v>0</v>
      </c>
      <c r="N6338" s="61" t="str">
        <f t="shared" si="196"/>
        <v>-</v>
      </c>
      <c r="P6338" s="73" t="str">
        <f t="shared" si="197"/>
        <v/>
      </c>
      <c r="Q6338" s="61" t="s">
        <v>86</v>
      </c>
    </row>
    <row r="6339" spans="8:17" x14ac:dyDescent="0.25">
      <c r="H6339" s="59">
        <v>122793</v>
      </c>
      <c r="I6339" s="59" t="s">
        <v>72</v>
      </c>
      <c r="J6339" s="59">
        <v>1182773</v>
      </c>
      <c r="K6339" s="59" t="s">
        <v>6558</v>
      </c>
      <c r="L6339" s="61" t="s">
        <v>81</v>
      </c>
      <c r="M6339" s="61">
        <f>VLOOKUP(H6339,zdroj!C:F,4,0)</f>
        <v>0</v>
      </c>
      <c r="N6339" s="61" t="str">
        <f t="shared" si="196"/>
        <v>-</v>
      </c>
      <c r="P6339" s="73" t="str">
        <f t="shared" si="197"/>
        <v/>
      </c>
      <c r="Q6339" s="61" t="s">
        <v>86</v>
      </c>
    </row>
    <row r="6340" spans="8:17" x14ac:dyDescent="0.25">
      <c r="H6340" s="59">
        <v>122793</v>
      </c>
      <c r="I6340" s="59" t="s">
        <v>72</v>
      </c>
      <c r="J6340" s="59">
        <v>1182781</v>
      </c>
      <c r="K6340" s="59" t="s">
        <v>6559</v>
      </c>
      <c r="L6340" s="61" t="s">
        <v>81</v>
      </c>
      <c r="M6340" s="61">
        <f>VLOOKUP(H6340,zdroj!C:F,4,0)</f>
        <v>0</v>
      </c>
      <c r="N6340" s="61" t="str">
        <f t="shared" si="196"/>
        <v>-</v>
      </c>
      <c r="P6340" s="73" t="str">
        <f t="shared" si="197"/>
        <v/>
      </c>
      <c r="Q6340" s="61" t="s">
        <v>86</v>
      </c>
    </row>
    <row r="6341" spans="8:17" x14ac:dyDescent="0.25">
      <c r="H6341" s="59">
        <v>122793</v>
      </c>
      <c r="I6341" s="59" t="s">
        <v>72</v>
      </c>
      <c r="J6341" s="59">
        <v>1182790</v>
      </c>
      <c r="K6341" s="59" t="s">
        <v>6560</v>
      </c>
      <c r="L6341" s="61" t="s">
        <v>81</v>
      </c>
      <c r="M6341" s="61">
        <f>VLOOKUP(H6341,zdroj!C:F,4,0)</f>
        <v>0</v>
      </c>
      <c r="N6341" s="61" t="str">
        <f t="shared" si="196"/>
        <v>-</v>
      </c>
      <c r="P6341" s="73" t="str">
        <f t="shared" si="197"/>
        <v/>
      </c>
      <c r="Q6341" s="61" t="s">
        <v>86</v>
      </c>
    </row>
    <row r="6342" spans="8:17" x14ac:dyDescent="0.25">
      <c r="H6342" s="59">
        <v>122793</v>
      </c>
      <c r="I6342" s="59" t="s">
        <v>72</v>
      </c>
      <c r="J6342" s="59">
        <v>1182803</v>
      </c>
      <c r="K6342" s="59" t="s">
        <v>6561</v>
      </c>
      <c r="L6342" s="61" t="s">
        <v>114</v>
      </c>
      <c r="M6342" s="61">
        <f>VLOOKUP(H6342,zdroj!C:F,4,0)</f>
        <v>0</v>
      </c>
      <c r="N6342" s="61" t="str">
        <f t="shared" si="196"/>
        <v>katC</v>
      </c>
      <c r="P6342" s="73" t="str">
        <f t="shared" si="197"/>
        <v/>
      </c>
      <c r="Q6342" s="61" t="s">
        <v>31</v>
      </c>
    </row>
    <row r="6343" spans="8:17" x14ac:dyDescent="0.25">
      <c r="H6343" s="59">
        <v>122793</v>
      </c>
      <c r="I6343" s="59" t="s">
        <v>72</v>
      </c>
      <c r="J6343" s="59">
        <v>1182811</v>
      </c>
      <c r="K6343" s="59" t="s">
        <v>6562</v>
      </c>
      <c r="L6343" s="61" t="s">
        <v>81</v>
      </c>
      <c r="M6343" s="61">
        <f>VLOOKUP(H6343,zdroj!C:F,4,0)</f>
        <v>0</v>
      </c>
      <c r="N6343" s="61" t="str">
        <f t="shared" ref="N6343:N6406" si="198">IF(M6343="A",IF(L6343="katA","katB",L6343),L6343)</f>
        <v>-</v>
      </c>
      <c r="P6343" s="73" t="str">
        <f t="shared" ref="P6343:P6406" si="199">IF(O6343="A",1,"")</f>
        <v/>
      </c>
      <c r="Q6343" s="61" t="s">
        <v>86</v>
      </c>
    </row>
    <row r="6344" spans="8:17" x14ac:dyDescent="0.25">
      <c r="H6344" s="59">
        <v>122793</v>
      </c>
      <c r="I6344" s="59" t="s">
        <v>72</v>
      </c>
      <c r="J6344" s="59">
        <v>1182820</v>
      </c>
      <c r="K6344" s="59" t="s">
        <v>6563</v>
      </c>
      <c r="L6344" s="61" t="s">
        <v>81</v>
      </c>
      <c r="M6344" s="61">
        <f>VLOOKUP(H6344,zdroj!C:F,4,0)</f>
        <v>0</v>
      </c>
      <c r="N6344" s="61" t="str">
        <f t="shared" si="198"/>
        <v>-</v>
      </c>
      <c r="P6344" s="73" t="str">
        <f t="shared" si="199"/>
        <v/>
      </c>
      <c r="Q6344" s="61" t="s">
        <v>86</v>
      </c>
    </row>
    <row r="6345" spans="8:17" x14ac:dyDescent="0.25">
      <c r="H6345" s="59">
        <v>122793</v>
      </c>
      <c r="I6345" s="59" t="s">
        <v>72</v>
      </c>
      <c r="J6345" s="59">
        <v>1182838</v>
      </c>
      <c r="K6345" s="59" t="s">
        <v>6564</v>
      </c>
      <c r="L6345" s="61" t="s">
        <v>81</v>
      </c>
      <c r="M6345" s="61">
        <f>VLOOKUP(H6345,zdroj!C:F,4,0)</f>
        <v>0</v>
      </c>
      <c r="N6345" s="61" t="str">
        <f t="shared" si="198"/>
        <v>-</v>
      </c>
      <c r="P6345" s="73" t="str">
        <f t="shared" si="199"/>
        <v/>
      </c>
      <c r="Q6345" s="61" t="s">
        <v>86</v>
      </c>
    </row>
    <row r="6346" spans="8:17" x14ac:dyDescent="0.25">
      <c r="H6346" s="59">
        <v>122793</v>
      </c>
      <c r="I6346" s="59" t="s">
        <v>72</v>
      </c>
      <c r="J6346" s="59">
        <v>1182846</v>
      </c>
      <c r="K6346" s="59" t="s">
        <v>6565</v>
      </c>
      <c r="L6346" s="61" t="s">
        <v>81</v>
      </c>
      <c r="M6346" s="61">
        <f>VLOOKUP(H6346,zdroj!C:F,4,0)</f>
        <v>0</v>
      </c>
      <c r="N6346" s="61" t="str">
        <f t="shared" si="198"/>
        <v>-</v>
      </c>
      <c r="P6346" s="73" t="str">
        <f t="shared" si="199"/>
        <v/>
      </c>
      <c r="Q6346" s="61" t="s">
        <v>86</v>
      </c>
    </row>
    <row r="6347" spans="8:17" x14ac:dyDescent="0.25">
      <c r="H6347" s="59">
        <v>122793</v>
      </c>
      <c r="I6347" s="59" t="s">
        <v>72</v>
      </c>
      <c r="J6347" s="59">
        <v>1182854</v>
      </c>
      <c r="K6347" s="59" t="s">
        <v>6566</v>
      </c>
      <c r="L6347" s="61" t="s">
        <v>81</v>
      </c>
      <c r="M6347" s="61">
        <f>VLOOKUP(H6347,zdroj!C:F,4,0)</f>
        <v>0</v>
      </c>
      <c r="N6347" s="61" t="str">
        <f t="shared" si="198"/>
        <v>-</v>
      </c>
      <c r="P6347" s="73" t="str">
        <f t="shared" si="199"/>
        <v/>
      </c>
      <c r="Q6347" s="61" t="s">
        <v>86</v>
      </c>
    </row>
    <row r="6348" spans="8:17" x14ac:dyDescent="0.25">
      <c r="H6348" s="59">
        <v>122793</v>
      </c>
      <c r="I6348" s="59" t="s">
        <v>72</v>
      </c>
      <c r="J6348" s="59">
        <v>1182862</v>
      </c>
      <c r="K6348" s="59" t="s">
        <v>6567</v>
      </c>
      <c r="L6348" s="61" t="s">
        <v>81</v>
      </c>
      <c r="M6348" s="61">
        <f>VLOOKUP(H6348,zdroj!C:F,4,0)</f>
        <v>0</v>
      </c>
      <c r="N6348" s="61" t="str">
        <f t="shared" si="198"/>
        <v>-</v>
      </c>
      <c r="P6348" s="73" t="str">
        <f t="shared" si="199"/>
        <v/>
      </c>
      <c r="Q6348" s="61" t="s">
        <v>86</v>
      </c>
    </row>
    <row r="6349" spans="8:17" x14ac:dyDescent="0.25">
      <c r="H6349" s="59">
        <v>122793</v>
      </c>
      <c r="I6349" s="59" t="s">
        <v>72</v>
      </c>
      <c r="J6349" s="59">
        <v>1182871</v>
      </c>
      <c r="K6349" s="59" t="s">
        <v>6568</v>
      </c>
      <c r="L6349" s="61" t="s">
        <v>81</v>
      </c>
      <c r="M6349" s="61">
        <f>VLOOKUP(H6349,zdroj!C:F,4,0)</f>
        <v>0</v>
      </c>
      <c r="N6349" s="61" t="str">
        <f t="shared" si="198"/>
        <v>-</v>
      </c>
      <c r="P6349" s="73" t="str">
        <f t="shared" si="199"/>
        <v/>
      </c>
      <c r="Q6349" s="61" t="s">
        <v>86</v>
      </c>
    </row>
    <row r="6350" spans="8:17" x14ac:dyDescent="0.25">
      <c r="H6350" s="59">
        <v>122793</v>
      </c>
      <c r="I6350" s="59" t="s">
        <v>72</v>
      </c>
      <c r="J6350" s="59">
        <v>1182889</v>
      </c>
      <c r="K6350" s="59" t="s">
        <v>6569</v>
      </c>
      <c r="L6350" s="61" t="s">
        <v>81</v>
      </c>
      <c r="M6350" s="61">
        <f>VLOOKUP(H6350,zdroj!C:F,4,0)</f>
        <v>0</v>
      </c>
      <c r="N6350" s="61" t="str">
        <f t="shared" si="198"/>
        <v>-</v>
      </c>
      <c r="P6350" s="73" t="str">
        <f t="shared" si="199"/>
        <v/>
      </c>
      <c r="Q6350" s="61" t="s">
        <v>86</v>
      </c>
    </row>
    <row r="6351" spans="8:17" x14ac:dyDescent="0.25">
      <c r="H6351" s="59">
        <v>122793</v>
      </c>
      <c r="I6351" s="59" t="s">
        <v>72</v>
      </c>
      <c r="J6351" s="59">
        <v>1182897</v>
      </c>
      <c r="K6351" s="59" t="s">
        <v>6570</v>
      </c>
      <c r="L6351" s="61" t="s">
        <v>81</v>
      </c>
      <c r="M6351" s="61">
        <f>VLOOKUP(H6351,zdroj!C:F,4,0)</f>
        <v>0</v>
      </c>
      <c r="N6351" s="61" t="str">
        <f t="shared" si="198"/>
        <v>-</v>
      </c>
      <c r="P6351" s="73" t="str">
        <f t="shared" si="199"/>
        <v/>
      </c>
      <c r="Q6351" s="61" t="s">
        <v>86</v>
      </c>
    </row>
    <row r="6352" spans="8:17" x14ac:dyDescent="0.25">
      <c r="H6352" s="59">
        <v>122793</v>
      </c>
      <c r="I6352" s="59" t="s">
        <v>72</v>
      </c>
      <c r="J6352" s="59">
        <v>1182901</v>
      </c>
      <c r="K6352" s="59" t="s">
        <v>6571</v>
      </c>
      <c r="L6352" s="61" t="s">
        <v>81</v>
      </c>
      <c r="M6352" s="61">
        <f>VLOOKUP(H6352,zdroj!C:F,4,0)</f>
        <v>0</v>
      </c>
      <c r="N6352" s="61" t="str">
        <f t="shared" si="198"/>
        <v>-</v>
      </c>
      <c r="P6352" s="73" t="str">
        <f t="shared" si="199"/>
        <v/>
      </c>
      <c r="Q6352" s="61" t="s">
        <v>86</v>
      </c>
    </row>
    <row r="6353" spans="8:17" x14ac:dyDescent="0.25">
      <c r="H6353" s="59">
        <v>122793</v>
      </c>
      <c r="I6353" s="59" t="s">
        <v>72</v>
      </c>
      <c r="J6353" s="59">
        <v>1182919</v>
      </c>
      <c r="K6353" s="59" t="s">
        <v>6572</v>
      </c>
      <c r="L6353" s="61" t="s">
        <v>81</v>
      </c>
      <c r="M6353" s="61">
        <f>VLOOKUP(H6353,zdroj!C:F,4,0)</f>
        <v>0</v>
      </c>
      <c r="N6353" s="61" t="str">
        <f t="shared" si="198"/>
        <v>-</v>
      </c>
      <c r="P6353" s="73" t="str">
        <f t="shared" si="199"/>
        <v/>
      </c>
      <c r="Q6353" s="61" t="s">
        <v>86</v>
      </c>
    </row>
    <row r="6354" spans="8:17" x14ac:dyDescent="0.25">
      <c r="H6354" s="59">
        <v>122793</v>
      </c>
      <c r="I6354" s="59" t="s">
        <v>72</v>
      </c>
      <c r="J6354" s="59">
        <v>1182927</v>
      </c>
      <c r="K6354" s="59" t="s">
        <v>6573</v>
      </c>
      <c r="L6354" s="61" t="s">
        <v>81</v>
      </c>
      <c r="M6354" s="61">
        <f>VLOOKUP(H6354,zdroj!C:F,4,0)</f>
        <v>0</v>
      </c>
      <c r="N6354" s="61" t="str">
        <f t="shared" si="198"/>
        <v>-</v>
      </c>
      <c r="P6354" s="73" t="str">
        <f t="shared" si="199"/>
        <v/>
      </c>
      <c r="Q6354" s="61" t="s">
        <v>86</v>
      </c>
    </row>
    <row r="6355" spans="8:17" x14ac:dyDescent="0.25">
      <c r="H6355" s="59">
        <v>122793</v>
      </c>
      <c r="I6355" s="59" t="s">
        <v>72</v>
      </c>
      <c r="J6355" s="59">
        <v>26341344</v>
      </c>
      <c r="K6355" s="59" t="s">
        <v>6574</v>
      </c>
      <c r="L6355" s="61" t="s">
        <v>114</v>
      </c>
      <c r="M6355" s="61">
        <f>VLOOKUP(H6355,zdroj!C:F,4,0)</f>
        <v>0</v>
      </c>
      <c r="N6355" s="61" t="str">
        <f t="shared" si="198"/>
        <v>katC</v>
      </c>
      <c r="P6355" s="73" t="str">
        <f t="shared" si="199"/>
        <v/>
      </c>
      <c r="Q6355" s="61" t="s">
        <v>31</v>
      </c>
    </row>
    <row r="6356" spans="8:17" x14ac:dyDescent="0.25">
      <c r="H6356" s="59">
        <v>122793</v>
      </c>
      <c r="I6356" s="59" t="s">
        <v>72</v>
      </c>
      <c r="J6356" s="59">
        <v>27809285</v>
      </c>
      <c r="K6356" s="59" t="s">
        <v>6575</v>
      </c>
      <c r="L6356" s="61" t="s">
        <v>81</v>
      </c>
      <c r="M6356" s="61">
        <f>VLOOKUP(H6356,zdroj!C:F,4,0)</f>
        <v>0</v>
      </c>
      <c r="N6356" s="61" t="str">
        <f t="shared" si="198"/>
        <v>-</v>
      </c>
      <c r="P6356" s="73" t="str">
        <f t="shared" si="199"/>
        <v/>
      </c>
      <c r="Q6356" s="61" t="s">
        <v>88</v>
      </c>
    </row>
    <row r="6357" spans="8:17" x14ac:dyDescent="0.25">
      <c r="H6357" s="59">
        <v>122793</v>
      </c>
      <c r="I6357" s="59" t="s">
        <v>72</v>
      </c>
      <c r="J6357" s="59">
        <v>30006392</v>
      </c>
      <c r="K6357" s="59" t="s">
        <v>6576</v>
      </c>
      <c r="L6357" s="61" t="s">
        <v>81</v>
      </c>
      <c r="M6357" s="61">
        <f>VLOOKUP(H6357,zdroj!C:F,4,0)</f>
        <v>0</v>
      </c>
      <c r="N6357" s="61" t="str">
        <f t="shared" si="198"/>
        <v>-</v>
      </c>
      <c r="P6357" s="73" t="str">
        <f t="shared" si="199"/>
        <v/>
      </c>
      <c r="Q6357" s="61" t="s">
        <v>86</v>
      </c>
    </row>
    <row r="6358" spans="8:17" x14ac:dyDescent="0.25">
      <c r="H6358" s="59">
        <v>122793</v>
      </c>
      <c r="I6358" s="59" t="s">
        <v>72</v>
      </c>
      <c r="J6358" s="59">
        <v>40405516</v>
      </c>
      <c r="K6358" s="59" t="s">
        <v>6577</v>
      </c>
      <c r="L6358" s="61" t="s">
        <v>114</v>
      </c>
      <c r="M6358" s="61">
        <f>VLOOKUP(H6358,zdroj!C:F,4,0)</f>
        <v>0</v>
      </c>
      <c r="N6358" s="61" t="str">
        <f t="shared" si="198"/>
        <v>katC</v>
      </c>
      <c r="P6358" s="73" t="str">
        <f t="shared" si="199"/>
        <v/>
      </c>
      <c r="Q6358" s="61" t="s">
        <v>33</v>
      </c>
    </row>
    <row r="6359" spans="8:17" x14ac:dyDescent="0.25">
      <c r="H6359" s="59">
        <v>122793</v>
      </c>
      <c r="I6359" s="59" t="s">
        <v>72</v>
      </c>
      <c r="J6359" s="59">
        <v>41162129</v>
      </c>
      <c r="K6359" s="59" t="s">
        <v>6578</v>
      </c>
      <c r="L6359" s="61" t="s">
        <v>81</v>
      </c>
      <c r="M6359" s="61">
        <f>VLOOKUP(H6359,zdroj!C:F,4,0)</f>
        <v>0</v>
      </c>
      <c r="N6359" s="61" t="str">
        <f t="shared" si="198"/>
        <v>-</v>
      </c>
      <c r="P6359" s="73" t="str">
        <f t="shared" si="199"/>
        <v/>
      </c>
      <c r="Q6359" s="61" t="s">
        <v>86</v>
      </c>
    </row>
    <row r="6360" spans="8:17" x14ac:dyDescent="0.25">
      <c r="H6360" s="59">
        <v>122793</v>
      </c>
      <c r="I6360" s="59" t="s">
        <v>72</v>
      </c>
      <c r="J6360" s="59">
        <v>41502469</v>
      </c>
      <c r="K6360" s="59" t="s">
        <v>6579</v>
      </c>
      <c r="L6360" s="61" t="s">
        <v>81</v>
      </c>
      <c r="M6360" s="61">
        <f>VLOOKUP(H6360,zdroj!C:F,4,0)</f>
        <v>0</v>
      </c>
      <c r="N6360" s="61" t="str">
        <f t="shared" si="198"/>
        <v>-</v>
      </c>
      <c r="P6360" s="73" t="str">
        <f t="shared" si="199"/>
        <v/>
      </c>
      <c r="Q6360" s="61" t="s">
        <v>88</v>
      </c>
    </row>
    <row r="6361" spans="8:17" x14ac:dyDescent="0.25">
      <c r="H6361" s="59">
        <v>122793</v>
      </c>
      <c r="I6361" s="59" t="s">
        <v>72</v>
      </c>
      <c r="J6361" s="59">
        <v>72654864</v>
      </c>
      <c r="K6361" s="59" t="s">
        <v>6580</v>
      </c>
      <c r="L6361" s="61" t="s">
        <v>114</v>
      </c>
      <c r="M6361" s="61">
        <f>VLOOKUP(H6361,zdroj!C:F,4,0)</f>
        <v>0</v>
      </c>
      <c r="N6361" s="61" t="str">
        <f t="shared" si="198"/>
        <v>katC</v>
      </c>
      <c r="P6361" s="73" t="str">
        <f t="shared" si="199"/>
        <v/>
      </c>
      <c r="Q6361" s="61" t="s">
        <v>31</v>
      </c>
    </row>
    <row r="6362" spans="8:17" x14ac:dyDescent="0.25">
      <c r="H6362" s="59">
        <v>122793</v>
      </c>
      <c r="I6362" s="59" t="s">
        <v>72</v>
      </c>
      <c r="J6362" s="59">
        <v>75659069</v>
      </c>
      <c r="K6362" s="59" t="s">
        <v>6581</v>
      </c>
      <c r="L6362" s="61" t="s">
        <v>81</v>
      </c>
      <c r="M6362" s="61">
        <f>VLOOKUP(H6362,zdroj!C:F,4,0)</f>
        <v>0</v>
      </c>
      <c r="N6362" s="61" t="str">
        <f t="shared" si="198"/>
        <v>-</v>
      </c>
      <c r="P6362" s="73" t="str">
        <f t="shared" si="199"/>
        <v/>
      </c>
      <c r="Q6362" s="61" t="s">
        <v>86</v>
      </c>
    </row>
    <row r="6363" spans="8:17" x14ac:dyDescent="0.25">
      <c r="H6363" s="59">
        <v>123579</v>
      </c>
      <c r="I6363" s="59" t="s">
        <v>69</v>
      </c>
      <c r="J6363" s="59">
        <v>18328288</v>
      </c>
      <c r="K6363" s="59" t="s">
        <v>6582</v>
      </c>
      <c r="L6363" s="61" t="s">
        <v>113</v>
      </c>
      <c r="M6363" s="61">
        <f>VLOOKUP(H6363,zdroj!C:F,4,0)</f>
        <v>0</v>
      </c>
      <c r="N6363" s="61" t="str">
        <f t="shared" si="198"/>
        <v>katB</v>
      </c>
      <c r="P6363" s="73" t="str">
        <f t="shared" si="199"/>
        <v/>
      </c>
      <c r="Q6363" s="61" t="s">
        <v>30</v>
      </c>
    </row>
    <row r="6364" spans="8:17" x14ac:dyDescent="0.25">
      <c r="H6364" s="59">
        <v>123579</v>
      </c>
      <c r="I6364" s="59" t="s">
        <v>69</v>
      </c>
      <c r="J6364" s="59">
        <v>25253336</v>
      </c>
      <c r="K6364" s="59" t="s">
        <v>6583</v>
      </c>
      <c r="L6364" s="61" t="s">
        <v>81</v>
      </c>
      <c r="M6364" s="61">
        <f>VLOOKUP(H6364,zdroj!C:F,4,0)</f>
        <v>0</v>
      </c>
      <c r="N6364" s="61" t="str">
        <f t="shared" si="198"/>
        <v>-</v>
      </c>
      <c r="P6364" s="73" t="str">
        <f t="shared" si="199"/>
        <v/>
      </c>
      <c r="Q6364" s="61" t="s">
        <v>86</v>
      </c>
    </row>
    <row r="6365" spans="8:17" x14ac:dyDescent="0.25">
      <c r="H6365" s="59">
        <v>123579</v>
      </c>
      <c r="I6365" s="59" t="s">
        <v>69</v>
      </c>
      <c r="J6365" s="59">
        <v>26795515</v>
      </c>
      <c r="K6365" s="59" t="s">
        <v>6584</v>
      </c>
      <c r="L6365" s="61" t="s">
        <v>113</v>
      </c>
      <c r="M6365" s="61">
        <f>VLOOKUP(H6365,zdroj!C:F,4,0)</f>
        <v>0</v>
      </c>
      <c r="N6365" s="61" t="str">
        <f t="shared" si="198"/>
        <v>katB</v>
      </c>
      <c r="P6365" s="73" t="str">
        <f t="shared" si="199"/>
        <v/>
      </c>
      <c r="Q6365" s="61" t="s">
        <v>30</v>
      </c>
    </row>
    <row r="6366" spans="8:17" x14ac:dyDescent="0.25">
      <c r="H6366" s="59">
        <v>123579</v>
      </c>
      <c r="I6366" s="59" t="s">
        <v>69</v>
      </c>
      <c r="J6366" s="59">
        <v>40451500</v>
      </c>
      <c r="K6366" s="59" t="s">
        <v>6585</v>
      </c>
      <c r="L6366" s="61" t="s">
        <v>81</v>
      </c>
      <c r="M6366" s="61">
        <f>VLOOKUP(H6366,zdroj!C:F,4,0)</f>
        <v>0</v>
      </c>
      <c r="N6366" s="61" t="str">
        <f t="shared" si="198"/>
        <v>-</v>
      </c>
      <c r="P6366" s="73" t="str">
        <f t="shared" si="199"/>
        <v/>
      </c>
      <c r="Q6366" s="61" t="s">
        <v>84</v>
      </c>
    </row>
    <row r="6367" spans="8:17" x14ac:dyDescent="0.25">
      <c r="H6367" s="59">
        <v>123579</v>
      </c>
      <c r="I6367" s="59" t="s">
        <v>69</v>
      </c>
      <c r="J6367" s="59">
        <v>41119193</v>
      </c>
      <c r="K6367" s="59" t="s">
        <v>6586</v>
      </c>
      <c r="L6367" s="61" t="s">
        <v>81</v>
      </c>
      <c r="M6367" s="61">
        <f>VLOOKUP(H6367,zdroj!C:F,4,0)</f>
        <v>0</v>
      </c>
      <c r="N6367" s="61" t="str">
        <f t="shared" si="198"/>
        <v>-</v>
      </c>
      <c r="P6367" s="73" t="str">
        <f t="shared" si="199"/>
        <v/>
      </c>
      <c r="Q6367" s="61" t="s">
        <v>86</v>
      </c>
    </row>
    <row r="6368" spans="8:17" x14ac:dyDescent="0.25">
      <c r="H6368" s="59">
        <v>123579</v>
      </c>
      <c r="I6368" s="59" t="s">
        <v>69</v>
      </c>
      <c r="J6368" s="59">
        <v>80070001</v>
      </c>
      <c r="K6368" s="59" t="s">
        <v>6587</v>
      </c>
      <c r="L6368" s="61" t="s">
        <v>81</v>
      </c>
      <c r="M6368" s="61">
        <f>VLOOKUP(H6368,zdroj!C:F,4,0)</f>
        <v>0</v>
      </c>
      <c r="N6368" s="61" t="str">
        <f t="shared" si="198"/>
        <v>-</v>
      </c>
      <c r="P6368" s="73" t="str">
        <f t="shared" si="199"/>
        <v/>
      </c>
      <c r="Q6368" s="61" t="s">
        <v>88</v>
      </c>
    </row>
    <row r="6369" spans="8:17" x14ac:dyDescent="0.25">
      <c r="H6369" s="59">
        <v>123579</v>
      </c>
      <c r="I6369" s="59" t="s">
        <v>69</v>
      </c>
      <c r="J6369" s="59">
        <v>80132995</v>
      </c>
      <c r="K6369" s="59" t="s">
        <v>6588</v>
      </c>
      <c r="L6369" s="61" t="s">
        <v>81</v>
      </c>
      <c r="M6369" s="61">
        <f>VLOOKUP(H6369,zdroj!C:F,4,0)</f>
        <v>0</v>
      </c>
      <c r="N6369" s="61" t="str">
        <f t="shared" si="198"/>
        <v>-</v>
      </c>
      <c r="P6369" s="73" t="str">
        <f t="shared" si="199"/>
        <v/>
      </c>
      <c r="Q6369" s="61" t="s">
        <v>88</v>
      </c>
    </row>
    <row r="6370" spans="8:17" x14ac:dyDescent="0.25">
      <c r="H6370" s="59">
        <v>123587</v>
      </c>
      <c r="I6370" s="59" t="s">
        <v>69</v>
      </c>
      <c r="J6370" s="59">
        <v>18316816</v>
      </c>
      <c r="K6370" s="59" t="s">
        <v>6589</v>
      </c>
      <c r="L6370" s="61" t="s">
        <v>113</v>
      </c>
      <c r="M6370" s="61">
        <f>VLOOKUP(H6370,zdroj!C:F,4,0)</f>
        <v>0</v>
      </c>
      <c r="N6370" s="61" t="str">
        <f t="shared" si="198"/>
        <v>katB</v>
      </c>
      <c r="P6370" s="73" t="str">
        <f t="shared" si="199"/>
        <v/>
      </c>
      <c r="Q6370" s="61" t="s">
        <v>30</v>
      </c>
    </row>
    <row r="6371" spans="8:17" x14ac:dyDescent="0.25">
      <c r="H6371" s="59">
        <v>123587</v>
      </c>
      <c r="I6371" s="59" t="s">
        <v>69</v>
      </c>
      <c r="J6371" s="59">
        <v>18317120</v>
      </c>
      <c r="K6371" s="59" t="s">
        <v>6590</v>
      </c>
      <c r="L6371" s="61" t="s">
        <v>113</v>
      </c>
      <c r="M6371" s="61">
        <f>VLOOKUP(H6371,zdroj!C:F,4,0)</f>
        <v>0</v>
      </c>
      <c r="N6371" s="61" t="str">
        <f t="shared" si="198"/>
        <v>katB</v>
      </c>
      <c r="P6371" s="73" t="str">
        <f t="shared" si="199"/>
        <v/>
      </c>
      <c r="Q6371" s="61" t="s">
        <v>30</v>
      </c>
    </row>
    <row r="6372" spans="8:17" x14ac:dyDescent="0.25">
      <c r="H6372" s="59">
        <v>123587</v>
      </c>
      <c r="I6372" s="59" t="s">
        <v>69</v>
      </c>
      <c r="J6372" s="59">
        <v>18320058</v>
      </c>
      <c r="K6372" s="59" t="s">
        <v>6591</v>
      </c>
      <c r="L6372" s="61" t="s">
        <v>81</v>
      </c>
      <c r="M6372" s="61">
        <f>VLOOKUP(H6372,zdroj!C:F,4,0)</f>
        <v>0</v>
      </c>
      <c r="N6372" s="61" t="str">
        <f t="shared" si="198"/>
        <v>-</v>
      </c>
      <c r="P6372" s="73" t="str">
        <f t="shared" si="199"/>
        <v/>
      </c>
      <c r="Q6372" s="61" t="s">
        <v>86</v>
      </c>
    </row>
    <row r="6373" spans="8:17" x14ac:dyDescent="0.25">
      <c r="H6373" s="59">
        <v>123587</v>
      </c>
      <c r="I6373" s="59" t="s">
        <v>69</v>
      </c>
      <c r="J6373" s="59">
        <v>18323952</v>
      </c>
      <c r="K6373" s="59" t="s">
        <v>6592</v>
      </c>
      <c r="L6373" s="61" t="s">
        <v>113</v>
      </c>
      <c r="M6373" s="61">
        <f>VLOOKUP(H6373,zdroj!C:F,4,0)</f>
        <v>0</v>
      </c>
      <c r="N6373" s="61" t="str">
        <f t="shared" si="198"/>
        <v>katB</v>
      </c>
      <c r="P6373" s="73" t="str">
        <f t="shared" si="199"/>
        <v/>
      </c>
      <c r="Q6373" s="61" t="s">
        <v>30</v>
      </c>
    </row>
    <row r="6374" spans="8:17" x14ac:dyDescent="0.25">
      <c r="H6374" s="59">
        <v>123587</v>
      </c>
      <c r="I6374" s="59" t="s">
        <v>69</v>
      </c>
      <c r="J6374" s="59">
        <v>25442023</v>
      </c>
      <c r="K6374" s="59" t="s">
        <v>6593</v>
      </c>
      <c r="L6374" s="61" t="s">
        <v>113</v>
      </c>
      <c r="M6374" s="61">
        <f>VLOOKUP(H6374,zdroj!C:F,4,0)</f>
        <v>0</v>
      </c>
      <c r="N6374" s="61" t="str">
        <f t="shared" si="198"/>
        <v>katB</v>
      </c>
      <c r="P6374" s="73" t="str">
        <f t="shared" si="199"/>
        <v/>
      </c>
      <c r="Q6374" s="61" t="s">
        <v>30</v>
      </c>
    </row>
    <row r="6375" spans="8:17" x14ac:dyDescent="0.25">
      <c r="H6375" s="59">
        <v>123587</v>
      </c>
      <c r="I6375" s="59" t="s">
        <v>69</v>
      </c>
      <c r="J6375" s="59">
        <v>26795493</v>
      </c>
      <c r="K6375" s="59" t="s">
        <v>6594</v>
      </c>
      <c r="L6375" s="61" t="s">
        <v>81</v>
      </c>
      <c r="M6375" s="61">
        <f>VLOOKUP(H6375,zdroj!C:F,4,0)</f>
        <v>0</v>
      </c>
      <c r="N6375" s="61" t="str">
        <f t="shared" si="198"/>
        <v>-</v>
      </c>
      <c r="P6375" s="73" t="str">
        <f t="shared" si="199"/>
        <v/>
      </c>
      <c r="Q6375" s="61" t="s">
        <v>86</v>
      </c>
    </row>
    <row r="6376" spans="8:17" x14ac:dyDescent="0.25">
      <c r="H6376" s="59">
        <v>123587</v>
      </c>
      <c r="I6376" s="59" t="s">
        <v>69</v>
      </c>
      <c r="J6376" s="59">
        <v>30987113</v>
      </c>
      <c r="K6376" s="59" t="s">
        <v>6595</v>
      </c>
      <c r="L6376" s="61" t="s">
        <v>81</v>
      </c>
      <c r="M6376" s="61">
        <f>VLOOKUP(H6376,zdroj!C:F,4,0)</f>
        <v>0</v>
      </c>
      <c r="N6376" s="61" t="str">
        <f t="shared" si="198"/>
        <v>-</v>
      </c>
      <c r="P6376" s="73" t="str">
        <f t="shared" si="199"/>
        <v/>
      </c>
      <c r="Q6376" s="61" t="s">
        <v>86</v>
      </c>
    </row>
    <row r="6377" spans="8:17" x14ac:dyDescent="0.25">
      <c r="H6377" s="59">
        <v>123587</v>
      </c>
      <c r="I6377" s="59" t="s">
        <v>69</v>
      </c>
      <c r="J6377" s="59">
        <v>42564328</v>
      </c>
      <c r="K6377" s="59" t="s">
        <v>6596</v>
      </c>
      <c r="L6377" s="61" t="s">
        <v>113</v>
      </c>
      <c r="M6377" s="61">
        <f>VLOOKUP(H6377,zdroj!C:F,4,0)</f>
        <v>0</v>
      </c>
      <c r="N6377" s="61" t="str">
        <f t="shared" si="198"/>
        <v>katB</v>
      </c>
      <c r="P6377" s="73" t="str">
        <f t="shared" si="199"/>
        <v/>
      </c>
      <c r="Q6377" s="61" t="s">
        <v>30</v>
      </c>
    </row>
    <row r="6378" spans="8:17" x14ac:dyDescent="0.25">
      <c r="H6378" s="59">
        <v>123587</v>
      </c>
      <c r="I6378" s="59" t="s">
        <v>69</v>
      </c>
      <c r="J6378" s="59">
        <v>74245961</v>
      </c>
      <c r="K6378" s="59" t="s">
        <v>6597</v>
      </c>
      <c r="L6378" s="61" t="s">
        <v>113</v>
      </c>
      <c r="M6378" s="61">
        <f>VLOOKUP(H6378,zdroj!C:F,4,0)</f>
        <v>0</v>
      </c>
      <c r="N6378" s="61" t="str">
        <f t="shared" si="198"/>
        <v>katB</v>
      </c>
      <c r="P6378" s="73" t="str">
        <f t="shared" si="199"/>
        <v/>
      </c>
      <c r="Q6378" s="61" t="s">
        <v>30</v>
      </c>
    </row>
    <row r="6379" spans="8:17" x14ac:dyDescent="0.25">
      <c r="H6379" s="59">
        <v>123587</v>
      </c>
      <c r="I6379" s="59" t="s">
        <v>69</v>
      </c>
      <c r="J6379" s="59">
        <v>74669133</v>
      </c>
      <c r="K6379" s="59" t="s">
        <v>6598</v>
      </c>
      <c r="L6379" s="61" t="s">
        <v>81</v>
      </c>
      <c r="M6379" s="61">
        <f>VLOOKUP(H6379,zdroj!C:F,4,0)</f>
        <v>0</v>
      </c>
      <c r="N6379" s="61" t="str">
        <f t="shared" si="198"/>
        <v>-</v>
      </c>
      <c r="P6379" s="73" t="str">
        <f t="shared" si="199"/>
        <v/>
      </c>
      <c r="Q6379" s="61" t="s">
        <v>88</v>
      </c>
    </row>
    <row r="6380" spans="8:17" x14ac:dyDescent="0.25">
      <c r="H6380" s="59">
        <v>186104</v>
      </c>
      <c r="I6380" s="59" t="s">
        <v>69</v>
      </c>
      <c r="J6380" s="59">
        <v>2439450</v>
      </c>
      <c r="K6380" s="59" t="s">
        <v>6599</v>
      </c>
      <c r="L6380" s="61" t="s">
        <v>113</v>
      </c>
      <c r="M6380" s="61">
        <f>VLOOKUP(H6380,zdroj!C:F,4,0)</f>
        <v>0</v>
      </c>
      <c r="N6380" s="61" t="str">
        <f t="shared" si="198"/>
        <v>katB</v>
      </c>
      <c r="P6380" s="73" t="str">
        <f t="shared" si="199"/>
        <v/>
      </c>
      <c r="Q6380" s="61" t="s">
        <v>30</v>
      </c>
    </row>
    <row r="6381" spans="8:17" x14ac:dyDescent="0.25">
      <c r="H6381" s="59">
        <v>186104</v>
      </c>
      <c r="I6381" s="59" t="s">
        <v>69</v>
      </c>
      <c r="J6381" s="59">
        <v>2439468</v>
      </c>
      <c r="K6381" s="59" t="s">
        <v>6600</v>
      </c>
      <c r="L6381" s="61" t="s">
        <v>113</v>
      </c>
      <c r="M6381" s="61">
        <f>VLOOKUP(H6381,zdroj!C:F,4,0)</f>
        <v>0</v>
      </c>
      <c r="N6381" s="61" t="str">
        <f t="shared" si="198"/>
        <v>katB</v>
      </c>
      <c r="P6381" s="73" t="str">
        <f t="shared" si="199"/>
        <v/>
      </c>
      <c r="Q6381" s="61" t="s">
        <v>30</v>
      </c>
    </row>
    <row r="6382" spans="8:17" x14ac:dyDescent="0.25">
      <c r="H6382" s="59">
        <v>186104</v>
      </c>
      <c r="I6382" s="59" t="s">
        <v>69</v>
      </c>
      <c r="J6382" s="59">
        <v>2439476</v>
      </c>
      <c r="K6382" s="59" t="s">
        <v>6601</v>
      </c>
      <c r="L6382" s="61" t="s">
        <v>113</v>
      </c>
      <c r="M6382" s="61">
        <f>VLOOKUP(H6382,zdroj!C:F,4,0)</f>
        <v>0</v>
      </c>
      <c r="N6382" s="61" t="str">
        <f t="shared" si="198"/>
        <v>katB</v>
      </c>
      <c r="P6382" s="73" t="str">
        <f t="shared" si="199"/>
        <v/>
      </c>
      <c r="Q6382" s="61" t="s">
        <v>30</v>
      </c>
    </row>
    <row r="6383" spans="8:17" x14ac:dyDescent="0.25">
      <c r="H6383" s="59">
        <v>186104</v>
      </c>
      <c r="I6383" s="59" t="s">
        <v>69</v>
      </c>
      <c r="J6383" s="59">
        <v>2439484</v>
      </c>
      <c r="K6383" s="59" t="s">
        <v>6602</v>
      </c>
      <c r="L6383" s="61" t="s">
        <v>113</v>
      </c>
      <c r="M6383" s="61">
        <f>VLOOKUP(H6383,zdroj!C:F,4,0)</f>
        <v>0</v>
      </c>
      <c r="N6383" s="61" t="str">
        <f t="shared" si="198"/>
        <v>katB</v>
      </c>
      <c r="P6383" s="73" t="str">
        <f t="shared" si="199"/>
        <v/>
      </c>
      <c r="Q6383" s="61" t="s">
        <v>30</v>
      </c>
    </row>
    <row r="6384" spans="8:17" x14ac:dyDescent="0.25">
      <c r="H6384" s="59">
        <v>186104</v>
      </c>
      <c r="I6384" s="59" t="s">
        <v>69</v>
      </c>
      <c r="J6384" s="59">
        <v>2439492</v>
      </c>
      <c r="K6384" s="59" t="s">
        <v>6603</v>
      </c>
      <c r="L6384" s="61" t="s">
        <v>113</v>
      </c>
      <c r="M6384" s="61">
        <f>VLOOKUP(H6384,zdroj!C:F,4,0)</f>
        <v>0</v>
      </c>
      <c r="N6384" s="61" t="str">
        <f t="shared" si="198"/>
        <v>katB</v>
      </c>
      <c r="P6384" s="73" t="str">
        <f t="shared" si="199"/>
        <v/>
      </c>
      <c r="Q6384" s="61" t="s">
        <v>30</v>
      </c>
    </row>
    <row r="6385" spans="8:17" x14ac:dyDescent="0.25">
      <c r="H6385" s="59">
        <v>186104</v>
      </c>
      <c r="I6385" s="59" t="s">
        <v>69</v>
      </c>
      <c r="J6385" s="59">
        <v>2439506</v>
      </c>
      <c r="K6385" s="59" t="s">
        <v>6604</v>
      </c>
      <c r="L6385" s="61" t="s">
        <v>113</v>
      </c>
      <c r="M6385" s="61">
        <f>VLOOKUP(H6385,zdroj!C:F,4,0)</f>
        <v>0</v>
      </c>
      <c r="N6385" s="61" t="str">
        <f t="shared" si="198"/>
        <v>katB</v>
      </c>
      <c r="P6385" s="73" t="str">
        <f t="shared" si="199"/>
        <v/>
      </c>
      <c r="Q6385" s="61" t="s">
        <v>30</v>
      </c>
    </row>
    <row r="6386" spans="8:17" x14ac:dyDescent="0.25">
      <c r="H6386" s="59">
        <v>186104</v>
      </c>
      <c r="I6386" s="59" t="s">
        <v>69</v>
      </c>
      <c r="J6386" s="59">
        <v>2439514</v>
      </c>
      <c r="K6386" s="59" t="s">
        <v>6605</v>
      </c>
      <c r="L6386" s="61" t="s">
        <v>113</v>
      </c>
      <c r="M6386" s="61">
        <f>VLOOKUP(H6386,zdroj!C:F,4,0)</f>
        <v>0</v>
      </c>
      <c r="N6386" s="61" t="str">
        <f t="shared" si="198"/>
        <v>katB</v>
      </c>
      <c r="P6386" s="73" t="str">
        <f t="shared" si="199"/>
        <v/>
      </c>
      <c r="Q6386" s="61" t="s">
        <v>30</v>
      </c>
    </row>
    <row r="6387" spans="8:17" x14ac:dyDescent="0.25">
      <c r="H6387" s="59">
        <v>186104</v>
      </c>
      <c r="I6387" s="59" t="s">
        <v>69</v>
      </c>
      <c r="J6387" s="59">
        <v>2439522</v>
      </c>
      <c r="K6387" s="59" t="s">
        <v>6606</v>
      </c>
      <c r="L6387" s="61" t="s">
        <v>113</v>
      </c>
      <c r="M6387" s="61">
        <f>VLOOKUP(H6387,zdroj!C:F,4,0)</f>
        <v>0</v>
      </c>
      <c r="N6387" s="61" t="str">
        <f t="shared" si="198"/>
        <v>katB</v>
      </c>
      <c r="P6387" s="73" t="str">
        <f t="shared" si="199"/>
        <v/>
      </c>
      <c r="Q6387" s="61" t="s">
        <v>30</v>
      </c>
    </row>
    <row r="6388" spans="8:17" x14ac:dyDescent="0.25">
      <c r="H6388" s="59">
        <v>186104</v>
      </c>
      <c r="I6388" s="59" t="s">
        <v>69</v>
      </c>
      <c r="J6388" s="59">
        <v>2439531</v>
      </c>
      <c r="K6388" s="59" t="s">
        <v>6607</v>
      </c>
      <c r="L6388" s="61" t="s">
        <v>113</v>
      </c>
      <c r="M6388" s="61">
        <f>VLOOKUP(H6388,zdroj!C:F,4,0)</f>
        <v>0</v>
      </c>
      <c r="N6388" s="61" t="str">
        <f t="shared" si="198"/>
        <v>katB</v>
      </c>
      <c r="P6388" s="73" t="str">
        <f t="shared" si="199"/>
        <v/>
      </c>
      <c r="Q6388" s="61" t="s">
        <v>30</v>
      </c>
    </row>
    <row r="6389" spans="8:17" x14ac:dyDescent="0.25">
      <c r="H6389" s="59">
        <v>186104</v>
      </c>
      <c r="I6389" s="59" t="s">
        <v>69</v>
      </c>
      <c r="J6389" s="59">
        <v>2439549</v>
      </c>
      <c r="K6389" s="59" t="s">
        <v>6608</v>
      </c>
      <c r="L6389" s="61" t="s">
        <v>113</v>
      </c>
      <c r="M6389" s="61">
        <f>VLOOKUP(H6389,zdroj!C:F,4,0)</f>
        <v>0</v>
      </c>
      <c r="N6389" s="61" t="str">
        <f t="shared" si="198"/>
        <v>katB</v>
      </c>
      <c r="P6389" s="73" t="str">
        <f t="shared" si="199"/>
        <v/>
      </c>
      <c r="Q6389" s="61" t="s">
        <v>30</v>
      </c>
    </row>
    <row r="6390" spans="8:17" x14ac:dyDescent="0.25">
      <c r="H6390" s="59">
        <v>186104</v>
      </c>
      <c r="I6390" s="59" t="s">
        <v>69</v>
      </c>
      <c r="J6390" s="59">
        <v>2439557</v>
      </c>
      <c r="K6390" s="59" t="s">
        <v>6609</v>
      </c>
      <c r="L6390" s="61" t="s">
        <v>113</v>
      </c>
      <c r="M6390" s="61">
        <f>VLOOKUP(H6390,zdroj!C:F,4,0)</f>
        <v>0</v>
      </c>
      <c r="N6390" s="61" t="str">
        <f t="shared" si="198"/>
        <v>katB</v>
      </c>
      <c r="P6390" s="73" t="str">
        <f t="shared" si="199"/>
        <v/>
      </c>
      <c r="Q6390" s="61" t="s">
        <v>30</v>
      </c>
    </row>
    <row r="6391" spans="8:17" x14ac:dyDescent="0.25">
      <c r="H6391" s="59">
        <v>186104</v>
      </c>
      <c r="I6391" s="59" t="s">
        <v>69</v>
      </c>
      <c r="J6391" s="59">
        <v>2439565</v>
      </c>
      <c r="K6391" s="59" t="s">
        <v>6610</v>
      </c>
      <c r="L6391" s="61" t="s">
        <v>113</v>
      </c>
      <c r="M6391" s="61">
        <f>VLOOKUP(H6391,zdroj!C:F,4,0)</f>
        <v>0</v>
      </c>
      <c r="N6391" s="61" t="str">
        <f t="shared" si="198"/>
        <v>katB</v>
      </c>
      <c r="P6391" s="73" t="str">
        <f t="shared" si="199"/>
        <v/>
      </c>
      <c r="Q6391" s="61" t="s">
        <v>30</v>
      </c>
    </row>
    <row r="6392" spans="8:17" x14ac:dyDescent="0.25">
      <c r="H6392" s="59">
        <v>186104</v>
      </c>
      <c r="I6392" s="59" t="s">
        <v>69</v>
      </c>
      <c r="J6392" s="59">
        <v>2439573</v>
      </c>
      <c r="K6392" s="59" t="s">
        <v>6611</v>
      </c>
      <c r="L6392" s="61" t="s">
        <v>113</v>
      </c>
      <c r="M6392" s="61">
        <f>VLOOKUP(H6392,zdroj!C:F,4,0)</f>
        <v>0</v>
      </c>
      <c r="N6392" s="61" t="str">
        <f t="shared" si="198"/>
        <v>katB</v>
      </c>
      <c r="P6392" s="73" t="str">
        <f t="shared" si="199"/>
        <v/>
      </c>
      <c r="Q6392" s="61" t="s">
        <v>30</v>
      </c>
    </row>
    <row r="6393" spans="8:17" x14ac:dyDescent="0.25">
      <c r="H6393" s="59">
        <v>186104</v>
      </c>
      <c r="I6393" s="59" t="s">
        <v>69</v>
      </c>
      <c r="J6393" s="59">
        <v>2439581</v>
      </c>
      <c r="K6393" s="59" t="s">
        <v>6612</v>
      </c>
      <c r="L6393" s="61" t="s">
        <v>113</v>
      </c>
      <c r="M6393" s="61">
        <f>VLOOKUP(H6393,zdroj!C:F,4,0)</f>
        <v>0</v>
      </c>
      <c r="N6393" s="61" t="str">
        <f t="shared" si="198"/>
        <v>katB</v>
      </c>
      <c r="P6393" s="73" t="str">
        <f t="shared" si="199"/>
        <v/>
      </c>
      <c r="Q6393" s="61" t="s">
        <v>30</v>
      </c>
    </row>
    <row r="6394" spans="8:17" x14ac:dyDescent="0.25">
      <c r="H6394" s="59">
        <v>186104</v>
      </c>
      <c r="I6394" s="59" t="s">
        <v>69</v>
      </c>
      <c r="J6394" s="59">
        <v>2439590</v>
      </c>
      <c r="K6394" s="59" t="s">
        <v>6613</v>
      </c>
      <c r="L6394" s="61" t="s">
        <v>113</v>
      </c>
      <c r="M6394" s="61">
        <f>VLOOKUP(H6394,zdroj!C:F,4,0)</f>
        <v>0</v>
      </c>
      <c r="N6394" s="61" t="str">
        <f t="shared" si="198"/>
        <v>katB</v>
      </c>
      <c r="P6394" s="73" t="str">
        <f t="shared" si="199"/>
        <v/>
      </c>
      <c r="Q6394" s="61" t="s">
        <v>30</v>
      </c>
    </row>
    <row r="6395" spans="8:17" x14ac:dyDescent="0.25">
      <c r="H6395" s="59">
        <v>186104</v>
      </c>
      <c r="I6395" s="59" t="s">
        <v>69</v>
      </c>
      <c r="J6395" s="59">
        <v>2439603</v>
      </c>
      <c r="K6395" s="59" t="s">
        <v>6614</v>
      </c>
      <c r="L6395" s="61" t="s">
        <v>113</v>
      </c>
      <c r="M6395" s="61">
        <f>VLOOKUP(H6395,zdroj!C:F,4,0)</f>
        <v>0</v>
      </c>
      <c r="N6395" s="61" t="str">
        <f t="shared" si="198"/>
        <v>katB</v>
      </c>
      <c r="P6395" s="73" t="str">
        <f t="shared" si="199"/>
        <v/>
      </c>
      <c r="Q6395" s="61" t="s">
        <v>30</v>
      </c>
    </row>
    <row r="6396" spans="8:17" x14ac:dyDescent="0.25">
      <c r="H6396" s="59">
        <v>186104</v>
      </c>
      <c r="I6396" s="59" t="s">
        <v>69</v>
      </c>
      <c r="J6396" s="59">
        <v>2439611</v>
      </c>
      <c r="K6396" s="59" t="s">
        <v>6615</v>
      </c>
      <c r="L6396" s="61" t="s">
        <v>113</v>
      </c>
      <c r="M6396" s="61">
        <f>VLOOKUP(H6396,zdroj!C:F,4,0)</f>
        <v>0</v>
      </c>
      <c r="N6396" s="61" t="str">
        <f t="shared" si="198"/>
        <v>katB</v>
      </c>
      <c r="P6396" s="73" t="str">
        <f t="shared" si="199"/>
        <v/>
      </c>
      <c r="Q6396" s="61" t="s">
        <v>30</v>
      </c>
    </row>
    <row r="6397" spans="8:17" x14ac:dyDescent="0.25">
      <c r="H6397" s="59">
        <v>186104</v>
      </c>
      <c r="I6397" s="59" t="s">
        <v>69</v>
      </c>
      <c r="J6397" s="59">
        <v>2439620</v>
      </c>
      <c r="K6397" s="59" t="s">
        <v>6616</v>
      </c>
      <c r="L6397" s="61" t="s">
        <v>113</v>
      </c>
      <c r="M6397" s="61">
        <f>VLOOKUP(H6397,zdroj!C:F,4,0)</f>
        <v>0</v>
      </c>
      <c r="N6397" s="61" t="str">
        <f t="shared" si="198"/>
        <v>katB</v>
      </c>
      <c r="P6397" s="73" t="str">
        <f t="shared" si="199"/>
        <v/>
      </c>
      <c r="Q6397" s="61" t="s">
        <v>30</v>
      </c>
    </row>
    <row r="6398" spans="8:17" x14ac:dyDescent="0.25">
      <c r="H6398" s="59">
        <v>186104</v>
      </c>
      <c r="I6398" s="59" t="s">
        <v>69</v>
      </c>
      <c r="J6398" s="59">
        <v>2439646</v>
      </c>
      <c r="K6398" s="59" t="s">
        <v>6617</v>
      </c>
      <c r="L6398" s="61" t="s">
        <v>113</v>
      </c>
      <c r="M6398" s="61">
        <f>VLOOKUP(H6398,zdroj!C:F,4,0)</f>
        <v>0</v>
      </c>
      <c r="N6398" s="61" t="str">
        <f t="shared" si="198"/>
        <v>katB</v>
      </c>
      <c r="P6398" s="73" t="str">
        <f t="shared" si="199"/>
        <v/>
      </c>
      <c r="Q6398" s="61" t="s">
        <v>30</v>
      </c>
    </row>
    <row r="6399" spans="8:17" x14ac:dyDescent="0.25">
      <c r="H6399" s="59">
        <v>186104</v>
      </c>
      <c r="I6399" s="59" t="s">
        <v>69</v>
      </c>
      <c r="J6399" s="59">
        <v>2439654</v>
      </c>
      <c r="K6399" s="59" t="s">
        <v>6618</v>
      </c>
      <c r="L6399" s="61" t="s">
        <v>81</v>
      </c>
      <c r="M6399" s="61">
        <f>VLOOKUP(H6399,zdroj!C:F,4,0)</f>
        <v>0</v>
      </c>
      <c r="N6399" s="61" t="str">
        <f t="shared" si="198"/>
        <v>-</v>
      </c>
      <c r="P6399" s="73" t="str">
        <f t="shared" si="199"/>
        <v/>
      </c>
      <c r="Q6399" s="61" t="s">
        <v>84</v>
      </c>
    </row>
    <row r="6400" spans="8:17" x14ac:dyDescent="0.25">
      <c r="H6400" s="59">
        <v>186104</v>
      </c>
      <c r="I6400" s="59" t="s">
        <v>69</v>
      </c>
      <c r="J6400" s="59">
        <v>2439662</v>
      </c>
      <c r="K6400" s="59" t="s">
        <v>6619</v>
      </c>
      <c r="L6400" s="61" t="s">
        <v>113</v>
      </c>
      <c r="M6400" s="61">
        <f>VLOOKUP(H6400,zdroj!C:F,4,0)</f>
        <v>0</v>
      </c>
      <c r="N6400" s="61" t="str">
        <f t="shared" si="198"/>
        <v>katB</v>
      </c>
      <c r="P6400" s="73" t="str">
        <f t="shared" si="199"/>
        <v/>
      </c>
      <c r="Q6400" s="61" t="s">
        <v>30</v>
      </c>
    </row>
    <row r="6401" spans="8:17" x14ac:dyDescent="0.25">
      <c r="H6401" s="59">
        <v>186104</v>
      </c>
      <c r="I6401" s="59" t="s">
        <v>69</v>
      </c>
      <c r="J6401" s="59">
        <v>2439671</v>
      </c>
      <c r="K6401" s="59" t="s">
        <v>6620</v>
      </c>
      <c r="L6401" s="61" t="s">
        <v>113</v>
      </c>
      <c r="M6401" s="61">
        <f>VLOOKUP(H6401,zdroj!C:F,4,0)</f>
        <v>0</v>
      </c>
      <c r="N6401" s="61" t="str">
        <f t="shared" si="198"/>
        <v>katB</v>
      </c>
      <c r="P6401" s="73" t="str">
        <f t="shared" si="199"/>
        <v/>
      </c>
      <c r="Q6401" s="61" t="s">
        <v>30</v>
      </c>
    </row>
    <row r="6402" spans="8:17" x14ac:dyDescent="0.25">
      <c r="H6402" s="59">
        <v>186104</v>
      </c>
      <c r="I6402" s="59" t="s">
        <v>69</v>
      </c>
      <c r="J6402" s="59">
        <v>2439689</v>
      </c>
      <c r="K6402" s="59" t="s">
        <v>6621</v>
      </c>
      <c r="L6402" s="61" t="s">
        <v>113</v>
      </c>
      <c r="M6402" s="61">
        <f>VLOOKUP(H6402,zdroj!C:F,4,0)</f>
        <v>0</v>
      </c>
      <c r="N6402" s="61" t="str">
        <f t="shared" si="198"/>
        <v>katB</v>
      </c>
      <c r="P6402" s="73" t="str">
        <f t="shared" si="199"/>
        <v/>
      </c>
      <c r="Q6402" s="61" t="s">
        <v>33</v>
      </c>
    </row>
    <row r="6403" spans="8:17" x14ac:dyDescent="0.25">
      <c r="H6403" s="59">
        <v>186104</v>
      </c>
      <c r="I6403" s="59" t="s">
        <v>69</v>
      </c>
      <c r="J6403" s="59">
        <v>2439697</v>
      </c>
      <c r="K6403" s="59" t="s">
        <v>6622</v>
      </c>
      <c r="L6403" s="61" t="s">
        <v>113</v>
      </c>
      <c r="M6403" s="61">
        <f>VLOOKUP(H6403,zdroj!C:F,4,0)</f>
        <v>0</v>
      </c>
      <c r="N6403" s="61" t="str">
        <f t="shared" si="198"/>
        <v>katB</v>
      </c>
      <c r="P6403" s="73" t="str">
        <f t="shared" si="199"/>
        <v/>
      </c>
      <c r="Q6403" s="61" t="s">
        <v>30</v>
      </c>
    </row>
    <row r="6404" spans="8:17" x14ac:dyDescent="0.25">
      <c r="H6404" s="59">
        <v>186104</v>
      </c>
      <c r="I6404" s="59" t="s">
        <v>69</v>
      </c>
      <c r="J6404" s="59">
        <v>2439701</v>
      </c>
      <c r="K6404" s="59" t="s">
        <v>6623</v>
      </c>
      <c r="L6404" s="61" t="s">
        <v>113</v>
      </c>
      <c r="M6404" s="61">
        <f>VLOOKUP(H6404,zdroj!C:F,4,0)</f>
        <v>0</v>
      </c>
      <c r="N6404" s="61" t="str">
        <f t="shared" si="198"/>
        <v>katB</v>
      </c>
      <c r="P6404" s="73" t="str">
        <f t="shared" si="199"/>
        <v/>
      </c>
      <c r="Q6404" s="61" t="s">
        <v>30</v>
      </c>
    </row>
    <row r="6405" spans="8:17" x14ac:dyDescent="0.25">
      <c r="H6405" s="59">
        <v>186104</v>
      </c>
      <c r="I6405" s="59" t="s">
        <v>69</v>
      </c>
      <c r="J6405" s="59">
        <v>2439719</v>
      </c>
      <c r="K6405" s="59" t="s">
        <v>6624</v>
      </c>
      <c r="L6405" s="61" t="s">
        <v>113</v>
      </c>
      <c r="M6405" s="61">
        <f>VLOOKUP(H6405,zdroj!C:F,4,0)</f>
        <v>0</v>
      </c>
      <c r="N6405" s="61" t="str">
        <f t="shared" si="198"/>
        <v>katB</v>
      </c>
      <c r="P6405" s="73" t="str">
        <f t="shared" si="199"/>
        <v/>
      </c>
      <c r="Q6405" s="61" t="s">
        <v>30</v>
      </c>
    </row>
    <row r="6406" spans="8:17" x14ac:dyDescent="0.25">
      <c r="H6406" s="59">
        <v>186104</v>
      </c>
      <c r="I6406" s="59" t="s">
        <v>69</v>
      </c>
      <c r="J6406" s="59">
        <v>2439727</v>
      </c>
      <c r="K6406" s="59" t="s">
        <v>6625</v>
      </c>
      <c r="L6406" s="61" t="s">
        <v>113</v>
      </c>
      <c r="M6406" s="61">
        <f>VLOOKUP(H6406,zdroj!C:F,4,0)</f>
        <v>0</v>
      </c>
      <c r="N6406" s="61" t="str">
        <f t="shared" si="198"/>
        <v>katB</v>
      </c>
      <c r="P6406" s="73" t="str">
        <f t="shared" si="199"/>
        <v/>
      </c>
      <c r="Q6406" s="61" t="s">
        <v>30</v>
      </c>
    </row>
    <row r="6407" spans="8:17" x14ac:dyDescent="0.25">
      <c r="H6407" s="59">
        <v>186104</v>
      </c>
      <c r="I6407" s="59" t="s">
        <v>69</v>
      </c>
      <c r="J6407" s="59">
        <v>2439735</v>
      </c>
      <c r="K6407" s="59" t="s">
        <v>6626</v>
      </c>
      <c r="L6407" s="61" t="s">
        <v>113</v>
      </c>
      <c r="M6407" s="61">
        <f>VLOOKUP(H6407,zdroj!C:F,4,0)</f>
        <v>0</v>
      </c>
      <c r="N6407" s="61" t="str">
        <f t="shared" ref="N6407:N6470" si="200">IF(M6407="A",IF(L6407="katA","katB",L6407),L6407)</f>
        <v>katB</v>
      </c>
      <c r="P6407" s="73" t="str">
        <f t="shared" ref="P6407:P6470" si="201">IF(O6407="A",1,"")</f>
        <v/>
      </c>
      <c r="Q6407" s="61" t="s">
        <v>30</v>
      </c>
    </row>
    <row r="6408" spans="8:17" x14ac:dyDescent="0.25">
      <c r="H6408" s="59">
        <v>186104</v>
      </c>
      <c r="I6408" s="59" t="s">
        <v>69</v>
      </c>
      <c r="J6408" s="59">
        <v>2439743</v>
      </c>
      <c r="K6408" s="59" t="s">
        <v>6627</v>
      </c>
      <c r="L6408" s="61" t="s">
        <v>113</v>
      </c>
      <c r="M6408" s="61">
        <f>VLOOKUP(H6408,zdroj!C:F,4,0)</f>
        <v>0</v>
      </c>
      <c r="N6408" s="61" t="str">
        <f t="shared" si="200"/>
        <v>katB</v>
      </c>
      <c r="P6408" s="73" t="str">
        <f t="shared" si="201"/>
        <v/>
      </c>
      <c r="Q6408" s="61" t="s">
        <v>30</v>
      </c>
    </row>
    <row r="6409" spans="8:17" x14ac:dyDescent="0.25">
      <c r="H6409" s="59">
        <v>186104</v>
      </c>
      <c r="I6409" s="59" t="s">
        <v>69</v>
      </c>
      <c r="J6409" s="59">
        <v>2439751</v>
      </c>
      <c r="K6409" s="59" t="s">
        <v>6628</v>
      </c>
      <c r="L6409" s="61" t="s">
        <v>113</v>
      </c>
      <c r="M6409" s="61">
        <f>VLOOKUP(H6409,zdroj!C:F,4,0)</f>
        <v>0</v>
      </c>
      <c r="N6409" s="61" t="str">
        <f t="shared" si="200"/>
        <v>katB</v>
      </c>
      <c r="P6409" s="73" t="str">
        <f t="shared" si="201"/>
        <v/>
      </c>
      <c r="Q6409" s="61" t="s">
        <v>30</v>
      </c>
    </row>
    <row r="6410" spans="8:17" x14ac:dyDescent="0.25">
      <c r="H6410" s="59">
        <v>186104</v>
      </c>
      <c r="I6410" s="59" t="s">
        <v>69</v>
      </c>
      <c r="J6410" s="59">
        <v>2439760</v>
      </c>
      <c r="K6410" s="59" t="s">
        <v>6629</v>
      </c>
      <c r="L6410" s="61" t="s">
        <v>113</v>
      </c>
      <c r="M6410" s="61">
        <f>VLOOKUP(H6410,zdroj!C:F,4,0)</f>
        <v>0</v>
      </c>
      <c r="N6410" s="61" t="str">
        <f t="shared" si="200"/>
        <v>katB</v>
      </c>
      <c r="P6410" s="73" t="str">
        <f t="shared" si="201"/>
        <v/>
      </c>
      <c r="Q6410" s="61" t="s">
        <v>30</v>
      </c>
    </row>
    <row r="6411" spans="8:17" x14ac:dyDescent="0.25">
      <c r="H6411" s="59">
        <v>186104</v>
      </c>
      <c r="I6411" s="59" t="s">
        <v>69</v>
      </c>
      <c r="J6411" s="59">
        <v>2439778</v>
      </c>
      <c r="K6411" s="59" t="s">
        <v>6630</v>
      </c>
      <c r="L6411" s="61" t="s">
        <v>113</v>
      </c>
      <c r="M6411" s="61">
        <f>VLOOKUP(H6411,zdroj!C:F,4,0)</f>
        <v>0</v>
      </c>
      <c r="N6411" s="61" t="str">
        <f t="shared" si="200"/>
        <v>katB</v>
      </c>
      <c r="P6411" s="73" t="str">
        <f t="shared" si="201"/>
        <v/>
      </c>
      <c r="Q6411" s="61" t="s">
        <v>30</v>
      </c>
    </row>
    <row r="6412" spans="8:17" x14ac:dyDescent="0.25">
      <c r="H6412" s="59">
        <v>186104</v>
      </c>
      <c r="I6412" s="59" t="s">
        <v>69</v>
      </c>
      <c r="J6412" s="59">
        <v>2439786</v>
      </c>
      <c r="K6412" s="59" t="s">
        <v>6631</v>
      </c>
      <c r="L6412" s="61" t="s">
        <v>113</v>
      </c>
      <c r="M6412" s="61">
        <f>VLOOKUP(H6412,zdroj!C:F,4,0)</f>
        <v>0</v>
      </c>
      <c r="N6412" s="61" t="str">
        <f t="shared" si="200"/>
        <v>katB</v>
      </c>
      <c r="P6412" s="73" t="str">
        <f t="shared" si="201"/>
        <v/>
      </c>
      <c r="Q6412" s="61" t="s">
        <v>30</v>
      </c>
    </row>
    <row r="6413" spans="8:17" x14ac:dyDescent="0.25">
      <c r="H6413" s="59">
        <v>186104</v>
      </c>
      <c r="I6413" s="59" t="s">
        <v>69</v>
      </c>
      <c r="J6413" s="59">
        <v>2439794</v>
      </c>
      <c r="K6413" s="59" t="s">
        <v>6632</v>
      </c>
      <c r="L6413" s="61" t="s">
        <v>113</v>
      </c>
      <c r="M6413" s="61">
        <f>VLOOKUP(H6413,zdroj!C:F,4,0)</f>
        <v>0</v>
      </c>
      <c r="N6413" s="61" t="str">
        <f t="shared" si="200"/>
        <v>katB</v>
      </c>
      <c r="P6413" s="73" t="str">
        <f t="shared" si="201"/>
        <v/>
      </c>
      <c r="Q6413" s="61" t="s">
        <v>30</v>
      </c>
    </row>
    <row r="6414" spans="8:17" x14ac:dyDescent="0.25">
      <c r="H6414" s="59">
        <v>186104</v>
      </c>
      <c r="I6414" s="59" t="s">
        <v>69</v>
      </c>
      <c r="J6414" s="59">
        <v>2439808</v>
      </c>
      <c r="K6414" s="59" t="s">
        <v>6633</v>
      </c>
      <c r="L6414" s="61" t="s">
        <v>113</v>
      </c>
      <c r="M6414" s="61">
        <f>VLOOKUP(H6414,zdroj!C:F,4,0)</f>
        <v>0</v>
      </c>
      <c r="N6414" s="61" t="str">
        <f t="shared" si="200"/>
        <v>katB</v>
      </c>
      <c r="P6414" s="73" t="str">
        <f t="shared" si="201"/>
        <v/>
      </c>
      <c r="Q6414" s="61" t="s">
        <v>30</v>
      </c>
    </row>
    <row r="6415" spans="8:17" x14ac:dyDescent="0.25">
      <c r="H6415" s="59">
        <v>186104</v>
      </c>
      <c r="I6415" s="59" t="s">
        <v>69</v>
      </c>
      <c r="J6415" s="59">
        <v>2439816</v>
      </c>
      <c r="K6415" s="59" t="s">
        <v>6634</v>
      </c>
      <c r="L6415" s="61" t="s">
        <v>113</v>
      </c>
      <c r="M6415" s="61">
        <f>VLOOKUP(H6415,zdroj!C:F,4,0)</f>
        <v>0</v>
      </c>
      <c r="N6415" s="61" t="str">
        <f t="shared" si="200"/>
        <v>katB</v>
      </c>
      <c r="P6415" s="73" t="str">
        <f t="shared" si="201"/>
        <v/>
      </c>
      <c r="Q6415" s="61" t="s">
        <v>30</v>
      </c>
    </row>
    <row r="6416" spans="8:17" x14ac:dyDescent="0.25">
      <c r="H6416" s="59">
        <v>186104</v>
      </c>
      <c r="I6416" s="59" t="s">
        <v>69</v>
      </c>
      <c r="J6416" s="59">
        <v>2439824</v>
      </c>
      <c r="K6416" s="59" t="s">
        <v>6635</v>
      </c>
      <c r="L6416" s="61" t="s">
        <v>113</v>
      </c>
      <c r="M6416" s="61">
        <f>VLOOKUP(H6416,zdroj!C:F,4,0)</f>
        <v>0</v>
      </c>
      <c r="N6416" s="61" t="str">
        <f t="shared" si="200"/>
        <v>katB</v>
      </c>
      <c r="P6416" s="73" t="str">
        <f t="shared" si="201"/>
        <v/>
      </c>
      <c r="Q6416" s="61" t="s">
        <v>30</v>
      </c>
    </row>
    <row r="6417" spans="8:17" x14ac:dyDescent="0.25">
      <c r="H6417" s="59">
        <v>186104</v>
      </c>
      <c r="I6417" s="59" t="s">
        <v>69</v>
      </c>
      <c r="J6417" s="59">
        <v>2439832</v>
      </c>
      <c r="K6417" s="59" t="s">
        <v>6636</v>
      </c>
      <c r="L6417" s="61" t="s">
        <v>113</v>
      </c>
      <c r="M6417" s="61">
        <f>VLOOKUP(H6417,zdroj!C:F,4,0)</f>
        <v>0</v>
      </c>
      <c r="N6417" s="61" t="str">
        <f t="shared" si="200"/>
        <v>katB</v>
      </c>
      <c r="P6417" s="73" t="str">
        <f t="shared" si="201"/>
        <v/>
      </c>
      <c r="Q6417" s="61" t="s">
        <v>30</v>
      </c>
    </row>
    <row r="6418" spans="8:17" x14ac:dyDescent="0.25">
      <c r="H6418" s="59">
        <v>186104</v>
      </c>
      <c r="I6418" s="59" t="s">
        <v>69</v>
      </c>
      <c r="J6418" s="59">
        <v>2439841</v>
      </c>
      <c r="K6418" s="59" t="s">
        <v>6637</v>
      </c>
      <c r="L6418" s="61" t="s">
        <v>113</v>
      </c>
      <c r="M6418" s="61">
        <f>VLOOKUP(H6418,zdroj!C:F,4,0)</f>
        <v>0</v>
      </c>
      <c r="N6418" s="61" t="str">
        <f t="shared" si="200"/>
        <v>katB</v>
      </c>
      <c r="P6418" s="73" t="str">
        <f t="shared" si="201"/>
        <v/>
      </c>
      <c r="Q6418" s="61" t="s">
        <v>30</v>
      </c>
    </row>
    <row r="6419" spans="8:17" x14ac:dyDescent="0.25">
      <c r="H6419" s="59">
        <v>186104</v>
      </c>
      <c r="I6419" s="59" t="s">
        <v>69</v>
      </c>
      <c r="J6419" s="59">
        <v>2439859</v>
      </c>
      <c r="K6419" s="59" t="s">
        <v>6638</v>
      </c>
      <c r="L6419" s="61" t="s">
        <v>113</v>
      </c>
      <c r="M6419" s="61">
        <f>VLOOKUP(H6419,zdroj!C:F,4,0)</f>
        <v>0</v>
      </c>
      <c r="N6419" s="61" t="str">
        <f t="shared" si="200"/>
        <v>katB</v>
      </c>
      <c r="P6419" s="73" t="str">
        <f t="shared" si="201"/>
        <v/>
      </c>
      <c r="Q6419" s="61" t="s">
        <v>30</v>
      </c>
    </row>
    <row r="6420" spans="8:17" x14ac:dyDescent="0.25">
      <c r="H6420" s="59">
        <v>186104</v>
      </c>
      <c r="I6420" s="59" t="s">
        <v>69</v>
      </c>
      <c r="J6420" s="59">
        <v>2439867</v>
      </c>
      <c r="K6420" s="59" t="s">
        <v>6639</v>
      </c>
      <c r="L6420" s="61" t="s">
        <v>113</v>
      </c>
      <c r="M6420" s="61">
        <f>VLOOKUP(H6420,zdroj!C:F,4,0)</f>
        <v>0</v>
      </c>
      <c r="N6420" s="61" t="str">
        <f t="shared" si="200"/>
        <v>katB</v>
      </c>
      <c r="P6420" s="73" t="str">
        <f t="shared" si="201"/>
        <v/>
      </c>
      <c r="Q6420" s="61" t="s">
        <v>30</v>
      </c>
    </row>
    <row r="6421" spans="8:17" x14ac:dyDescent="0.25">
      <c r="H6421" s="59">
        <v>186104</v>
      </c>
      <c r="I6421" s="59" t="s">
        <v>69</v>
      </c>
      <c r="J6421" s="59">
        <v>2439875</v>
      </c>
      <c r="K6421" s="59" t="s">
        <v>6640</v>
      </c>
      <c r="L6421" s="61" t="s">
        <v>113</v>
      </c>
      <c r="M6421" s="61">
        <f>VLOOKUP(H6421,zdroj!C:F,4,0)</f>
        <v>0</v>
      </c>
      <c r="N6421" s="61" t="str">
        <f t="shared" si="200"/>
        <v>katB</v>
      </c>
      <c r="P6421" s="73" t="str">
        <f t="shared" si="201"/>
        <v/>
      </c>
      <c r="Q6421" s="61" t="s">
        <v>30</v>
      </c>
    </row>
    <row r="6422" spans="8:17" x14ac:dyDescent="0.25">
      <c r="H6422" s="59">
        <v>186104</v>
      </c>
      <c r="I6422" s="59" t="s">
        <v>69</v>
      </c>
      <c r="J6422" s="59">
        <v>2439883</v>
      </c>
      <c r="K6422" s="59" t="s">
        <v>6641</v>
      </c>
      <c r="L6422" s="61" t="s">
        <v>113</v>
      </c>
      <c r="M6422" s="61">
        <f>VLOOKUP(H6422,zdroj!C:F,4,0)</f>
        <v>0</v>
      </c>
      <c r="N6422" s="61" t="str">
        <f t="shared" si="200"/>
        <v>katB</v>
      </c>
      <c r="P6422" s="73" t="str">
        <f t="shared" si="201"/>
        <v/>
      </c>
      <c r="Q6422" s="61" t="s">
        <v>30</v>
      </c>
    </row>
    <row r="6423" spans="8:17" x14ac:dyDescent="0.25">
      <c r="H6423" s="59">
        <v>186104</v>
      </c>
      <c r="I6423" s="59" t="s">
        <v>69</v>
      </c>
      <c r="J6423" s="59">
        <v>2439891</v>
      </c>
      <c r="K6423" s="59" t="s">
        <v>6642</v>
      </c>
      <c r="L6423" s="61" t="s">
        <v>113</v>
      </c>
      <c r="M6423" s="61">
        <f>VLOOKUP(H6423,zdroj!C:F,4,0)</f>
        <v>0</v>
      </c>
      <c r="N6423" s="61" t="str">
        <f t="shared" si="200"/>
        <v>katB</v>
      </c>
      <c r="P6423" s="73" t="str">
        <f t="shared" si="201"/>
        <v/>
      </c>
      <c r="Q6423" s="61" t="s">
        <v>30</v>
      </c>
    </row>
    <row r="6424" spans="8:17" x14ac:dyDescent="0.25">
      <c r="H6424" s="59">
        <v>186104</v>
      </c>
      <c r="I6424" s="59" t="s">
        <v>69</v>
      </c>
      <c r="J6424" s="59">
        <v>2439905</v>
      </c>
      <c r="K6424" s="59" t="s">
        <v>6643</v>
      </c>
      <c r="L6424" s="61" t="s">
        <v>113</v>
      </c>
      <c r="M6424" s="61">
        <f>VLOOKUP(H6424,zdroj!C:F,4,0)</f>
        <v>0</v>
      </c>
      <c r="N6424" s="61" t="str">
        <f t="shared" si="200"/>
        <v>katB</v>
      </c>
      <c r="P6424" s="73" t="str">
        <f t="shared" si="201"/>
        <v/>
      </c>
      <c r="Q6424" s="61" t="s">
        <v>30</v>
      </c>
    </row>
    <row r="6425" spans="8:17" x14ac:dyDescent="0.25">
      <c r="H6425" s="59">
        <v>186104</v>
      </c>
      <c r="I6425" s="59" t="s">
        <v>69</v>
      </c>
      <c r="J6425" s="59">
        <v>2439913</v>
      </c>
      <c r="K6425" s="59" t="s">
        <v>6644</v>
      </c>
      <c r="L6425" s="61" t="s">
        <v>113</v>
      </c>
      <c r="M6425" s="61">
        <f>VLOOKUP(H6425,zdroj!C:F,4,0)</f>
        <v>0</v>
      </c>
      <c r="N6425" s="61" t="str">
        <f t="shared" si="200"/>
        <v>katB</v>
      </c>
      <c r="P6425" s="73" t="str">
        <f t="shared" si="201"/>
        <v/>
      </c>
      <c r="Q6425" s="61" t="s">
        <v>30</v>
      </c>
    </row>
    <row r="6426" spans="8:17" x14ac:dyDescent="0.25">
      <c r="H6426" s="59">
        <v>186104</v>
      </c>
      <c r="I6426" s="59" t="s">
        <v>69</v>
      </c>
      <c r="J6426" s="59">
        <v>2439921</v>
      </c>
      <c r="K6426" s="59" t="s">
        <v>6645</v>
      </c>
      <c r="L6426" s="61" t="s">
        <v>113</v>
      </c>
      <c r="M6426" s="61">
        <f>VLOOKUP(H6426,zdroj!C:F,4,0)</f>
        <v>0</v>
      </c>
      <c r="N6426" s="61" t="str">
        <f t="shared" si="200"/>
        <v>katB</v>
      </c>
      <c r="P6426" s="73" t="str">
        <f t="shared" si="201"/>
        <v/>
      </c>
      <c r="Q6426" s="61" t="s">
        <v>30</v>
      </c>
    </row>
    <row r="6427" spans="8:17" x14ac:dyDescent="0.25">
      <c r="H6427" s="59">
        <v>186104</v>
      </c>
      <c r="I6427" s="59" t="s">
        <v>69</v>
      </c>
      <c r="J6427" s="59">
        <v>2439930</v>
      </c>
      <c r="K6427" s="59" t="s">
        <v>6646</v>
      </c>
      <c r="L6427" s="61" t="s">
        <v>113</v>
      </c>
      <c r="M6427" s="61">
        <f>VLOOKUP(H6427,zdroj!C:F,4,0)</f>
        <v>0</v>
      </c>
      <c r="N6427" s="61" t="str">
        <f t="shared" si="200"/>
        <v>katB</v>
      </c>
      <c r="P6427" s="73" t="str">
        <f t="shared" si="201"/>
        <v/>
      </c>
      <c r="Q6427" s="61" t="s">
        <v>30</v>
      </c>
    </row>
    <row r="6428" spans="8:17" x14ac:dyDescent="0.25">
      <c r="H6428" s="59">
        <v>186104</v>
      </c>
      <c r="I6428" s="59" t="s">
        <v>69</v>
      </c>
      <c r="J6428" s="59">
        <v>2439948</v>
      </c>
      <c r="K6428" s="59" t="s">
        <v>6647</v>
      </c>
      <c r="L6428" s="61" t="s">
        <v>113</v>
      </c>
      <c r="M6428" s="61">
        <f>VLOOKUP(H6428,zdroj!C:F,4,0)</f>
        <v>0</v>
      </c>
      <c r="N6428" s="61" t="str">
        <f t="shared" si="200"/>
        <v>katB</v>
      </c>
      <c r="P6428" s="73" t="str">
        <f t="shared" si="201"/>
        <v/>
      </c>
      <c r="Q6428" s="61" t="s">
        <v>30</v>
      </c>
    </row>
    <row r="6429" spans="8:17" x14ac:dyDescent="0.25">
      <c r="H6429" s="59">
        <v>186104</v>
      </c>
      <c r="I6429" s="59" t="s">
        <v>69</v>
      </c>
      <c r="J6429" s="59">
        <v>2439956</v>
      </c>
      <c r="K6429" s="59" t="s">
        <v>6648</v>
      </c>
      <c r="L6429" s="61" t="s">
        <v>113</v>
      </c>
      <c r="M6429" s="61">
        <f>VLOOKUP(H6429,zdroj!C:F,4,0)</f>
        <v>0</v>
      </c>
      <c r="N6429" s="61" t="str">
        <f t="shared" si="200"/>
        <v>katB</v>
      </c>
      <c r="P6429" s="73" t="str">
        <f t="shared" si="201"/>
        <v/>
      </c>
      <c r="Q6429" s="61" t="s">
        <v>30</v>
      </c>
    </row>
    <row r="6430" spans="8:17" x14ac:dyDescent="0.25">
      <c r="H6430" s="59">
        <v>186104</v>
      </c>
      <c r="I6430" s="59" t="s">
        <v>69</v>
      </c>
      <c r="J6430" s="59">
        <v>2439964</v>
      </c>
      <c r="K6430" s="59" t="s">
        <v>6649</v>
      </c>
      <c r="L6430" s="61" t="s">
        <v>113</v>
      </c>
      <c r="M6430" s="61">
        <f>VLOOKUP(H6430,zdroj!C:F,4,0)</f>
        <v>0</v>
      </c>
      <c r="N6430" s="61" t="str">
        <f t="shared" si="200"/>
        <v>katB</v>
      </c>
      <c r="P6430" s="73" t="str">
        <f t="shared" si="201"/>
        <v/>
      </c>
      <c r="Q6430" s="61" t="s">
        <v>30</v>
      </c>
    </row>
    <row r="6431" spans="8:17" x14ac:dyDescent="0.25">
      <c r="H6431" s="59">
        <v>186104</v>
      </c>
      <c r="I6431" s="59" t="s">
        <v>69</v>
      </c>
      <c r="J6431" s="59">
        <v>2439981</v>
      </c>
      <c r="K6431" s="59" t="s">
        <v>6650</v>
      </c>
      <c r="L6431" s="61" t="s">
        <v>113</v>
      </c>
      <c r="M6431" s="61">
        <f>VLOOKUP(H6431,zdroj!C:F,4,0)</f>
        <v>0</v>
      </c>
      <c r="N6431" s="61" t="str">
        <f t="shared" si="200"/>
        <v>katB</v>
      </c>
      <c r="P6431" s="73" t="str">
        <f t="shared" si="201"/>
        <v/>
      </c>
      <c r="Q6431" s="61" t="s">
        <v>30</v>
      </c>
    </row>
    <row r="6432" spans="8:17" x14ac:dyDescent="0.25">
      <c r="H6432" s="59">
        <v>186104</v>
      </c>
      <c r="I6432" s="59" t="s">
        <v>69</v>
      </c>
      <c r="J6432" s="59">
        <v>2439999</v>
      </c>
      <c r="K6432" s="59" t="s">
        <v>6651</v>
      </c>
      <c r="L6432" s="61" t="s">
        <v>113</v>
      </c>
      <c r="M6432" s="61">
        <f>VLOOKUP(H6432,zdroj!C:F,4,0)</f>
        <v>0</v>
      </c>
      <c r="N6432" s="61" t="str">
        <f t="shared" si="200"/>
        <v>katB</v>
      </c>
      <c r="P6432" s="73" t="str">
        <f t="shared" si="201"/>
        <v/>
      </c>
      <c r="Q6432" s="61" t="s">
        <v>30</v>
      </c>
    </row>
    <row r="6433" spans="8:17" x14ac:dyDescent="0.25">
      <c r="H6433" s="59">
        <v>186104</v>
      </c>
      <c r="I6433" s="59" t="s">
        <v>69</v>
      </c>
      <c r="J6433" s="59">
        <v>2440008</v>
      </c>
      <c r="K6433" s="59" t="s">
        <v>6652</v>
      </c>
      <c r="L6433" s="61" t="s">
        <v>113</v>
      </c>
      <c r="M6433" s="61">
        <f>VLOOKUP(H6433,zdroj!C:F,4,0)</f>
        <v>0</v>
      </c>
      <c r="N6433" s="61" t="str">
        <f t="shared" si="200"/>
        <v>katB</v>
      </c>
      <c r="P6433" s="73" t="str">
        <f t="shared" si="201"/>
        <v/>
      </c>
      <c r="Q6433" s="61" t="s">
        <v>30</v>
      </c>
    </row>
    <row r="6434" spans="8:17" x14ac:dyDescent="0.25">
      <c r="H6434" s="59">
        <v>186104</v>
      </c>
      <c r="I6434" s="59" t="s">
        <v>69</v>
      </c>
      <c r="J6434" s="59">
        <v>2440016</v>
      </c>
      <c r="K6434" s="59" t="s">
        <v>6653</v>
      </c>
      <c r="L6434" s="61" t="s">
        <v>113</v>
      </c>
      <c r="M6434" s="61">
        <f>VLOOKUP(H6434,zdroj!C:F,4,0)</f>
        <v>0</v>
      </c>
      <c r="N6434" s="61" t="str">
        <f t="shared" si="200"/>
        <v>katB</v>
      </c>
      <c r="P6434" s="73" t="str">
        <f t="shared" si="201"/>
        <v/>
      </c>
      <c r="Q6434" s="61" t="s">
        <v>30</v>
      </c>
    </row>
    <row r="6435" spans="8:17" x14ac:dyDescent="0.25">
      <c r="H6435" s="59">
        <v>186104</v>
      </c>
      <c r="I6435" s="59" t="s">
        <v>69</v>
      </c>
      <c r="J6435" s="59">
        <v>2440024</v>
      </c>
      <c r="K6435" s="59" t="s">
        <v>6654</v>
      </c>
      <c r="L6435" s="61" t="s">
        <v>113</v>
      </c>
      <c r="M6435" s="61">
        <f>VLOOKUP(H6435,zdroj!C:F,4,0)</f>
        <v>0</v>
      </c>
      <c r="N6435" s="61" t="str">
        <f t="shared" si="200"/>
        <v>katB</v>
      </c>
      <c r="P6435" s="73" t="str">
        <f t="shared" si="201"/>
        <v/>
      </c>
      <c r="Q6435" s="61" t="s">
        <v>30</v>
      </c>
    </row>
    <row r="6436" spans="8:17" x14ac:dyDescent="0.25">
      <c r="H6436" s="59">
        <v>186104</v>
      </c>
      <c r="I6436" s="59" t="s">
        <v>69</v>
      </c>
      <c r="J6436" s="59">
        <v>2440032</v>
      </c>
      <c r="K6436" s="59" t="s">
        <v>6655</v>
      </c>
      <c r="L6436" s="61" t="s">
        <v>113</v>
      </c>
      <c r="M6436" s="61">
        <f>VLOOKUP(H6436,zdroj!C:F,4,0)</f>
        <v>0</v>
      </c>
      <c r="N6436" s="61" t="str">
        <f t="shared" si="200"/>
        <v>katB</v>
      </c>
      <c r="P6436" s="73" t="str">
        <f t="shared" si="201"/>
        <v/>
      </c>
      <c r="Q6436" s="61" t="s">
        <v>30</v>
      </c>
    </row>
    <row r="6437" spans="8:17" x14ac:dyDescent="0.25">
      <c r="H6437" s="59">
        <v>186104</v>
      </c>
      <c r="I6437" s="59" t="s">
        <v>69</v>
      </c>
      <c r="J6437" s="59">
        <v>2440041</v>
      </c>
      <c r="K6437" s="59" t="s">
        <v>6656</v>
      </c>
      <c r="L6437" s="61" t="s">
        <v>113</v>
      </c>
      <c r="M6437" s="61">
        <f>VLOOKUP(H6437,zdroj!C:F,4,0)</f>
        <v>0</v>
      </c>
      <c r="N6437" s="61" t="str">
        <f t="shared" si="200"/>
        <v>katB</v>
      </c>
      <c r="P6437" s="73" t="str">
        <f t="shared" si="201"/>
        <v/>
      </c>
      <c r="Q6437" s="61" t="s">
        <v>30</v>
      </c>
    </row>
    <row r="6438" spans="8:17" x14ac:dyDescent="0.25">
      <c r="H6438" s="59">
        <v>186104</v>
      </c>
      <c r="I6438" s="59" t="s">
        <v>69</v>
      </c>
      <c r="J6438" s="59">
        <v>2440059</v>
      </c>
      <c r="K6438" s="59" t="s">
        <v>6657</v>
      </c>
      <c r="L6438" s="61" t="s">
        <v>113</v>
      </c>
      <c r="M6438" s="61">
        <f>VLOOKUP(H6438,zdroj!C:F,4,0)</f>
        <v>0</v>
      </c>
      <c r="N6438" s="61" t="str">
        <f t="shared" si="200"/>
        <v>katB</v>
      </c>
      <c r="P6438" s="73" t="str">
        <f t="shared" si="201"/>
        <v/>
      </c>
      <c r="Q6438" s="61" t="s">
        <v>30</v>
      </c>
    </row>
    <row r="6439" spans="8:17" x14ac:dyDescent="0.25">
      <c r="H6439" s="59">
        <v>186104</v>
      </c>
      <c r="I6439" s="59" t="s">
        <v>69</v>
      </c>
      <c r="J6439" s="59">
        <v>2440067</v>
      </c>
      <c r="K6439" s="59" t="s">
        <v>6658</v>
      </c>
      <c r="L6439" s="61" t="s">
        <v>113</v>
      </c>
      <c r="M6439" s="61">
        <f>VLOOKUP(H6439,zdroj!C:F,4,0)</f>
        <v>0</v>
      </c>
      <c r="N6439" s="61" t="str">
        <f t="shared" si="200"/>
        <v>katB</v>
      </c>
      <c r="P6439" s="73" t="str">
        <f t="shared" si="201"/>
        <v/>
      </c>
      <c r="Q6439" s="61" t="s">
        <v>30</v>
      </c>
    </row>
    <row r="6440" spans="8:17" x14ac:dyDescent="0.25">
      <c r="H6440" s="59">
        <v>186104</v>
      </c>
      <c r="I6440" s="59" t="s">
        <v>69</v>
      </c>
      <c r="J6440" s="59">
        <v>2440075</v>
      </c>
      <c r="K6440" s="59" t="s">
        <v>6659</v>
      </c>
      <c r="L6440" s="61" t="s">
        <v>113</v>
      </c>
      <c r="M6440" s="61">
        <f>VLOOKUP(H6440,zdroj!C:F,4,0)</f>
        <v>0</v>
      </c>
      <c r="N6440" s="61" t="str">
        <f t="shared" si="200"/>
        <v>katB</v>
      </c>
      <c r="P6440" s="73" t="str">
        <f t="shared" si="201"/>
        <v/>
      </c>
      <c r="Q6440" s="61" t="s">
        <v>30</v>
      </c>
    </row>
    <row r="6441" spans="8:17" x14ac:dyDescent="0.25">
      <c r="H6441" s="59">
        <v>186104</v>
      </c>
      <c r="I6441" s="59" t="s">
        <v>69</v>
      </c>
      <c r="J6441" s="59">
        <v>2440083</v>
      </c>
      <c r="K6441" s="59" t="s">
        <v>6660</v>
      </c>
      <c r="L6441" s="61" t="s">
        <v>113</v>
      </c>
      <c r="M6441" s="61">
        <f>VLOOKUP(H6441,zdroj!C:F,4,0)</f>
        <v>0</v>
      </c>
      <c r="N6441" s="61" t="str">
        <f t="shared" si="200"/>
        <v>katB</v>
      </c>
      <c r="P6441" s="73" t="str">
        <f t="shared" si="201"/>
        <v/>
      </c>
      <c r="Q6441" s="61" t="s">
        <v>30</v>
      </c>
    </row>
    <row r="6442" spans="8:17" x14ac:dyDescent="0.25">
      <c r="H6442" s="59">
        <v>186104</v>
      </c>
      <c r="I6442" s="59" t="s">
        <v>69</v>
      </c>
      <c r="J6442" s="59">
        <v>2440091</v>
      </c>
      <c r="K6442" s="59" t="s">
        <v>6661</v>
      </c>
      <c r="L6442" s="61" t="s">
        <v>113</v>
      </c>
      <c r="M6442" s="61">
        <f>VLOOKUP(H6442,zdroj!C:F,4,0)</f>
        <v>0</v>
      </c>
      <c r="N6442" s="61" t="str">
        <f t="shared" si="200"/>
        <v>katB</v>
      </c>
      <c r="P6442" s="73" t="str">
        <f t="shared" si="201"/>
        <v/>
      </c>
      <c r="Q6442" s="61" t="s">
        <v>30</v>
      </c>
    </row>
    <row r="6443" spans="8:17" x14ac:dyDescent="0.25">
      <c r="H6443" s="59">
        <v>186104</v>
      </c>
      <c r="I6443" s="59" t="s">
        <v>69</v>
      </c>
      <c r="J6443" s="59">
        <v>2440105</v>
      </c>
      <c r="K6443" s="59" t="s">
        <v>6662</v>
      </c>
      <c r="L6443" s="61" t="s">
        <v>113</v>
      </c>
      <c r="M6443" s="61">
        <f>VLOOKUP(H6443,zdroj!C:F,4,0)</f>
        <v>0</v>
      </c>
      <c r="N6443" s="61" t="str">
        <f t="shared" si="200"/>
        <v>katB</v>
      </c>
      <c r="P6443" s="73" t="str">
        <f t="shared" si="201"/>
        <v/>
      </c>
      <c r="Q6443" s="61" t="s">
        <v>30</v>
      </c>
    </row>
    <row r="6444" spans="8:17" x14ac:dyDescent="0.25">
      <c r="H6444" s="59">
        <v>186104</v>
      </c>
      <c r="I6444" s="59" t="s">
        <v>69</v>
      </c>
      <c r="J6444" s="59">
        <v>2440113</v>
      </c>
      <c r="K6444" s="59" t="s">
        <v>6663</v>
      </c>
      <c r="L6444" s="61" t="s">
        <v>113</v>
      </c>
      <c r="M6444" s="61">
        <f>VLOOKUP(H6444,zdroj!C:F,4,0)</f>
        <v>0</v>
      </c>
      <c r="N6444" s="61" t="str">
        <f t="shared" si="200"/>
        <v>katB</v>
      </c>
      <c r="P6444" s="73" t="str">
        <f t="shared" si="201"/>
        <v/>
      </c>
      <c r="Q6444" s="61" t="s">
        <v>30</v>
      </c>
    </row>
    <row r="6445" spans="8:17" x14ac:dyDescent="0.25">
      <c r="H6445" s="59">
        <v>186104</v>
      </c>
      <c r="I6445" s="59" t="s">
        <v>69</v>
      </c>
      <c r="J6445" s="59">
        <v>2440121</v>
      </c>
      <c r="K6445" s="59" t="s">
        <v>6664</v>
      </c>
      <c r="L6445" s="61" t="s">
        <v>113</v>
      </c>
      <c r="M6445" s="61">
        <f>VLOOKUP(H6445,zdroj!C:F,4,0)</f>
        <v>0</v>
      </c>
      <c r="N6445" s="61" t="str">
        <f t="shared" si="200"/>
        <v>katB</v>
      </c>
      <c r="P6445" s="73" t="str">
        <f t="shared" si="201"/>
        <v/>
      </c>
      <c r="Q6445" s="61" t="s">
        <v>30</v>
      </c>
    </row>
    <row r="6446" spans="8:17" x14ac:dyDescent="0.25">
      <c r="H6446" s="59">
        <v>186104</v>
      </c>
      <c r="I6446" s="59" t="s">
        <v>69</v>
      </c>
      <c r="J6446" s="59">
        <v>2440130</v>
      </c>
      <c r="K6446" s="59" t="s">
        <v>6665</v>
      </c>
      <c r="L6446" s="61" t="s">
        <v>113</v>
      </c>
      <c r="M6446" s="61">
        <f>VLOOKUP(H6446,zdroj!C:F,4,0)</f>
        <v>0</v>
      </c>
      <c r="N6446" s="61" t="str">
        <f t="shared" si="200"/>
        <v>katB</v>
      </c>
      <c r="P6446" s="73" t="str">
        <f t="shared" si="201"/>
        <v/>
      </c>
      <c r="Q6446" s="61" t="s">
        <v>30</v>
      </c>
    </row>
    <row r="6447" spans="8:17" x14ac:dyDescent="0.25">
      <c r="H6447" s="59">
        <v>186104</v>
      </c>
      <c r="I6447" s="59" t="s">
        <v>69</v>
      </c>
      <c r="J6447" s="59">
        <v>2440148</v>
      </c>
      <c r="K6447" s="59" t="s">
        <v>6666</v>
      </c>
      <c r="L6447" s="61" t="s">
        <v>113</v>
      </c>
      <c r="M6447" s="61">
        <f>VLOOKUP(H6447,zdroj!C:F,4,0)</f>
        <v>0</v>
      </c>
      <c r="N6447" s="61" t="str">
        <f t="shared" si="200"/>
        <v>katB</v>
      </c>
      <c r="P6447" s="73" t="str">
        <f t="shared" si="201"/>
        <v/>
      </c>
      <c r="Q6447" s="61" t="s">
        <v>30</v>
      </c>
    </row>
    <row r="6448" spans="8:17" x14ac:dyDescent="0.25">
      <c r="H6448" s="59">
        <v>186104</v>
      </c>
      <c r="I6448" s="59" t="s">
        <v>69</v>
      </c>
      <c r="J6448" s="59">
        <v>2440156</v>
      </c>
      <c r="K6448" s="59" t="s">
        <v>6667</v>
      </c>
      <c r="L6448" s="61" t="s">
        <v>113</v>
      </c>
      <c r="M6448" s="61">
        <f>VLOOKUP(H6448,zdroj!C:F,4,0)</f>
        <v>0</v>
      </c>
      <c r="N6448" s="61" t="str">
        <f t="shared" si="200"/>
        <v>katB</v>
      </c>
      <c r="P6448" s="73" t="str">
        <f t="shared" si="201"/>
        <v/>
      </c>
      <c r="Q6448" s="61" t="s">
        <v>30</v>
      </c>
    </row>
    <row r="6449" spans="8:17" x14ac:dyDescent="0.25">
      <c r="H6449" s="59">
        <v>186104</v>
      </c>
      <c r="I6449" s="59" t="s">
        <v>69</v>
      </c>
      <c r="J6449" s="59">
        <v>2440164</v>
      </c>
      <c r="K6449" s="59" t="s">
        <v>6668</v>
      </c>
      <c r="L6449" s="61" t="s">
        <v>113</v>
      </c>
      <c r="M6449" s="61">
        <f>VLOOKUP(H6449,zdroj!C:F,4,0)</f>
        <v>0</v>
      </c>
      <c r="N6449" s="61" t="str">
        <f t="shared" si="200"/>
        <v>katB</v>
      </c>
      <c r="P6449" s="73" t="str">
        <f t="shared" si="201"/>
        <v/>
      </c>
      <c r="Q6449" s="61" t="s">
        <v>30</v>
      </c>
    </row>
    <row r="6450" spans="8:17" x14ac:dyDescent="0.25">
      <c r="H6450" s="59">
        <v>186104</v>
      </c>
      <c r="I6450" s="59" t="s">
        <v>69</v>
      </c>
      <c r="J6450" s="59">
        <v>2440172</v>
      </c>
      <c r="K6450" s="59" t="s">
        <v>6669</v>
      </c>
      <c r="L6450" s="61" t="s">
        <v>113</v>
      </c>
      <c r="M6450" s="61">
        <f>VLOOKUP(H6450,zdroj!C:F,4,0)</f>
        <v>0</v>
      </c>
      <c r="N6450" s="61" t="str">
        <f t="shared" si="200"/>
        <v>katB</v>
      </c>
      <c r="P6450" s="73" t="str">
        <f t="shared" si="201"/>
        <v/>
      </c>
      <c r="Q6450" s="61" t="s">
        <v>30</v>
      </c>
    </row>
    <row r="6451" spans="8:17" x14ac:dyDescent="0.25">
      <c r="H6451" s="59">
        <v>186104</v>
      </c>
      <c r="I6451" s="59" t="s">
        <v>69</v>
      </c>
      <c r="J6451" s="59">
        <v>2440181</v>
      </c>
      <c r="K6451" s="59" t="s">
        <v>6670</v>
      </c>
      <c r="L6451" s="61" t="s">
        <v>113</v>
      </c>
      <c r="M6451" s="61">
        <f>VLOOKUP(H6451,zdroj!C:F,4,0)</f>
        <v>0</v>
      </c>
      <c r="N6451" s="61" t="str">
        <f t="shared" si="200"/>
        <v>katB</v>
      </c>
      <c r="P6451" s="73" t="str">
        <f t="shared" si="201"/>
        <v/>
      </c>
      <c r="Q6451" s="61" t="s">
        <v>30</v>
      </c>
    </row>
    <row r="6452" spans="8:17" x14ac:dyDescent="0.25">
      <c r="H6452" s="59">
        <v>186104</v>
      </c>
      <c r="I6452" s="59" t="s">
        <v>69</v>
      </c>
      <c r="J6452" s="59">
        <v>2440199</v>
      </c>
      <c r="K6452" s="59" t="s">
        <v>6671</v>
      </c>
      <c r="L6452" s="61" t="s">
        <v>113</v>
      </c>
      <c r="M6452" s="61">
        <f>VLOOKUP(H6452,zdroj!C:F,4,0)</f>
        <v>0</v>
      </c>
      <c r="N6452" s="61" t="str">
        <f t="shared" si="200"/>
        <v>katB</v>
      </c>
      <c r="P6452" s="73" t="str">
        <f t="shared" si="201"/>
        <v/>
      </c>
      <c r="Q6452" s="61" t="s">
        <v>30</v>
      </c>
    </row>
    <row r="6453" spans="8:17" x14ac:dyDescent="0.25">
      <c r="H6453" s="59">
        <v>186104</v>
      </c>
      <c r="I6453" s="59" t="s">
        <v>69</v>
      </c>
      <c r="J6453" s="59">
        <v>2440202</v>
      </c>
      <c r="K6453" s="59" t="s">
        <v>6672</v>
      </c>
      <c r="L6453" s="61" t="s">
        <v>113</v>
      </c>
      <c r="M6453" s="61">
        <f>VLOOKUP(H6453,zdroj!C:F,4,0)</f>
        <v>0</v>
      </c>
      <c r="N6453" s="61" t="str">
        <f t="shared" si="200"/>
        <v>katB</v>
      </c>
      <c r="P6453" s="73" t="str">
        <f t="shared" si="201"/>
        <v/>
      </c>
      <c r="Q6453" s="61" t="s">
        <v>30</v>
      </c>
    </row>
    <row r="6454" spans="8:17" x14ac:dyDescent="0.25">
      <c r="H6454" s="59">
        <v>186104</v>
      </c>
      <c r="I6454" s="59" t="s">
        <v>69</v>
      </c>
      <c r="J6454" s="59">
        <v>2440211</v>
      </c>
      <c r="K6454" s="59" t="s">
        <v>6673</v>
      </c>
      <c r="L6454" s="61" t="s">
        <v>113</v>
      </c>
      <c r="M6454" s="61">
        <f>VLOOKUP(H6454,zdroj!C:F,4,0)</f>
        <v>0</v>
      </c>
      <c r="N6454" s="61" t="str">
        <f t="shared" si="200"/>
        <v>katB</v>
      </c>
      <c r="P6454" s="73" t="str">
        <f t="shared" si="201"/>
        <v/>
      </c>
      <c r="Q6454" s="61" t="s">
        <v>30</v>
      </c>
    </row>
    <row r="6455" spans="8:17" x14ac:dyDescent="0.25">
      <c r="H6455" s="59">
        <v>186104</v>
      </c>
      <c r="I6455" s="59" t="s">
        <v>69</v>
      </c>
      <c r="J6455" s="59">
        <v>2440229</v>
      </c>
      <c r="K6455" s="59" t="s">
        <v>6674</v>
      </c>
      <c r="L6455" s="61" t="s">
        <v>113</v>
      </c>
      <c r="M6455" s="61">
        <f>VLOOKUP(H6455,zdroj!C:F,4,0)</f>
        <v>0</v>
      </c>
      <c r="N6455" s="61" t="str">
        <f t="shared" si="200"/>
        <v>katB</v>
      </c>
      <c r="P6455" s="73" t="str">
        <f t="shared" si="201"/>
        <v/>
      </c>
      <c r="Q6455" s="61" t="s">
        <v>30</v>
      </c>
    </row>
    <row r="6456" spans="8:17" x14ac:dyDescent="0.25">
      <c r="H6456" s="59">
        <v>186104</v>
      </c>
      <c r="I6456" s="59" t="s">
        <v>69</v>
      </c>
      <c r="J6456" s="59">
        <v>2440237</v>
      </c>
      <c r="K6456" s="59" t="s">
        <v>6675</v>
      </c>
      <c r="L6456" s="61" t="s">
        <v>113</v>
      </c>
      <c r="M6456" s="61">
        <f>VLOOKUP(H6456,zdroj!C:F,4,0)</f>
        <v>0</v>
      </c>
      <c r="N6456" s="61" t="str">
        <f t="shared" si="200"/>
        <v>katB</v>
      </c>
      <c r="P6456" s="73" t="str">
        <f t="shared" si="201"/>
        <v/>
      </c>
      <c r="Q6456" s="61" t="s">
        <v>30</v>
      </c>
    </row>
    <row r="6457" spans="8:17" x14ac:dyDescent="0.25">
      <c r="H6457" s="59">
        <v>186104</v>
      </c>
      <c r="I6457" s="59" t="s">
        <v>69</v>
      </c>
      <c r="J6457" s="59">
        <v>2440245</v>
      </c>
      <c r="K6457" s="59" t="s">
        <v>6676</v>
      </c>
      <c r="L6457" s="61" t="s">
        <v>113</v>
      </c>
      <c r="M6457" s="61">
        <f>VLOOKUP(H6457,zdroj!C:F,4,0)</f>
        <v>0</v>
      </c>
      <c r="N6457" s="61" t="str">
        <f t="shared" si="200"/>
        <v>katB</v>
      </c>
      <c r="P6457" s="73" t="str">
        <f t="shared" si="201"/>
        <v/>
      </c>
      <c r="Q6457" s="61" t="s">
        <v>30</v>
      </c>
    </row>
    <row r="6458" spans="8:17" x14ac:dyDescent="0.25">
      <c r="H6458" s="59">
        <v>186104</v>
      </c>
      <c r="I6458" s="59" t="s">
        <v>69</v>
      </c>
      <c r="J6458" s="59">
        <v>2440253</v>
      </c>
      <c r="K6458" s="59" t="s">
        <v>6677</v>
      </c>
      <c r="L6458" s="61" t="s">
        <v>113</v>
      </c>
      <c r="M6458" s="61">
        <f>VLOOKUP(H6458,zdroj!C:F,4,0)</f>
        <v>0</v>
      </c>
      <c r="N6458" s="61" t="str">
        <f t="shared" si="200"/>
        <v>katB</v>
      </c>
      <c r="P6458" s="73" t="str">
        <f t="shared" si="201"/>
        <v/>
      </c>
      <c r="Q6458" s="61" t="s">
        <v>30</v>
      </c>
    </row>
    <row r="6459" spans="8:17" x14ac:dyDescent="0.25">
      <c r="H6459" s="59">
        <v>186104</v>
      </c>
      <c r="I6459" s="59" t="s">
        <v>69</v>
      </c>
      <c r="J6459" s="59">
        <v>2440261</v>
      </c>
      <c r="K6459" s="59" t="s">
        <v>6678</v>
      </c>
      <c r="L6459" s="61" t="s">
        <v>113</v>
      </c>
      <c r="M6459" s="61">
        <f>VLOOKUP(H6459,zdroj!C:F,4,0)</f>
        <v>0</v>
      </c>
      <c r="N6459" s="61" t="str">
        <f t="shared" si="200"/>
        <v>katB</v>
      </c>
      <c r="P6459" s="73" t="str">
        <f t="shared" si="201"/>
        <v/>
      </c>
      <c r="Q6459" s="61" t="s">
        <v>30</v>
      </c>
    </row>
    <row r="6460" spans="8:17" x14ac:dyDescent="0.25">
      <c r="H6460" s="59">
        <v>186104</v>
      </c>
      <c r="I6460" s="59" t="s">
        <v>69</v>
      </c>
      <c r="J6460" s="59">
        <v>2440270</v>
      </c>
      <c r="K6460" s="59" t="s">
        <v>6679</v>
      </c>
      <c r="L6460" s="61" t="s">
        <v>113</v>
      </c>
      <c r="M6460" s="61">
        <f>VLOOKUP(H6460,zdroj!C:F,4,0)</f>
        <v>0</v>
      </c>
      <c r="N6460" s="61" t="str">
        <f t="shared" si="200"/>
        <v>katB</v>
      </c>
      <c r="P6460" s="73" t="str">
        <f t="shared" si="201"/>
        <v/>
      </c>
      <c r="Q6460" s="61" t="s">
        <v>30</v>
      </c>
    </row>
    <row r="6461" spans="8:17" x14ac:dyDescent="0.25">
      <c r="H6461" s="59">
        <v>186104</v>
      </c>
      <c r="I6461" s="59" t="s">
        <v>69</v>
      </c>
      <c r="J6461" s="59">
        <v>2440288</v>
      </c>
      <c r="K6461" s="59" t="s">
        <v>6680</v>
      </c>
      <c r="L6461" s="61" t="s">
        <v>113</v>
      </c>
      <c r="M6461" s="61">
        <f>VLOOKUP(H6461,zdroj!C:F,4,0)</f>
        <v>0</v>
      </c>
      <c r="N6461" s="61" t="str">
        <f t="shared" si="200"/>
        <v>katB</v>
      </c>
      <c r="P6461" s="73" t="str">
        <f t="shared" si="201"/>
        <v/>
      </c>
      <c r="Q6461" s="61" t="s">
        <v>30</v>
      </c>
    </row>
    <row r="6462" spans="8:17" x14ac:dyDescent="0.25">
      <c r="H6462" s="59">
        <v>186104</v>
      </c>
      <c r="I6462" s="59" t="s">
        <v>69</v>
      </c>
      <c r="J6462" s="59">
        <v>2440296</v>
      </c>
      <c r="K6462" s="59" t="s">
        <v>6681</v>
      </c>
      <c r="L6462" s="61" t="s">
        <v>113</v>
      </c>
      <c r="M6462" s="61">
        <f>VLOOKUP(H6462,zdroj!C:F,4,0)</f>
        <v>0</v>
      </c>
      <c r="N6462" s="61" t="str">
        <f t="shared" si="200"/>
        <v>katB</v>
      </c>
      <c r="P6462" s="73" t="str">
        <f t="shared" si="201"/>
        <v/>
      </c>
      <c r="Q6462" s="61" t="s">
        <v>30</v>
      </c>
    </row>
    <row r="6463" spans="8:17" x14ac:dyDescent="0.25">
      <c r="H6463" s="59">
        <v>186104</v>
      </c>
      <c r="I6463" s="59" t="s">
        <v>69</v>
      </c>
      <c r="J6463" s="59">
        <v>2440300</v>
      </c>
      <c r="K6463" s="59" t="s">
        <v>6682</v>
      </c>
      <c r="L6463" s="61" t="s">
        <v>113</v>
      </c>
      <c r="M6463" s="61">
        <f>VLOOKUP(H6463,zdroj!C:F,4,0)</f>
        <v>0</v>
      </c>
      <c r="N6463" s="61" t="str">
        <f t="shared" si="200"/>
        <v>katB</v>
      </c>
      <c r="P6463" s="73" t="str">
        <f t="shared" si="201"/>
        <v/>
      </c>
      <c r="Q6463" s="61" t="s">
        <v>30</v>
      </c>
    </row>
    <row r="6464" spans="8:17" x14ac:dyDescent="0.25">
      <c r="H6464" s="59">
        <v>186104</v>
      </c>
      <c r="I6464" s="59" t="s">
        <v>69</v>
      </c>
      <c r="J6464" s="59">
        <v>2440318</v>
      </c>
      <c r="K6464" s="59" t="s">
        <v>6683</v>
      </c>
      <c r="L6464" s="61" t="s">
        <v>113</v>
      </c>
      <c r="M6464" s="61">
        <f>VLOOKUP(H6464,zdroj!C:F,4,0)</f>
        <v>0</v>
      </c>
      <c r="N6464" s="61" t="str">
        <f t="shared" si="200"/>
        <v>katB</v>
      </c>
      <c r="P6464" s="73" t="str">
        <f t="shared" si="201"/>
        <v/>
      </c>
      <c r="Q6464" s="61" t="s">
        <v>30</v>
      </c>
    </row>
    <row r="6465" spans="8:17" x14ac:dyDescent="0.25">
      <c r="H6465" s="59">
        <v>186104</v>
      </c>
      <c r="I6465" s="59" t="s">
        <v>69</v>
      </c>
      <c r="J6465" s="59">
        <v>2440326</v>
      </c>
      <c r="K6465" s="59" t="s">
        <v>6684</v>
      </c>
      <c r="L6465" s="61" t="s">
        <v>113</v>
      </c>
      <c r="M6465" s="61">
        <f>VLOOKUP(H6465,zdroj!C:F,4,0)</f>
        <v>0</v>
      </c>
      <c r="N6465" s="61" t="str">
        <f t="shared" si="200"/>
        <v>katB</v>
      </c>
      <c r="P6465" s="73" t="str">
        <f t="shared" si="201"/>
        <v/>
      </c>
      <c r="Q6465" s="61" t="s">
        <v>30</v>
      </c>
    </row>
    <row r="6466" spans="8:17" x14ac:dyDescent="0.25">
      <c r="H6466" s="59">
        <v>186104</v>
      </c>
      <c r="I6466" s="59" t="s">
        <v>69</v>
      </c>
      <c r="J6466" s="59">
        <v>2440334</v>
      </c>
      <c r="K6466" s="59" t="s">
        <v>6685</v>
      </c>
      <c r="L6466" s="61" t="s">
        <v>113</v>
      </c>
      <c r="M6466" s="61">
        <f>VLOOKUP(H6466,zdroj!C:F,4,0)</f>
        <v>0</v>
      </c>
      <c r="N6466" s="61" t="str">
        <f t="shared" si="200"/>
        <v>katB</v>
      </c>
      <c r="P6466" s="73" t="str">
        <f t="shared" si="201"/>
        <v/>
      </c>
      <c r="Q6466" s="61" t="s">
        <v>30</v>
      </c>
    </row>
    <row r="6467" spans="8:17" x14ac:dyDescent="0.25">
      <c r="H6467" s="59">
        <v>186104</v>
      </c>
      <c r="I6467" s="59" t="s">
        <v>69</v>
      </c>
      <c r="J6467" s="59">
        <v>2440342</v>
      </c>
      <c r="K6467" s="59" t="s">
        <v>6686</v>
      </c>
      <c r="L6467" s="61" t="s">
        <v>113</v>
      </c>
      <c r="M6467" s="61">
        <f>VLOOKUP(H6467,zdroj!C:F,4,0)</f>
        <v>0</v>
      </c>
      <c r="N6467" s="61" t="str">
        <f t="shared" si="200"/>
        <v>katB</v>
      </c>
      <c r="P6467" s="73" t="str">
        <f t="shared" si="201"/>
        <v/>
      </c>
      <c r="Q6467" s="61" t="s">
        <v>30</v>
      </c>
    </row>
    <row r="6468" spans="8:17" x14ac:dyDescent="0.25">
      <c r="H6468" s="59">
        <v>186104</v>
      </c>
      <c r="I6468" s="59" t="s">
        <v>69</v>
      </c>
      <c r="J6468" s="59">
        <v>2440351</v>
      </c>
      <c r="K6468" s="59" t="s">
        <v>6687</v>
      </c>
      <c r="L6468" s="61" t="s">
        <v>113</v>
      </c>
      <c r="M6468" s="61">
        <f>VLOOKUP(H6468,zdroj!C:F,4,0)</f>
        <v>0</v>
      </c>
      <c r="N6468" s="61" t="str">
        <f t="shared" si="200"/>
        <v>katB</v>
      </c>
      <c r="P6468" s="73" t="str">
        <f t="shared" si="201"/>
        <v/>
      </c>
      <c r="Q6468" s="61" t="s">
        <v>30</v>
      </c>
    </row>
    <row r="6469" spans="8:17" x14ac:dyDescent="0.25">
      <c r="H6469" s="59">
        <v>186104</v>
      </c>
      <c r="I6469" s="59" t="s">
        <v>69</v>
      </c>
      <c r="J6469" s="59">
        <v>2440369</v>
      </c>
      <c r="K6469" s="59" t="s">
        <v>6688</v>
      </c>
      <c r="L6469" s="61" t="s">
        <v>113</v>
      </c>
      <c r="M6469" s="61">
        <f>VLOOKUP(H6469,zdroj!C:F,4,0)</f>
        <v>0</v>
      </c>
      <c r="N6469" s="61" t="str">
        <f t="shared" si="200"/>
        <v>katB</v>
      </c>
      <c r="P6469" s="73" t="str">
        <f t="shared" si="201"/>
        <v/>
      </c>
      <c r="Q6469" s="61" t="s">
        <v>30</v>
      </c>
    </row>
    <row r="6470" spans="8:17" x14ac:dyDescent="0.25">
      <c r="H6470" s="59">
        <v>186104</v>
      </c>
      <c r="I6470" s="59" t="s">
        <v>69</v>
      </c>
      <c r="J6470" s="59">
        <v>2440377</v>
      </c>
      <c r="K6470" s="59" t="s">
        <v>6689</v>
      </c>
      <c r="L6470" s="61" t="s">
        <v>113</v>
      </c>
      <c r="M6470" s="61">
        <f>VLOOKUP(H6470,zdroj!C:F,4,0)</f>
        <v>0</v>
      </c>
      <c r="N6470" s="61" t="str">
        <f t="shared" si="200"/>
        <v>katB</v>
      </c>
      <c r="P6470" s="73" t="str">
        <f t="shared" si="201"/>
        <v/>
      </c>
      <c r="Q6470" s="61" t="s">
        <v>30</v>
      </c>
    </row>
    <row r="6471" spans="8:17" x14ac:dyDescent="0.25">
      <c r="H6471" s="59">
        <v>186104</v>
      </c>
      <c r="I6471" s="59" t="s">
        <v>69</v>
      </c>
      <c r="J6471" s="59">
        <v>2440385</v>
      </c>
      <c r="K6471" s="59" t="s">
        <v>6690</v>
      </c>
      <c r="L6471" s="61" t="s">
        <v>113</v>
      </c>
      <c r="M6471" s="61">
        <f>VLOOKUP(H6471,zdroj!C:F,4,0)</f>
        <v>0</v>
      </c>
      <c r="N6471" s="61" t="str">
        <f t="shared" ref="N6471:N6534" si="202">IF(M6471="A",IF(L6471="katA","katB",L6471),L6471)</f>
        <v>katB</v>
      </c>
      <c r="P6471" s="73" t="str">
        <f t="shared" ref="P6471:P6534" si="203">IF(O6471="A",1,"")</f>
        <v/>
      </c>
      <c r="Q6471" s="61" t="s">
        <v>30</v>
      </c>
    </row>
    <row r="6472" spans="8:17" x14ac:dyDescent="0.25">
      <c r="H6472" s="59">
        <v>186104</v>
      </c>
      <c r="I6472" s="59" t="s">
        <v>69</v>
      </c>
      <c r="J6472" s="59">
        <v>2440393</v>
      </c>
      <c r="K6472" s="59" t="s">
        <v>6691</v>
      </c>
      <c r="L6472" s="61" t="s">
        <v>113</v>
      </c>
      <c r="M6472" s="61">
        <f>VLOOKUP(H6472,zdroj!C:F,4,0)</f>
        <v>0</v>
      </c>
      <c r="N6472" s="61" t="str">
        <f t="shared" si="202"/>
        <v>katB</v>
      </c>
      <c r="P6472" s="73" t="str">
        <f t="shared" si="203"/>
        <v/>
      </c>
      <c r="Q6472" s="61" t="s">
        <v>30</v>
      </c>
    </row>
    <row r="6473" spans="8:17" x14ac:dyDescent="0.25">
      <c r="H6473" s="59">
        <v>186104</v>
      </c>
      <c r="I6473" s="59" t="s">
        <v>69</v>
      </c>
      <c r="J6473" s="59">
        <v>2440407</v>
      </c>
      <c r="K6473" s="59" t="s">
        <v>6692</v>
      </c>
      <c r="L6473" s="61" t="s">
        <v>113</v>
      </c>
      <c r="M6473" s="61">
        <f>VLOOKUP(H6473,zdroj!C:F,4,0)</f>
        <v>0</v>
      </c>
      <c r="N6473" s="61" t="str">
        <f t="shared" si="202"/>
        <v>katB</v>
      </c>
      <c r="P6473" s="73" t="str">
        <f t="shared" si="203"/>
        <v/>
      </c>
      <c r="Q6473" s="61" t="s">
        <v>30</v>
      </c>
    </row>
    <row r="6474" spans="8:17" x14ac:dyDescent="0.25">
      <c r="H6474" s="59">
        <v>186104</v>
      </c>
      <c r="I6474" s="59" t="s">
        <v>69</v>
      </c>
      <c r="J6474" s="59">
        <v>2440415</v>
      </c>
      <c r="K6474" s="59" t="s">
        <v>6693</v>
      </c>
      <c r="L6474" s="61" t="s">
        <v>113</v>
      </c>
      <c r="M6474" s="61">
        <f>VLOOKUP(H6474,zdroj!C:F,4,0)</f>
        <v>0</v>
      </c>
      <c r="N6474" s="61" t="str">
        <f t="shared" si="202"/>
        <v>katB</v>
      </c>
      <c r="P6474" s="73" t="str">
        <f t="shared" si="203"/>
        <v/>
      </c>
      <c r="Q6474" s="61" t="s">
        <v>30</v>
      </c>
    </row>
    <row r="6475" spans="8:17" x14ac:dyDescent="0.25">
      <c r="H6475" s="59">
        <v>186104</v>
      </c>
      <c r="I6475" s="59" t="s">
        <v>69</v>
      </c>
      <c r="J6475" s="59">
        <v>2440423</v>
      </c>
      <c r="K6475" s="59" t="s">
        <v>6694</v>
      </c>
      <c r="L6475" s="61" t="s">
        <v>113</v>
      </c>
      <c r="M6475" s="61">
        <f>VLOOKUP(H6475,zdroj!C:F,4,0)</f>
        <v>0</v>
      </c>
      <c r="N6475" s="61" t="str">
        <f t="shared" si="202"/>
        <v>katB</v>
      </c>
      <c r="P6475" s="73" t="str">
        <f t="shared" si="203"/>
        <v/>
      </c>
      <c r="Q6475" s="61" t="s">
        <v>30</v>
      </c>
    </row>
    <row r="6476" spans="8:17" x14ac:dyDescent="0.25">
      <c r="H6476" s="59">
        <v>186104</v>
      </c>
      <c r="I6476" s="59" t="s">
        <v>69</v>
      </c>
      <c r="J6476" s="59">
        <v>2440431</v>
      </c>
      <c r="K6476" s="59" t="s">
        <v>6695</v>
      </c>
      <c r="L6476" s="61" t="s">
        <v>113</v>
      </c>
      <c r="M6476" s="61">
        <f>VLOOKUP(H6476,zdroj!C:F,4,0)</f>
        <v>0</v>
      </c>
      <c r="N6476" s="61" t="str">
        <f t="shared" si="202"/>
        <v>katB</v>
      </c>
      <c r="P6476" s="73" t="str">
        <f t="shared" si="203"/>
        <v/>
      </c>
      <c r="Q6476" s="61" t="s">
        <v>30</v>
      </c>
    </row>
    <row r="6477" spans="8:17" x14ac:dyDescent="0.25">
      <c r="H6477" s="59">
        <v>186104</v>
      </c>
      <c r="I6477" s="59" t="s">
        <v>69</v>
      </c>
      <c r="J6477" s="59">
        <v>2440440</v>
      </c>
      <c r="K6477" s="59" t="s">
        <v>6696</v>
      </c>
      <c r="L6477" s="61" t="s">
        <v>113</v>
      </c>
      <c r="M6477" s="61">
        <f>VLOOKUP(H6477,zdroj!C:F,4,0)</f>
        <v>0</v>
      </c>
      <c r="N6477" s="61" t="str">
        <f t="shared" si="202"/>
        <v>katB</v>
      </c>
      <c r="P6477" s="73" t="str">
        <f t="shared" si="203"/>
        <v/>
      </c>
      <c r="Q6477" s="61" t="s">
        <v>30</v>
      </c>
    </row>
    <row r="6478" spans="8:17" x14ac:dyDescent="0.25">
      <c r="H6478" s="59">
        <v>186104</v>
      </c>
      <c r="I6478" s="59" t="s">
        <v>69</v>
      </c>
      <c r="J6478" s="59">
        <v>2440458</v>
      </c>
      <c r="K6478" s="59" t="s">
        <v>6697</v>
      </c>
      <c r="L6478" s="61" t="s">
        <v>113</v>
      </c>
      <c r="M6478" s="61">
        <f>VLOOKUP(H6478,zdroj!C:F,4,0)</f>
        <v>0</v>
      </c>
      <c r="N6478" s="61" t="str">
        <f t="shared" si="202"/>
        <v>katB</v>
      </c>
      <c r="P6478" s="73" t="str">
        <f t="shared" si="203"/>
        <v/>
      </c>
      <c r="Q6478" s="61" t="s">
        <v>30</v>
      </c>
    </row>
    <row r="6479" spans="8:17" x14ac:dyDescent="0.25">
      <c r="H6479" s="59">
        <v>186104</v>
      </c>
      <c r="I6479" s="59" t="s">
        <v>69</v>
      </c>
      <c r="J6479" s="59">
        <v>2440466</v>
      </c>
      <c r="K6479" s="59" t="s">
        <v>6698</v>
      </c>
      <c r="L6479" s="61" t="s">
        <v>113</v>
      </c>
      <c r="M6479" s="61">
        <f>VLOOKUP(H6479,zdroj!C:F,4,0)</f>
        <v>0</v>
      </c>
      <c r="N6479" s="61" t="str">
        <f t="shared" si="202"/>
        <v>katB</v>
      </c>
      <c r="P6479" s="73" t="str">
        <f t="shared" si="203"/>
        <v/>
      </c>
      <c r="Q6479" s="61" t="s">
        <v>30</v>
      </c>
    </row>
    <row r="6480" spans="8:17" x14ac:dyDescent="0.25">
      <c r="H6480" s="59">
        <v>186104</v>
      </c>
      <c r="I6480" s="59" t="s">
        <v>69</v>
      </c>
      <c r="J6480" s="59">
        <v>2440474</v>
      </c>
      <c r="K6480" s="59" t="s">
        <v>6699</v>
      </c>
      <c r="L6480" s="61" t="s">
        <v>113</v>
      </c>
      <c r="M6480" s="61">
        <f>VLOOKUP(H6480,zdroj!C:F,4,0)</f>
        <v>0</v>
      </c>
      <c r="N6480" s="61" t="str">
        <f t="shared" si="202"/>
        <v>katB</v>
      </c>
      <c r="P6480" s="73" t="str">
        <f t="shared" si="203"/>
        <v/>
      </c>
      <c r="Q6480" s="61" t="s">
        <v>30</v>
      </c>
    </row>
    <row r="6481" spans="8:17" x14ac:dyDescent="0.25">
      <c r="H6481" s="59">
        <v>186104</v>
      </c>
      <c r="I6481" s="59" t="s">
        <v>69</v>
      </c>
      <c r="J6481" s="59">
        <v>2440482</v>
      </c>
      <c r="K6481" s="59" t="s">
        <v>6700</v>
      </c>
      <c r="L6481" s="61" t="s">
        <v>113</v>
      </c>
      <c r="M6481" s="61">
        <f>VLOOKUP(H6481,zdroj!C:F,4,0)</f>
        <v>0</v>
      </c>
      <c r="N6481" s="61" t="str">
        <f t="shared" si="202"/>
        <v>katB</v>
      </c>
      <c r="P6481" s="73" t="str">
        <f t="shared" si="203"/>
        <v/>
      </c>
      <c r="Q6481" s="61" t="s">
        <v>30</v>
      </c>
    </row>
    <row r="6482" spans="8:17" x14ac:dyDescent="0.25">
      <c r="H6482" s="59">
        <v>186104</v>
      </c>
      <c r="I6482" s="59" t="s">
        <v>69</v>
      </c>
      <c r="J6482" s="59">
        <v>2440491</v>
      </c>
      <c r="K6482" s="59" t="s">
        <v>6701</v>
      </c>
      <c r="L6482" s="61" t="s">
        <v>113</v>
      </c>
      <c r="M6482" s="61">
        <f>VLOOKUP(H6482,zdroj!C:F,4,0)</f>
        <v>0</v>
      </c>
      <c r="N6482" s="61" t="str">
        <f t="shared" si="202"/>
        <v>katB</v>
      </c>
      <c r="P6482" s="73" t="str">
        <f t="shared" si="203"/>
        <v/>
      </c>
      <c r="Q6482" s="61" t="s">
        <v>30</v>
      </c>
    </row>
    <row r="6483" spans="8:17" x14ac:dyDescent="0.25">
      <c r="H6483" s="59">
        <v>186104</v>
      </c>
      <c r="I6483" s="59" t="s">
        <v>69</v>
      </c>
      <c r="J6483" s="59">
        <v>2440504</v>
      </c>
      <c r="K6483" s="59" t="s">
        <v>6702</v>
      </c>
      <c r="L6483" s="61" t="s">
        <v>113</v>
      </c>
      <c r="M6483" s="61">
        <f>VLOOKUP(H6483,zdroj!C:F,4,0)</f>
        <v>0</v>
      </c>
      <c r="N6483" s="61" t="str">
        <f t="shared" si="202"/>
        <v>katB</v>
      </c>
      <c r="P6483" s="73" t="str">
        <f t="shared" si="203"/>
        <v/>
      </c>
      <c r="Q6483" s="61" t="s">
        <v>30</v>
      </c>
    </row>
    <row r="6484" spans="8:17" x14ac:dyDescent="0.25">
      <c r="H6484" s="59">
        <v>186104</v>
      </c>
      <c r="I6484" s="59" t="s">
        <v>69</v>
      </c>
      <c r="J6484" s="59">
        <v>2440512</v>
      </c>
      <c r="K6484" s="59" t="s">
        <v>6703</v>
      </c>
      <c r="L6484" s="61" t="s">
        <v>113</v>
      </c>
      <c r="M6484" s="61">
        <f>VLOOKUP(H6484,zdroj!C:F,4,0)</f>
        <v>0</v>
      </c>
      <c r="N6484" s="61" t="str">
        <f t="shared" si="202"/>
        <v>katB</v>
      </c>
      <c r="P6484" s="73" t="str">
        <f t="shared" si="203"/>
        <v/>
      </c>
      <c r="Q6484" s="61" t="s">
        <v>30</v>
      </c>
    </row>
    <row r="6485" spans="8:17" x14ac:dyDescent="0.25">
      <c r="H6485" s="59">
        <v>186104</v>
      </c>
      <c r="I6485" s="59" t="s">
        <v>69</v>
      </c>
      <c r="J6485" s="59">
        <v>2440521</v>
      </c>
      <c r="K6485" s="59" t="s">
        <v>6704</v>
      </c>
      <c r="L6485" s="61" t="s">
        <v>113</v>
      </c>
      <c r="M6485" s="61">
        <f>VLOOKUP(H6485,zdroj!C:F,4,0)</f>
        <v>0</v>
      </c>
      <c r="N6485" s="61" t="str">
        <f t="shared" si="202"/>
        <v>katB</v>
      </c>
      <c r="P6485" s="73" t="str">
        <f t="shared" si="203"/>
        <v/>
      </c>
      <c r="Q6485" s="61" t="s">
        <v>30</v>
      </c>
    </row>
    <row r="6486" spans="8:17" x14ac:dyDescent="0.25">
      <c r="H6486" s="59">
        <v>186104</v>
      </c>
      <c r="I6486" s="59" t="s">
        <v>69</v>
      </c>
      <c r="J6486" s="59">
        <v>2440539</v>
      </c>
      <c r="K6486" s="59" t="s">
        <v>6705</v>
      </c>
      <c r="L6486" s="61" t="s">
        <v>113</v>
      </c>
      <c r="M6486" s="61">
        <f>VLOOKUP(H6486,zdroj!C:F,4,0)</f>
        <v>0</v>
      </c>
      <c r="N6486" s="61" t="str">
        <f t="shared" si="202"/>
        <v>katB</v>
      </c>
      <c r="P6486" s="73" t="str">
        <f t="shared" si="203"/>
        <v/>
      </c>
      <c r="Q6486" s="61" t="s">
        <v>30</v>
      </c>
    </row>
    <row r="6487" spans="8:17" x14ac:dyDescent="0.25">
      <c r="H6487" s="59">
        <v>186104</v>
      </c>
      <c r="I6487" s="59" t="s">
        <v>69</v>
      </c>
      <c r="J6487" s="59">
        <v>2440547</v>
      </c>
      <c r="K6487" s="59" t="s">
        <v>6706</v>
      </c>
      <c r="L6487" s="61" t="s">
        <v>113</v>
      </c>
      <c r="M6487" s="61">
        <f>VLOOKUP(H6487,zdroj!C:F,4,0)</f>
        <v>0</v>
      </c>
      <c r="N6487" s="61" t="str">
        <f t="shared" si="202"/>
        <v>katB</v>
      </c>
      <c r="P6487" s="73" t="str">
        <f t="shared" si="203"/>
        <v/>
      </c>
      <c r="Q6487" s="61" t="s">
        <v>30</v>
      </c>
    </row>
    <row r="6488" spans="8:17" x14ac:dyDescent="0.25">
      <c r="H6488" s="59">
        <v>186104</v>
      </c>
      <c r="I6488" s="59" t="s">
        <v>69</v>
      </c>
      <c r="J6488" s="59">
        <v>2440555</v>
      </c>
      <c r="K6488" s="59" t="s">
        <v>6707</v>
      </c>
      <c r="L6488" s="61" t="s">
        <v>113</v>
      </c>
      <c r="M6488" s="61">
        <f>VLOOKUP(H6488,zdroj!C:F,4,0)</f>
        <v>0</v>
      </c>
      <c r="N6488" s="61" t="str">
        <f t="shared" si="202"/>
        <v>katB</v>
      </c>
      <c r="P6488" s="73" t="str">
        <f t="shared" si="203"/>
        <v/>
      </c>
      <c r="Q6488" s="61" t="s">
        <v>30</v>
      </c>
    </row>
    <row r="6489" spans="8:17" x14ac:dyDescent="0.25">
      <c r="H6489" s="59">
        <v>186104</v>
      </c>
      <c r="I6489" s="59" t="s">
        <v>69</v>
      </c>
      <c r="J6489" s="59">
        <v>2440563</v>
      </c>
      <c r="K6489" s="59" t="s">
        <v>6708</v>
      </c>
      <c r="L6489" s="61" t="s">
        <v>113</v>
      </c>
      <c r="M6489" s="61">
        <f>VLOOKUP(H6489,zdroj!C:F,4,0)</f>
        <v>0</v>
      </c>
      <c r="N6489" s="61" t="str">
        <f t="shared" si="202"/>
        <v>katB</v>
      </c>
      <c r="P6489" s="73" t="str">
        <f t="shared" si="203"/>
        <v/>
      </c>
      <c r="Q6489" s="61" t="s">
        <v>30</v>
      </c>
    </row>
    <row r="6490" spans="8:17" x14ac:dyDescent="0.25">
      <c r="H6490" s="59">
        <v>186104</v>
      </c>
      <c r="I6490" s="59" t="s">
        <v>69</v>
      </c>
      <c r="J6490" s="59">
        <v>2440571</v>
      </c>
      <c r="K6490" s="59" t="s">
        <v>6709</v>
      </c>
      <c r="L6490" s="61" t="s">
        <v>113</v>
      </c>
      <c r="M6490" s="61">
        <f>VLOOKUP(H6490,zdroj!C:F,4,0)</f>
        <v>0</v>
      </c>
      <c r="N6490" s="61" t="str">
        <f t="shared" si="202"/>
        <v>katB</v>
      </c>
      <c r="P6490" s="73" t="str">
        <f t="shared" si="203"/>
        <v/>
      </c>
      <c r="Q6490" s="61" t="s">
        <v>30</v>
      </c>
    </row>
    <row r="6491" spans="8:17" x14ac:dyDescent="0.25">
      <c r="H6491" s="59">
        <v>186104</v>
      </c>
      <c r="I6491" s="59" t="s">
        <v>69</v>
      </c>
      <c r="J6491" s="59">
        <v>2440580</v>
      </c>
      <c r="K6491" s="59" t="s">
        <v>6710</v>
      </c>
      <c r="L6491" s="61" t="s">
        <v>113</v>
      </c>
      <c r="M6491" s="61">
        <f>VLOOKUP(H6491,zdroj!C:F,4,0)</f>
        <v>0</v>
      </c>
      <c r="N6491" s="61" t="str">
        <f t="shared" si="202"/>
        <v>katB</v>
      </c>
      <c r="P6491" s="73" t="str">
        <f t="shared" si="203"/>
        <v/>
      </c>
      <c r="Q6491" s="61" t="s">
        <v>30</v>
      </c>
    </row>
    <row r="6492" spans="8:17" x14ac:dyDescent="0.25">
      <c r="H6492" s="59">
        <v>186104</v>
      </c>
      <c r="I6492" s="59" t="s">
        <v>69</v>
      </c>
      <c r="J6492" s="59">
        <v>2440598</v>
      </c>
      <c r="K6492" s="59" t="s">
        <v>6711</v>
      </c>
      <c r="L6492" s="61" t="s">
        <v>113</v>
      </c>
      <c r="M6492" s="61">
        <f>VLOOKUP(H6492,zdroj!C:F,4,0)</f>
        <v>0</v>
      </c>
      <c r="N6492" s="61" t="str">
        <f t="shared" si="202"/>
        <v>katB</v>
      </c>
      <c r="P6492" s="73" t="str">
        <f t="shared" si="203"/>
        <v/>
      </c>
      <c r="Q6492" s="61" t="s">
        <v>30</v>
      </c>
    </row>
    <row r="6493" spans="8:17" x14ac:dyDescent="0.25">
      <c r="H6493" s="59">
        <v>186104</v>
      </c>
      <c r="I6493" s="59" t="s">
        <v>69</v>
      </c>
      <c r="J6493" s="59">
        <v>2440601</v>
      </c>
      <c r="K6493" s="59" t="s">
        <v>6712</v>
      </c>
      <c r="L6493" s="61" t="s">
        <v>113</v>
      </c>
      <c r="M6493" s="61">
        <f>VLOOKUP(H6493,zdroj!C:F,4,0)</f>
        <v>0</v>
      </c>
      <c r="N6493" s="61" t="str">
        <f t="shared" si="202"/>
        <v>katB</v>
      </c>
      <c r="P6493" s="73" t="str">
        <f t="shared" si="203"/>
        <v/>
      </c>
      <c r="Q6493" s="61" t="s">
        <v>30</v>
      </c>
    </row>
    <row r="6494" spans="8:17" x14ac:dyDescent="0.25">
      <c r="H6494" s="59">
        <v>186104</v>
      </c>
      <c r="I6494" s="59" t="s">
        <v>69</v>
      </c>
      <c r="J6494" s="59">
        <v>2440610</v>
      </c>
      <c r="K6494" s="59" t="s">
        <v>6713</v>
      </c>
      <c r="L6494" s="61" t="s">
        <v>113</v>
      </c>
      <c r="M6494" s="61">
        <f>VLOOKUP(H6494,zdroj!C:F,4,0)</f>
        <v>0</v>
      </c>
      <c r="N6494" s="61" t="str">
        <f t="shared" si="202"/>
        <v>katB</v>
      </c>
      <c r="P6494" s="73" t="str">
        <f t="shared" si="203"/>
        <v/>
      </c>
      <c r="Q6494" s="61" t="s">
        <v>30</v>
      </c>
    </row>
    <row r="6495" spans="8:17" x14ac:dyDescent="0.25">
      <c r="H6495" s="59">
        <v>186104</v>
      </c>
      <c r="I6495" s="59" t="s">
        <v>69</v>
      </c>
      <c r="J6495" s="59">
        <v>2440628</v>
      </c>
      <c r="K6495" s="59" t="s">
        <v>6714</v>
      </c>
      <c r="L6495" s="61" t="s">
        <v>113</v>
      </c>
      <c r="M6495" s="61">
        <f>VLOOKUP(H6495,zdroj!C:F,4,0)</f>
        <v>0</v>
      </c>
      <c r="N6495" s="61" t="str">
        <f t="shared" si="202"/>
        <v>katB</v>
      </c>
      <c r="P6495" s="73" t="str">
        <f t="shared" si="203"/>
        <v/>
      </c>
      <c r="Q6495" s="61" t="s">
        <v>30</v>
      </c>
    </row>
    <row r="6496" spans="8:17" x14ac:dyDescent="0.25">
      <c r="H6496" s="59">
        <v>186104</v>
      </c>
      <c r="I6496" s="59" t="s">
        <v>69</v>
      </c>
      <c r="J6496" s="59">
        <v>2440636</v>
      </c>
      <c r="K6496" s="59" t="s">
        <v>6715</v>
      </c>
      <c r="L6496" s="61" t="s">
        <v>113</v>
      </c>
      <c r="M6496" s="61">
        <f>VLOOKUP(H6496,zdroj!C:F,4,0)</f>
        <v>0</v>
      </c>
      <c r="N6496" s="61" t="str">
        <f t="shared" si="202"/>
        <v>katB</v>
      </c>
      <c r="P6496" s="73" t="str">
        <f t="shared" si="203"/>
        <v/>
      </c>
      <c r="Q6496" s="61" t="s">
        <v>30</v>
      </c>
    </row>
    <row r="6497" spans="8:17" x14ac:dyDescent="0.25">
      <c r="H6497" s="59">
        <v>186104</v>
      </c>
      <c r="I6497" s="59" t="s">
        <v>69</v>
      </c>
      <c r="J6497" s="59">
        <v>2440644</v>
      </c>
      <c r="K6497" s="59" t="s">
        <v>6716</v>
      </c>
      <c r="L6497" s="61" t="s">
        <v>113</v>
      </c>
      <c r="M6497" s="61">
        <f>VLOOKUP(H6497,zdroj!C:F,4,0)</f>
        <v>0</v>
      </c>
      <c r="N6497" s="61" t="str">
        <f t="shared" si="202"/>
        <v>katB</v>
      </c>
      <c r="P6497" s="73" t="str">
        <f t="shared" si="203"/>
        <v/>
      </c>
      <c r="Q6497" s="61" t="s">
        <v>30</v>
      </c>
    </row>
    <row r="6498" spans="8:17" x14ac:dyDescent="0.25">
      <c r="H6498" s="59">
        <v>186104</v>
      </c>
      <c r="I6498" s="59" t="s">
        <v>69</v>
      </c>
      <c r="J6498" s="59">
        <v>2440652</v>
      </c>
      <c r="K6498" s="59" t="s">
        <v>6717</v>
      </c>
      <c r="L6498" s="61" t="s">
        <v>113</v>
      </c>
      <c r="M6498" s="61">
        <f>VLOOKUP(H6498,zdroj!C:F,4,0)</f>
        <v>0</v>
      </c>
      <c r="N6498" s="61" t="str">
        <f t="shared" si="202"/>
        <v>katB</v>
      </c>
      <c r="P6498" s="73" t="str">
        <f t="shared" si="203"/>
        <v/>
      </c>
      <c r="Q6498" s="61" t="s">
        <v>30</v>
      </c>
    </row>
    <row r="6499" spans="8:17" x14ac:dyDescent="0.25">
      <c r="H6499" s="59">
        <v>186104</v>
      </c>
      <c r="I6499" s="59" t="s">
        <v>69</v>
      </c>
      <c r="J6499" s="59">
        <v>2440661</v>
      </c>
      <c r="K6499" s="59" t="s">
        <v>6718</v>
      </c>
      <c r="L6499" s="61" t="s">
        <v>113</v>
      </c>
      <c r="M6499" s="61">
        <f>VLOOKUP(H6499,zdroj!C:F,4,0)</f>
        <v>0</v>
      </c>
      <c r="N6499" s="61" t="str">
        <f t="shared" si="202"/>
        <v>katB</v>
      </c>
      <c r="P6499" s="73" t="str">
        <f t="shared" si="203"/>
        <v/>
      </c>
      <c r="Q6499" s="61" t="s">
        <v>30</v>
      </c>
    </row>
    <row r="6500" spans="8:17" x14ac:dyDescent="0.25">
      <c r="H6500" s="59">
        <v>186104</v>
      </c>
      <c r="I6500" s="59" t="s">
        <v>69</v>
      </c>
      <c r="J6500" s="59">
        <v>2440679</v>
      </c>
      <c r="K6500" s="59" t="s">
        <v>6719</v>
      </c>
      <c r="L6500" s="61" t="s">
        <v>113</v>
      </c>
      <c r="M6500" s="61">
        <f>VLOOKUP(H6500,zdroj!C:F,4,0)</f>
        <v>0</v>
      </c>
      <c r="N6500" s="61" t="str">
        <f t="shared" si="202"/>
        <v>katB</v>
      </c>
      <c r="P6500" s="73" t="str">
        <f t="shared" si="203"/>
        <v/>
      </c>
      <c r="Q6500" s="61" t="s">
        <v>30</v>
      </c>
    </row>
    <row r="6501" spans="8:17" x14ac:dyDescent="0.25">
      <c r="H6501" s="59">
        <v>186104</v>
      </c>
      <c r="I6501" s="59" t="s">
        <v>69</v>
      </c>
      <c r="J6501" s="59">
        <v>2440709</v>
      </c>
      <c r="K6501" s="59" t="s">
        <v>6720</v>
      </c>
      <c r="L6501" s="61" t="s">
        <v>113</v>
      </c>
      <c r="M6501" s="61">
        <f>VLOOKUP(H6501,zdroj!C:F,4,0)</f>
        <v>0</v>
      </c>
      <c r="N6501" s="61" t="str">
        <f t="shared" si="202"/>
        <v>katB</v>
      </c>
      <c r="P6501" s="73" t="str">
        <f t="shared" si="203"/>
        <v/>
      </c>
      <c r="Q6501" s="61" t="s">
        <v>30</v>
      </c>
    </row>
    <row r="6502" spans="8:17" x14ac:dyDescent="0.25">
      <c r="H6502" s="59">
        <v>186104</v>
      </c>
      <c r="I6502" s="59" t="s">
        <v>69</v>
      </c>
      <c r="J6502" s="59">
        <v>2440717</v>
      </c>
      <c r="K6502" s="59" t="s">
        <v>6721</v>
      </c>
      <c r="L6502" s="61" t="s">
        <v>113</v>
      </c>
      <c r="M6502" s="61">
        <f>VLOOKUP(H6502,zdroj!C:F,4,0)</f>
        <v>0</v>
      </c>
      <c r="N6502" s="61" t="str">
        <f t="shared" si="202"/>
        <v>katB</v>
      </c>
      <c r="P6502" s="73" t="str">
        <f t="shared" si="203"/>
        <v/>
      </c>
      <c r="Q6502" s="61" t="s">
        <v>30</v>
      </c>
    </row>
    <row r="6503" spans="8:17" x14ac:dyDescent="0.25">
      <c r="H6503" s="59">
        <v>186104</v>
      </c>
      <c r="I6503" s="59" t="s">
        <v>69</v>
      </c>
      <c r="J6503" s="59">
        <v>2440725</v>
      </c>
      <c r="K6503" s="59" t="s">
        <v>6722</v>
      </c>
      <c r="L6503" s="61" t="s">
        <v>113</v>
      </c>
      <c r="M6503" s="61">
        <f>VLOOKUP(H6503,zdroj!C:F,4,0)</f>
        <v>0</v>
      </c>
      <c r="N6503" s="61" t="str">
        <f t="shared" si="202"/>
        <v>katB</v>
      </c>
      <c r="P6503" s="73" t="str">
        <f t="shared" si="203"/>
        <v/>
      </c>
      <c r="Q6503" s="61" t="s">
        <v>30</v>
      </c>
    </row>
    <row r="6504" spans="8:17" x14ac:dyDescent="0.25">
      <c r="H6504" s="59">
        <v>186104</v>
      </c>
      <c r="I6504" s="59" t="s">
        <v>69</v>
      </c>
      <c r="J6504" s="59">
        <v>2440733</v>
      </c>
      <c r="K6504" s="59" t="s">
        <v>6723</v>
      </c>
      <c r="L6504" s="61" t="s">
        <v>113</v>
      </c>
      <c r="M6504" s="61">
        <f>VLOOKUP(H6504,zdroj!C:F,4,0)</f>
        <v>0</v>
      </c>
      <c r="N6504" s="61" t="str">
        <f t="shared" si="202"/>
        <v>katB</v>
      </c>
      <c r="P6504" s="73" t="str">
        <f t="shared" si="203"/>
        <v/>
      </c>
      <c r="Q6504" s="61" t="s">
        <v>30</v>
      </c>
    </row>
    <row r="6505" spans="8:17" x14ac:dyDescent="0.25">
      <c r="H6505" s="59">
        <v>186104</v>
      </c>
      <c r="I6505" s="59" t="s">
        <v>69</v>
      </c>
      <c r="J6505" s="59">
        <v>2440741</v>
      </c>
      <c r="K6505" s="59" t="s">
        <v>6724</v>
      </c>
      <c r="L6505" s="61" t="s">
        <v>113</v>
      </c>
      <c r="M6505" s="61">
        <f>VLOOKUP(H6505,zdroj!C:F,4,0)</f>
        <v>0</v>
      </c>
      <c r="N6505" s="61" t="str">
        <f t="shared" si="202"/>
        <v>katB</v>
      </c>
      <c r="P6505" s="73" t="str">
        <f t="shared" si="203"/>
        <v/>
      </c>
      <c r="Q6505" s="61" t="s">
        <v>30</v>
      </c>
    </row>
    <row r="6506" spans="8:17" x14ac:dyDescent="0.25">
      <c r="H6506" s="59">
        <v>186104</v>
      </c>
      <c r="I6506" s="59" t="s">
        <v>69</v>
      </c>
      <c r="J6506" s="59">
        <v>2440750</v>
      </c>
      <c r="K6506" s="59" t="s">
        <v>6725</v>
      </c>
      <c r="L6506" s="61" t="s">
        <v>113</v>
      </c>
      <c r="M6506" s="61">
        <f>VLOOKUP(H6506,zdroj!C:F,4,0)</f>
        <v>0</v>
      </c>
      <c r="N6506" s="61" t="str">
        <f t="shared" si="202"/>
        <v>katB</v>
      </c>
      <c r="P6506" s="73" t="str">
        <f t="shared" si="203"/>
        <v/>
      </c>
      <c r="Q6506" s="61" t="s">
        <v>30</v>
      </c>
    </row>
    <row r="6507" spans="8:17" x14ac:dyDescent="0.25">
      <c r="H6507" s="59">
        <v>186104</v>
      </c>
      <c r="I6507" s="59" t="s">
        <v>69</v>
      </c>
      <c r="J6507" s="59">
        <v>2440768</v>
      </c>
      <c r="K6507" s="59" t="s">
        <v>6726</v>
      </c>
      <c r="L6507" s="61" t="s">
        <v>113</v>
      </c>
      <c r="M6507" s="61">
        <f>VLOOKUP(H6507,zdroj!C:F,4,0)</f>
        <v>0</v>
      </c>
      <c r="N6507" s="61" t="str">
        <f t="shared" si="202"/>
        <v>katB</v>
      </c>
      <c r="P6507" s="73" t="str">
        <f t="shared" si="203"/>
        <v/>
      </c>
      <c r="Q6507" s="61" t="s">
        <v>30</v>
      </c>
    </row>
    <row r="6508" spans="8:17" x14ac:dyDescent="0.25">
      <c r="H6508" s="59">
        <v>186104</v>
      </c>
      <c r="I6508" s="59" t="s">
        <v>69</v>
      </c>
      <c r="J6508" s="59">
        <v>2440776</v>
      </c>
      <c r="K6508" s="59" t="s">
        <v>6727</v>
      </c>
      <c r="L6508" s="61" t="s">
        <v>113</v>
      </c>
      <c r="M6508" s="61">
        <f>VLOOKUP(H6508,zdroj!C:F,4,0)</f>
        <v>0</v>
      </c>
      <c r="N6508" s="61" t="str">
        <f t="shared" si="202"/>
        <v>katB</v>
      </c>
      <c r="P6508" s="73" t="str">
        <f t="shared" si="203"/>
        <v/>
      </c>
      <c r="Q6508" s="61" t="s">
        <v>30</v>
      </c>
    </row>
    <row r="6509" spans="8:17" x14ac:dyDescent="0.25">
      <c r="H6509" s="59">
        <v>186104</v>
      </c>
      <c r="I6509" s="59" t="s">
        <v>69</v>
      </c>
      <c r="J6509" s="59">
        <v>2440784</v>
      </c>
      <c r="K6509" s="59" t="s">
        <v>6728</v>
      </c>
      <c r="L6509" s="61" t="s">
        <v>113</v>
      </c>
      <c r="M6509" s="61">
        <f>VLOOKUP(H6509,zdroj!C:F,4,0)</f>
        <v>0</v>
      </c>
      <c r="N6509" s="61" t="str">
        <f t="shared" si="202"/>
        <v>katB</v>
      </c>
      <c r="P6509" s="73" t="str">
        <f t="shared" si="203"/>
        <v/>
      </c>
      <c r="Q6509" s="61" t="s">
        <v>30</v>
      </c>
    </row>
    <row r="6510" spans="8:17" x14ac:dyDescent="0.25">
      <c r="H6510" s="59">
        <v>186104</v>
      </c>
      <c r="I6510" s="59" t="s">
        <v>69</v>
      </c>
      <c r="J6510" s="59">
        <v>2440792</v>
      </c>
      <c r="K6510" s="59" t="s">
        <v>6729</v>
      </c>
      <c r="L6510" s="61" t="s">
        <v>113</v>
      </c>
      <c r="M6510" s="61">
        <f>VLOOKUP(H6510,zdroj!C:F,4,0)</f>
        <v>0</v>
      </c>
      <c r="N6510" s="61" t="str">
        <f t="shared" si="202"/>
        <v>katB</v>
      </c>
      <c r="P6510" s="73" t="str">
        <f t="shared" si="203"/>
        <v/>
      </c>
      <c r="Q6510" s="61" t="s">
        <v>30</v>
      </c>
    </row>
    <row r="6511" spans="8:17" x14ac:dyDescent="0.25">
      <c r="H6511" s="59">
        <v>186104</v>
      </c>
      <c r="I6511" s="59" t="s">
        <v>69</v>
      </c>
      <c r="J6511" s="59">
        <v>2440806</v>
      </c>
      <c r="K6511" s="59" t="s">
        <v>6730</v>
      </c>
      <c r="L6511" s="61" t="s">
        <v>113</v>
      </c>
      <c r="M6511" s="61">
        <f>VLOOKUP(H6511,zdroj!C:F,4,0)</f>
        <v>0</v>
      </c>
      <c r="N6511" s="61" t="str">
        <f t="shared" si="202"/>
        <v>katB</v>
      </c>
      <c r="P6511" s="73" t="str">
        <f t="shared" si="203"/>
        <v/>
      </c>
      <c r="Q6511" s="61" t="s">
        <v>30</v>
      </c>
    </row>
    <row r="6512" spans="8:17" x14ac:dyDescent="0.25">
      <c r="H6512" s="59">
        <v>186104</v>
      </c>
      <c r="I6512" s="59" t="s">
        <v>69</v>
      </c>
      <c r="J6512" s="59">
        <v>2440814</v>
      </c>
      <c r="K6512" s="59" t="s">
        <v>6731</v>
      </c>
      <c r="L6512" s="61" t="s">
        <v>113</v>
      </c>
      <c r="M6512" s="61">
        <f>VLOOKUP(H6512,zdroj!C:F,4,0)</f>
        <v>0</v>
      </c>
      <c r="N6512" s="61" t="str">
        <f t="shared" si="202"/>
        <v>katB</v>
      </c>
      <c r="P6512" s="73" t="str">
        <f t="shared" si="203"/>
        <v/>
      </c>
      <c r="Q6512" s="61" t="s">
        <v>30</v>
      </c>
    </row>
    <row r="6513" spans="8:17" x14ac:dyDescent="0.25">
      <c r="H6513" s="59">
        <v>186104</v>
      </c>
      <c r="I6513" s="59" t="s">
        <v>69</v>
      </c>
      <c r="J6513" s="59">
        <v>2440822</v>
      </c>
      <c r="K6513" s="59" t="s">
        <v>6732</v>
      </c>
      <c r="L6513" s="61" t="s">
        <v>113</v>
      </c>
      <c r="M6513" s="61">
        <f>VLOOKUP(H6513,zdroj!C:F,4,0)</f>
        <v>0</v>
      </c>
      <c r="N6513" s="61" t="str">
        <f t="shared" si="202"/>
        <v>katB</v>
      </c>
      <c r="P6513" s="73" t="str">
        <f t="shared" si="203"/>
        <v/>
      </c>
      <c r="Q6513" s="61" t="s">
        <v>30</v>
      </c>
    </row>
    <row r="6514" spans="8:17" x14ac:dyDescent="0.25">
      <c r="H6514" s="59">
        <v>186104</v>
      </c>
      <c r="I6514" s="59" t="s">
        <v>69</v>
      </c>
      <c r="J6514" s="59">
        <v>2440831</v>
      </c>
      <c r="K6514" s="59" t="s">
        <v>6733</v>
      </c>
      <c r="L6514" s="61" t="s">
        <v>113</v>
      </c>
      <c r="M6514" s="61">
        <f>VLOOKUP(H6514,zdroj!C:F,4,0)</f>
        <v>0</v>
      </c>
      <c r="N6514" s="61" t="str">
        <f t="shared" si="202"/>
        <v>katB</v>
      </c>
      <c r="P6514" s="73" t="str">
        <f t="shared" si="203"/>
        <v/>
      </c>
      <c r="Q6514" s="61" t="s">
        <v>30</v>
      </c>
    </row>
    <row r="6515" spans="8:17" x14ac:dyDescent="0.25">
      <c r="H6515" s="59">
        <v>186104</v>
      </c>
      <c r="I6515" s="59" t="s">
        <v>69</v>
      </c>
      <c r="J6515" s="59">
        <v>2440849</v>
      </c>
      <c r="K6515" s="59" t="s">
        <v>6734</v>
      </c>
      <c r="L6515" s="61" t="s">
        <v>113</v>
      </c>
      <c r="M6515" s="61">
        <f>VLOOKUP(H6515,zdroj!C:F,4,0)</f>
        <v>0</v>
      </c>
      <c r="N6515" s="61" t="str">
        <f t="shared" si="202"/>
        <v>katB</v>
      </c>
      <c r="P6515" s="73" t="str">
        <f t="shared" si="203"/>
        <v/>
      </c>
      <c r="Q6515" s="61" t="s">
        <v>30</v>
      </c>
    </row>
    <row r="6516" spans="8:17" x14ac:dyDescent="0.25">
      <c r="H6516" s="59">
        <v>186104</v>
      </c>
      <c r="I6516" s="59" t="s">
        <v>69</v>
      </c>
      <c r="J6516" s="59">
        <v>2440857</v>
      </c>
      <c r="K6516" s="59" t="s">
        <v>6735</v>
      </c>
      <c r="L6516" s="61" t="s">
        <v>113</v>
      </c>
      <c r="M6516" s="61">
        <f>VLOOKUP(H6516,zdroj!C:F,4,0)</f>
        <v>0</v>
      </c>
      <c r="N6516" s="61" t="str">
        <f t="shared" si="202"/>
        <v>katB</v>
      </c>
      <c r="P6516" s="73" t="str">
        <f t="shared" si="203"/>
        <v/>
      </c>
      <c r="Q6516" s="61" t="s">
        <v>30</v>
      </c>
    </row>
    <row r="6517" spans="8:17" x14ac:dyDescent="0.25">
      <c r="H6517" s="59">
        <v>186104</v>
      </c>
      <c r="I6517" s="59" t="s">
        <v>69</v>
      </c>
      <c r="J6517" s="59">
        <v>2440865</v>
      </c>
      <c r="K6517" s="59" t="s">
        <v>6736</v>
      </c>
      <c r="L6517" s="61" t="s">
        <v>113</v>
      </c>
      <c r="M6517" s="61">
        <f>VLOOKUP(H6517,zdroj!C:F,4,0)</f>
        <v>0</v>
      </c>
      <c r="N6517" s="61" t="str">
        <f t="shared" si="202"/>
        <v>katB</v>
      </c>
      <c r="P6517" s="73" t="str">
        <f t="shared" si="203"/>
        <v/>
      </c>
      <c r="Q6517" s="61" t="s">
        <v>30</v>
      </c>
    </row>
    <row r="6518" spans="8:17" x14ac:dyDescent="0.25">
      <c r="H6518" s="59">
        <v>186104</v>
      </c>
      <c r="I6518" s="59" t="s">
        <v>69</v>
      </c>
      <c r="J6518" s="59">
        <v>2440873</v>
      </c>
      <c r="K6518" s="59" t="s">
        <v>6737</v>
      </c>
      <c r="L6518" s="61" t="s">
        <v>113</v>
      </c>
      <c r="M6518" s="61">
        <f>VLOOKUP(H6518,zdroj!C:F,4,0)</f>
        <v>0</v>
      </c>
      <c r="N6518" s="61" t="str">
        <f t="shared" si="202"/>
        <v>katB</v>
      </c>
      <c r="P6518" s="73" t="str">
        <f t="shared" si="203"/>
        <v/>
      </c>
      <c r="Q6518" s="61" t="s">
        <v>30</v>
      </c>
    </row>
    <row r="6519" spans="8:17" x14ac:dyDescent="0.25">
      <c r="H6519" s="59">
        <v>186104</v>
      </c>
      <c r="I6519" s="59" t="s">
        <v>69</v>
      </c>
      <c r="J6519" s="59">
        <v>2440881</v>
      </c>
      <c r="K6519" s="59" t="s">
        <v>6738</v>
      </c>
      <c r="L6519" s="61" t="s">
        <v>113</v>
      </c>
      <c r="M6519" s="61">
        <f>VLOOKUP(H6519,zdroj!C:F,4,0)</f>
        <v>0</v>
      </c>
      <c r="N6519" s="61" t="str">
        <f t="shared" si="202"/>
        <v>katB</v>
      </c>
      <c r="P6519" s="73" t="str">
        <f t="shared" si="203"/>
        <v/>
      </c>
      <c r="Q6519" s="61" t="s">
        <v>30</v>
      </c>
    </row>
    <row r="6520" spans="8:17" x14ac:dyDescent="0.25">
      <c r="H6520" s="59">
        <v>186104</v>
      </c>
      <c r="I6520" s="59" t="s">
        <v>69</v>
      </c>
      <c r="J6520" s="59">
        <v>2440890</v>
      </c>
      <c r="K6520" s="59" t="s">
        <v>6739</v>
      </c>
      <c r="L6520" s="61" t="s">
        <v>113</v>
      </c>
      <c r="M6520" s="61">
        <f>VLOOKUP(H6520,zdroj!C:F,4,0)</f>
        <v>0</v>
      </c>
      <c r="N6520" s="61" t="str">
        <f t="shared" si="202"/>
        <v>katB</v>
      </c>
      <c r="P6520" s="73" t="str">
        <f t="shared" si="203"/>
        <v/>
      </c>
      <c r="Q6520" s="61" t="s">
        <v>30</v>
      </c>
    </row>
    <row r="6521" spans="8:17" x14ac:dyDescent="0.25">
      <c r="H6521" s="59">
        <v>186104</v>
      </c>
      <c r="I6521" s="59" t="s">
        <v>69</v>
      </c>
      <c r="J6521" s="59">
        <v>2440903</v>
      </c>
      <c r="K6521" s="59" t="s">
        <v>6740</v>
      </c>
      <c r="L6521" s="61" t="s">
        <v>113</v>
      </c>
      <c r="M6521" s="61">
        <f>VLOOKUP(H6521,zdroj!C:F,4,0)</f>
        <v>0</v>
      </c>
      <c r="N6521" s="61" t="str">
        <f t="shared" si="202"/>
        <v>katB</v>
      </c>
      <c r="P6521" s="73" t="str">
        <f t="shared" si="203"/>
        <v/>
      </c>
      <c r="Q6521" s="61" t="s">
        <v>30</v>
      </c>
    </row>
    <row r="6522" spans="8:17" x14ac:dyDescent="0.25">
      <c r="H6522" s="59">
        <v>186104</v>
      </c>
      <c r="I6522" s="59" t="s">
        <v>69</v>
      </c>
      <c r="J6522" s="59">
        <v>2440911</v>
      </c>
      <c r="K6522" s="59" t="s">
        <v>6741</v>
      </c>
      <c r="L6522" s="61" t="s">
        <v>113</v>
      </c>
      <c r="M6522" s="61">
        <f>VLOOKUP(H6522,zdroj!C:F,4,0)</f>
        <v>0</v>
      </c>
      <c r="N6522" s="61" t="str">
        <f t="shared" si="202"/>
        <v>katB</v>
      </c>
      <c r="P6522" s="73" t="str">
        <f t="shared" si="203"/>
        <v/>
      </c>
      <c r="Q6522" s="61" t="s">
        <v>30</v>
      </c>
    </row>
    <row r="6523" spans="8:17" x14ac:dyDescent="0.25">
      <c r="H6523" s="59">
        <v>186104</v>
      </c>
      <c r="I6523" s="59" t="s">
        <v>69</v>
      </c>
      <c r="J6523" s="59">
        <v>2440920</v>
      </c>
      <c r="K6523" s="59" t="s">
        <v>6742</v>
      </c>
      <c r="L6523" s="61" t="s">
        <v>113</v>
      </c>
      <c r="M6523" s="61">
        <f>VLOOKUP(H6523,zdroj!C:F,4,0)</f>
        <v>0</v>
      </c>
      <c r="N6523" s="61" t="str">
        <f t="shared" si="202"/>
        <v>katB</v>
      </c>
      <c r="P6523" s="73" t="str">
        <f t="shared" si="203"/>
        <v/>
      </c>
      <c r="Q6523" s="61" t="s">
        <v>30</v>
      </c>
    </row>
    <row r="6524" spans="8:17" x14ac:dyDescent="0.25">
      <c r="H6524" s="59">
        <v>186104</v>
      </c>
      <c r="I6524" s="59" t="s">
        <v>69</v>
      </c>
      <c r="J6524" s="59">
        <v>2440938</v>
      </c>
      <c r="K6524" s="59" t="s">
        <v>6743</v>
      </c>
      <c r="L6524" s="61" t="s">
        <v>113</v>
      </c>
      <c r="M6524" s="61">
        <f>VLOOKUP(H6524,zdroj!C:F,4,0)</f>
        <v>0</v>
      </c>
      <c r="N6524" s="61" t="str">
        <f t="shared" si="202"/>
        <v>katB</v>
      </c>
      <c r="P6524" s="73" t="str">
        <f t="shared" si="203"/>
        <v/>
      </c>
      <c r="Q6524" s="61" t="s">
        <v>30</v>
      </c>
    </row>
    <row r="6525" spans="8:17" x14ac:dyDescent="0.25">
      <c r="H6525" s="59">
        <v>186104</v>
      </c>
      <c r="I6525" s="59" t="s">
        <v>69</v>
      </c>
      <c r="J6525" s="59">
        <v>2440946</v>
      </c>
      <c r="K6525" s="59" t="s">
        <v>6744</v>
      </c>
      <c r="L6525" s="61" t="s">
        <v>113</v>
      </c>
      <c r="M6525" s="61">
        <f>VLOOKUP(H6525,zdroj!C:F,4,0)</f>
        <v>0</v>
      </c>
      <c r="N6525" s="61" t="str">
        <f t="shared" si="202"/>
        <v>katB</v>
      </c>
      <c r="P6525" s="73" t="str">
        <f t="shared" si="203"/>
        <v/>
      </c>
      <c r="Q6525" s="61" t="s">
        <v>31</v>
      </c>
    </row>
    <row r="6526" spans="8:17" x14ac:dyDescent="0.25">
      <c r="H6526" s="59">
        <v>186104</v>
      </c>
      <c r="I6526" s="59" t="s">
        <v>69</v>
      </c>
      <c r="J6526" s="59">
        <v>2440954</v>
      </c>
      <c r="K6526" s="59" t="s">
        <v>6745</v>
      </c>
      <c r="L6526" s="61" t="s">
        <v>113</v>
      </c>
      <c r="M6526" s="61">
        <f>VLOOKUP(H6526,zdroj!C:F,4,0)</f>
        <v>0</v>
      </c>
      <c r="N6526" s="61" t="str">
        <f t="shared" si="202"/>
        <v>katB</v>
      </c>
      <c r="P6526" s="73" t="str">
        <f t="shared" si="203"/>
        <v/>
      </c>
      <c r="Q6526" s="61" t="s">
        <v>30</v>
      </c>
    </row>
    <row r="6527" spans="8:17" x14ac:dyDescent="0.25">
      <c r="H6527" s="59">
        <v>186104</v>
      </c>
      <c r="I6527" s="59" t="s">
        <v>69</v>
      </c>
      <c r="J6527" s="59">
        <v>2440962</v>
      </c>
      <c r="K6527" s="59" t="s">
        <v>6746</v>
      </c>
      <c r="L6527" s="61" t="s">
        <v>113</v>
      </c>
      <c r="M6527" s="61">
        <f>VLOOKUP(H6527,zdroj!C:F,4,0)</f>
        <v>0</v>
      </c>
      <c r="N6527" s="61" t="str">
        <f t="shared" si="202"/>
        <v>katB</v>
      </c>
      <c r="P6527" s="73" t="str">
        <f t="shared" si="203"/>
        <v/>
      </c>
      <c r="Q6527" s="61" t="s">
        <v>30</v>
      </c>
    </row>
    <row r="6528" spans="8:17" x14ac:dyDescent="0.25">
      <c r="H6528" s="59">
        <v>186104</v>
      </c>
      <c r="I6528" s="59" t="s">
        <v>69</v>
      </c>
      <c r="J6528" s="59">
        <v>2440971</v>
      </c>
      <c r="K6528" s="59" t="s">
        <v>6747</v>
      </c>
      <c r="L6528" s="61" t="s">
        <v>113</v>
      </c>
      <c r="M6528" s="61">
        <f>VLOOKUP(H6528,zdroj!C:F,4,0)</f>
        <v>0</v>
      </c>
      <c r="N6528" s="61" t="str">
        <f t="shared" si="202"/>
        <v>katB</v>
      </c>
      <c r="P6528" s="73" t="str">
        <f t="shared" si="203"/>
        <v/>
      </c>
      <c r="Q6528" s="61" t="s">
        <v>30</v>
      </c>
    </row>
    <row r="6529" spans="8:17" x14ac:dyDescent="0.25">
      <c r="H6529" s="59">
        <v>186104</v>
      </c>
      <c r="I6529" s="59" t="s">
        <v>69</v>
      </c>
      <c r="J6529" s="59">
        <v>2440989</v>
      </c>
      <c r="K6529" s="59" t="s">
        <v>6748</v>
      </c>
      <c r="L6529" s="61" t="s">
        <v>113</v>
      </c>
      <c r="M6529" s="61">
        <f>VLOOKUP(H6529,zdroj!C:F,4,0)</f>
        <v>0</v>
      </c>
      <c r="N6529" s="61" t="str">
        <f t="shared" si="202"/>
        <v>katB</v>
      </c>
      <c r="P6529" s="73" t="str">
        <f t="shared" si="203"/>
        <v/>
      </c>
      <c r="Q6529" s="61" t="s">
        <v>30</v>
      </c>
    </row>
    <row r="6530" spans="8:17" x14ac:dyDescent="0.25">
      <c r="H6530" s="59">
        <v>186104</v>
      </c>
      <c r="I6530" s="59" t="s">
        <v>69</v>
      </c>
      <c r="J6530" s="59">
        <v>2440997</v>
      </c>
      <c r="K6530" s="59" t="s">
        <v>6749</v>
      </c>
      <c r="L6530" s="61" t="s">
        <v>113</v>
      </c>
      <c r="M6530" s="61">
        <f>VLOOKUP(H6530,zdroj!C:F,4,0)</f>
        <v>0</v>
      </c>
      <c r="N6530" s="61" t="str">
        <f t="shared" si="202"/>
        <v>katB</v>
      </c>
      <c r="P6530" s="73" t="str">
        <f t="shared" si="203"/>
        <v/>
      </c>
      <c r="Q6530" s="61" t="s">
        <v>30</v>
      </c>
    </row>
    <row r="6531" spans="8:17" x14ac:dyDescent="0.25">
      <c r="H6531" s="59">
        <v>186104</v>
      </c>
      <c r="I6531" s="59" t="s">
        <v>69</v>
      </c>
      <c r="J6531" s="59">
        <v>2441004</v>
      </c>
      <c r="K6531" s="59" t="s">
        <v>6750</v>
      </c>
      <c r="L6531" s="61" t="s">
        <v>113</v>
      </c>
      <c r="M6531" s="61">
        <f>VLOOKUP(H6531,zdroj!C:F,4,0)</f>
        <v>0</v>
      </c>
      <c r="N6531" s="61" t="str">
        <f t="shared" si="202"/>
        <v>katB</v>
      </c>
      <c r="P6531" s="73" t="str">
        <f t="shared" si="203"/>
        <v/>
      </c>
      <c r="Q6531" s="61" t="s">
        <v>30</v>
      </c>
    </row>
    <row r="6532" spans="8:17" x14ac:dyDescent="0.25">
      <c r="H6532" s="59">
        <v>186104</v>
      </c>
      <c r="I6532" s="59" t="s">
        <v>69</v>
      </c>
      <c r="J6532" s="59">
        <v>2441012</v>
      </c>
      <c r="K6532" s="59" t="s">
        <v>6751</v>
      </c>
      <c r="L6532" s="61" t="s">
        <v>113</v>
      </c>
      <c r="M6532" s="61">
        <f>VLOOKUP(H6532,zdroj!C:F,4,0)</f>
        <v>0</v>
      </c>
      <c r="N6532" s="61" t="str">
        <f t="shared" si="202"/>
        <v>katB</v>
      </c>
      <c r="P6532" s="73" t="str">
        <f t="shared" si="203"/>
        <v/>
      </c>
      <c r="Q6532" s="61" t="s">
        <v>30</v>
      </c>
    </row>
    <row r="6533" spans="8:17" x14ac:dyDescent="0.25">
      <c r="H6533" s="59">
        <v>186104</v>
      </c>
      <c r="I6533" s="59" t="s">
        <v>69</v>
      </c>
      <c r="J6533" s="59">
        <v>2441021</v>
      </c>
      <c r="K6533" s="59" t="s">
        <v>6752</v>
      </c>
      <c r="L6533" s="61" t="s">
        <v>81</v>
      </c>
      <c r="M6533" s="61">
        <f>VLOOKUP(H6533,zdroj!C:F,4,0)</f>
        <v>0</v>
      </c>
      <c r="N6533" s="61" t="str">
        <f t="shared" si="202"/>
        <v>-</v>
      </c>
      <c r="P6533" s="73" t="str">
        <f t="shared" si="203"/>
        <v/>
      </c>
      <c r="Q6533" s="61" t="s">
        <v>86</v>
      </c>
    </row>
    <row r="6534" spans="8:17" x14ac:dyDescent="0.25">
      <c r="H6534" s="59">
        <v>186104</v>
      </c>
      <c r="I6534" s="59" t="s">
        <v>69</v>
      </c>
      <c r="J6534" s="59">
        <v>24364401</v>
      </c>
      <c r="K6534" s="59" t="s">
        <v>6753</v>
      </c>
      <c r="L6534" s="61" t="s">
        <v>113</v>
      </c>
      <c r="M6534" s="61">
        <f>VLOOKUP(H6534,zdroj!C:F,4,0)</f>
        <v>0</v>
      </c>
      <c r="N6534" s="61" t="str">
        <f t="shared" si="202"/>
        <v>katB</v>
      </c>
      <c r="P6534" s="73" t="str">
        <f t="shared" si="203"/>
        <v/>
      </c>
      <c r="Q6534" s="61" t="s">
        <v>30</v>
      </c>
    </row>
    <row r="6535" spans="8:17" x14ac:dyDescent="0.25">
      <c r="H6535" s="59">
        <v>186104</v>
      </c>
      <c r="I6535" s="59" t="s">
        <v>69</v>
      </c>
      <c r="J6535" s="59">
        <v>25445804</v>
      </c>
      <c r="K6535" s="59" t="s">
        <v>6754</v>
      </c>
      <c r="L6535" s="61" t="s">
        <v>113</v>
      </c>
      <c r="M6535" s="61">
        <f>VLOOKUP(H6535,zdroj!C:F,4,0)</f>
        <v>0</v>
      </c>
      <c r="N6535" s="61" t="str">
        <f t="shared" ref="N6535:N6598" si="204">IF(M6535="A",IF(L6535="katA","katB",L6535),L6535)</f>
        <v>katB</v>
      </c>
      <c r="P6535" s="73" t="str">
        <f t="shared" ref="P6535:P6598" si="205">IF(O6535="A",1,"")</f>
        <v/>
      </c>
      <c r="Q6535" s="61" t="s">
        <v>30</v>
      </c>
    </row>
    <row r="6536" spans="8:17" x14ac:dyDescent="0.25">
      <c r="H6536" s="59">
        <v>186104</v>
      </c>
      <c r="I6536" s="59" t="s">
        <v>69</v>
      </c>
      <c r="J6536" s="59">
        <v>25445812</v>
      </c>
      <c r="K6536" s="59" t="s">
        <v>6755</v>
      </c>
      <c r="L6536" s="61" t="s">
        <v>81</v>
      </c>
      <c r="M6536" s="61">
        <f>VLOOKUP(H6536,zdroj!C:F,4,0)</f>
        <v>0</v>
      </c>
      <c r="N6536" s="61" t="str">
        <f t="shared" si="204"/>
        <v>-</v>
      </c>
      <c r="P6536" s="73" t="str">
        <f t="shared" si="205"/>
        <v/>
      </c>
      <c r="Q6536" s="61" t="s">
        <v>86</v>
      </c>
    </row>
    <row r="6537" spans="8:17" x14ac:dyDescent="0.25">
      <c r="H6537" s="59">
        <v>186104</v>
      </c>
      <c r="I6537" s="59" t="s">
        <v>69</v>
      </c>
      <c r="J6537" s="59">
        <v>25571974</v>
      </c>
      <c r="K6537" s="59" t="s">
        <v>6756</v>
      </c>
      <c r="L6537" s="61" t="s">
        <v>113</v>
      </c>
      <c r="M6537" s="61">
        <f>VLOOKUP(H6537,zdroj!C:F,4,0)</f>
        <v>0</v>
      </c>
      <c r="N6537" s="61" t="str">
        <f t="shared" si="204"/>
        <v>katB</v>
      </c>
      <c r="P6537" s="73" t="str">
        <f t="shared" si="205"/>
        <v/>
      </c>
      <c r="Q6537" s="61" t="s">
        <v>30</v>
      </c>
    </row>
    <row r="6538" spans="8:17" x14ac:dyDescent="0.25">
      <c r="H6538" s="59">
        <v>186104</v>
      </c>
      <c r="I6538" s="59" t="s">
        <v>69</v>
      </c>
      <c r="J6538" s="59">
        <v>25780115</v>
      </c>
      <c r="K6538" s="59" t="s">
        <v>6757</v>
      </c>
      <c r="L6538" s="61" t="s">
        <v>113</v>
      </c>
      <c r="M6538" s="61">
        <f>VLOOKUP(H6538,zdroj!C:F,4,0)</f>
        <v>0</v>
      </c>
      <c r="N6538" s="61" t="str">
        <f t="shared" si="204"/>
        <v>katB</v>
      </c>
      <c r="P6538" s="73" t="str">
        <f t="shared" si="205"/>
        <v/>
      </c>
      <c r="Q6538" s="61" t="s">
        <v>30</v>
      </c>
    </row>
    <row r="6539" spans="8:17" x14ac:dyDescent="0.25">
      <c r="H6539" s="59">
        <v>186104</v>
      </c>
      <c r="I6539" s="59" t="s">
        <v>69</v>
      </c>
      <c r="J6539" s="59">
        <v>26210240</v>
      </c>
      <c r="K6539" s="59" t="s">
        <v>6758</v>
      </c>
      <c r="L6539" s="61" t="s">
        <v>113</v>
      </c>
      <c r="M6539" s="61">
        <f>VLOOKUP(H6539,zdroj!C:F,4,0)</f>
        <v>0</v>
      </c>
      <c r="N6539" s="61" t="str">
        <f t="shared" si="204"/>
        <v>katB</v>
      </c>
      <c r="P6539" s="73" t="str">
        <f t="shared" si="205"/>
        <v/>
      </c>
      <c r="Q6539" s="61" t="s">
        <v>30</v>
      </c>
    </row>
    <row r="6540" spans="8:17" x14ac:dyDescent="0.25">
      <c r="H6540" s="59">
        <v>186104</v>
      </c>
      <c r="I6540" s="59" t="s">
        <v>69</v>
      </c>
      <c r="J6540" s="59">
        <v>26532590</v>
      </c>
      <c r="K6540" s="59" t="s">
        <v>6759</v>
      </c>
      <c r="L6540" s="61" t="s">
        <v>113</v>
      </c>
      <c r="M6540" s="61">
        <f>VLOOKUP(H6540,zdroj!C:F,4,0)</f>
        <v>0</v>
      </c>
      <c r="N6540" s="61" t="str">
        <f t="shared" si="204"/>
        <v>katB</v>
      </c>
      <c r="P6540" s="73" t="str">
        <f t="shared" si="205"/>
        <v/>
      </c>
      <c r="Q6540" s="61" t="s">
        <v>30</v>
      </c>
    </row>
    <row r="6541" spans="8:17" x14ac:dyDescent="0.25">
      <c r="H6541" s="59">
        <v>186104</v>
      </c>
      <c r="I6541" s="59" t="s">
        <v>69</v>
      </c>
      <c r="J6541" s="59">
        <v>26534410</v>
      </c>
      <c r="K6541" s="59" t="s">
        <v>6760</v>
      </c>
      <c r="L6541" s="61" t="s">
        <v>113</v>
      </c>
      <c r="M6541" s="61">
        <f>VLOOKUP(H6541,zdroj!C:F,4,0)</f>
        <v>0</v>
      </c>
      <c r="N6541" s="61" t="str">
        <f t="shared" si="204"/>
        <v>katB</v>
      </c>
      <c r="P6541" s="73" t="str">
        <f t="shared" si="205"/>
        <v/>
      </c>
      <c r="Q6541" s="61" t="s">
        <v>30</v>
      </c>
    </row>
    <row r="6542" spans="8:17" x14ac:dyDescent="0.25">
      <c r="H6542" s="59">
        <v>186104</v>
      </c>
      <c r="I6542" s="59" t="s">
        <v>69</v>
      </c>
      <c r="J6542" s="59">
        <v>26542391</v>
      </c>
      <c r="K6542" s="59" t="s">
        <v>6761</v>
      </c>
      <c r="L6542" s="61" t="s">
        <v>113</v>
      </c>
      <c r="M6542" s="61">
        <f>VLOOKUP(H6542,zdroj!C:F,4,0)</f>
        <v>0</v>
      </c>
      <c r="N6542" s="61" t="str">
        <f t="shared" si="204"/>
        <v>katB</v>
      </c>
      <c r="P6542" s="73" t="str">
        <f t="shared" si="205"/>
        <v/>
      </c>
      <c r="Q6542" s="61" t="s">
        <v>30</v>
      </c>
    </row>
    <row r="6543" spans="8:17" x14ac:dyDescent="0.25">
      <c r="H6543" s="59">
        <v>186104</v>
      </c>
      <c r="I6543" s="59" t="s">
        <v>69</v>
      </c>
      <c r="J6543" s="59">
        <v>26544083</v>
      </c>
      <c r="K6543" s="59" t="s">
        <v>6762</v>
      </c>
      <c r="L6543" s="61" t="s">
        <v>113</v>
      </c>
      <c r="M6543" s="61">
        <f>VLOOKUP(H6543,zdroj!C:F,4,0)</f>
        <v>0</v>
      </c>
      <c r="N6543" s="61" t="str">
        <f t="shared" si="204"/>
        <v>katB</v>
      </c>
      <c r="P6543" s="73" t="str">
        <f t="shared" si="205"/>
        <v/>
      </c>
      <c r="Q6543" s="61" t="s">
        <v>30</v>
      </c>
    </row>
    <row r="6544" spans="8:17" x14ac:dyDescent="0.25">
      <c r="H6544" s="59">
        <v>186104</v>
      </c>
      <c r="I6544" s="59" t="s">
        <v>69</v>
      </c>
      <c r="J6544" s="59">
        <v>26570947</v>
      </c>
      <c r="K6544" s="59" t="s">
        <v>6763</v>
      </c>
      <c r="L6544" s="61" t="s">
        <v>113</v>
      </c>
      <c r="M6544" s="61">
        <f>VLOOKUP(H6544,zdroj!C:F,4,0)</f>
        <v>0</v>
      </c>
      <c r="N6544" s="61" t="str">
        <f t="shared" si="204"/>
        <v>katB</v>
      </c>
      <c r="P6544" s="73" t="str">
        <f t="shared" si="205"/>
        <v/>
      </c>
      <c r="Q6544" s="61" t="s">
        <v>30</v>
      </c>
    </row>
    <row r="6545" spans="8:17" x14ac:dyDescent="0.25">
      <c r="H6545" s="59">
        <v>186104</v>
      </c>
      <c r="I6545" s="59" t="s">
        <v>69</v>
      </c>
      <c r="J6545" s="59">
        <v>26573016</v>
      </c>
      <c r="K6545" s="59" t="s">
        <v>6764</v>
      </c>
      <c r="L6545" s="61" t="s">
        <v>113</v>
      </c>
      <c r="M6545" s="61">
        <f>VLOOKUP(H6545,zdroj!C:F,4,0)</f>
        <v>0</v>
      </c>
      <c r="N6545" s="61" t="str">
        <f t="shared" si="204"/>
        <v>katB</v>
      </c>
      <c r="P6545" s="73" t="str">
        <f t="shared" si="205"/>
        <v/>
      </c>
      <c r="Q6545" s="61" t="s">
        <v>30</v>
      </c>
    </row>
    <row r="6546" spans="8:17" x14ac:dyDescent="0.25">
      <c r="H6546" s="59">
        <v>186104</v>
      </c>
      <c r="I6546" s="59" t="s">
        <v>69</v>
      </c>
      <c r="J6546" s="59">
        <v>26625709</v>
      </c>
      <c r="K6546" s="59" t="s">
        <v>6765</v>
      </c>
      <c r="L6546" s="61" t="s">
        <v>113</v>
      </c>
      <c r="M6546" s="61">
        <f>VLOOKUP(H6546,zdroj!C:F,4,0)</f>
        <v>0</v>
      </c>
      <c r="N6546" s="61" t="str">
        <f t="shared" si="204"/>
        <v>katB</v>
      </c>
      <c r="P6546" s="73" t="str">
        <f t="shared" si="205"/>
        <v/>
      </c>
      <c r="Q6546" s="61" t="s">
        <v>30</v>
      </c>
    </row>
    <row r="6547" spans="8:17" x14ac:dyDescent="0.25">
      <c r="H6547" s="59">
        <v>186104</v>
      </c>
      <c r="I6547" s="59" t="s">
        <v>69</v>
      </c>
      <c r="J6547" s="59">
        <v>26669374</v>
      </c>
      <c r="K6547" s="59" t="s">
        <v>6766</v>
      </c>
      <c r="L6547" s="61" t="s">
        <v>113</v>
      </c>
      <c r="M6547" s="61">
        <f>VLOOKUP(H6547,zdroj!C:F,4,0)</f>
        <v>0</v>
      </c>
      <c r="N6547" s="61" t="str">
        <f t="shared" si="204"/>
        <v>katB</v>
      </c>
      <c r="P6547" s="73" t="str">
        <f t="shared" si="205"/>
        <v/>
      </c>
      <c r="Q6547" s="61" t="s">
        <v>30</v>
      </c>
    </row>
    <row r="6548" spans="8:17" x14ac:dyDescent="0.25">
      <c r="H6548" s="59">
        <v>186104</v>
      </c>
      <c r="I6548" s="59" t="s">
        <v>69</v>
      </c>
      <c r="J6548" s="59">
        <v>26720272</v>
      </c>
      <c r="K6548" s="59" t="s">
        <v>6767</v>
      </c>
      <c r="L6548" s="61" t="s">
        <v>113</v>
      </c>
      <c r="M6548" s="61">
        <f>VLOOKUP(H6548,zdroj!C:F,4,0)</f>
        <v>0</v>
      </c>
      <c r="N6548" s="61" t="str">
        <f t="shared" si="204"/>
        <v>katB</v>
      </c>
      <c r="P6548" s="73" t="str">
        <f t="shared" si="205"/>
        <v/>
      </c>
      <c r="Q6548" s="61" t="s">
        <v>30</v>
      </c>
    </row>
    <row r="6549" spans="8:17" x14ac:dyDescent="0.25">
      <c r="H6549" s="59">
        <v>186104</v>
      </c>
      <c r="I6549" s="59" t="s">
        <v>69</v>
      </c>
      <c r="J6549" s="59">
        <v>26795914</v>
      </c>
      <c r="K6549" s="59" t="s">
        <v>6768</v>
      </c>
      <c r="L6549" s="61" t="s">
        <v>113</v>
      </c>
      <c r="M6549" s="61">
        <f>VLOOKUP(H6549,zdroj!C:F,4,0)</f>
        <v>0</v>
      </c>
      <c r="N6549" s="61" t="str">
        <f t="shared" si="204"/>
        <v>katB</v>
      </c>
      <c r="P6549" s="73" t="str">
        <f t="shared" si="205"/>
        <v/>
      </c>
      <c r="Q6549" s="61" t="s">
        <v>30</v>
      </c>
    </row>
    <row r="6550" spans="8:17" x14ac:dyDescent="0.25">
      <c r="H6550" s="59">
        <v>186104</v>
      </c>
      <c r="I6550" s="59" t="s">
        <v>69</v>
      </c>
      <c r="J6550" s="59">
        <v>27231348</v>
      </c>
      <c r="K6550" s="59" t="s">
        <v>6769</v>
      </c>
      <c r="L6550" s="61" t="s">
        <v>113</v>
      </c>
      <c r="M6550" s="61">
        <f>VLOOKUP(H6550,zdroj!C:F,4,0)</f>
        <v>0</v>
      </c>
      <c r="N6550" s="61" t="str">
        <f t="shared" si="204"/>
        <v>katB</v>
      </c>
      <c r="P6550" s="73" t="str">
        <f t="shared" si="205"/>
        <v/>
      </c>
      <c r="Q6550" s="61" t="s">
        <v>30</v>
      </c>
    </row>
    <row r="6551" spans="8:17" x14ac:dyDescent="0.25">
      <c r="H6551" s="59">
        <v>186104</v>
      </c>
      <c r="I6551" s="59" t="s">
        <v>69</v>
      </c>
      <c r="J6551" s="59">
        <v>27268560</v>
      </c>
      <c r="K6551" s="59" t="s">
        <v>6770</v>
      </c>
      <c r="L6551" s="61" t="s">
        <v>113</v>
      </c>
      <c r="M6551" s="61">
        <f>VLOOKUP(H6551,zdroj!C:F,4,0)</f>
        <v>0</v>
      </c>
      <c r="N6551" s="61" t="str">
        <f t="shared" si="204"/>
        <v>katB</v>
      </c>
      <c r="P6551" s="73" t="str">
        <f t="shared" si="205"/>
        <v/>
      </c>
      <c r="Q6551" s="61" t="s">
        <v>30</v>
      </c>
    </row>
    <row r="6552" spans="8:17" x14ac:dyDescent="0.25">
      <c r="H6552" s="59">
        <v>186104</v>
      </c>
      <c r="I6552" s="59" t="s">
        <v>69</v>
      </c>
      <c r="J6552" s="59">
        <v>27268578</v>
      </c>
      <c r="K6552" s="59" t="s">
        <v>6771</v>
      </c>
      <c r="L6552" s="61" t="s">
        <v>113</v>
      </c>
      <c r="M6552" s="61">
        <f>VLOOKUP(H6552,zdroj!C:F,4,0)</f>
        <v>0</v>
      </c>
      <c r="N6552" s="61" t="str">
        <f t="shared" si="204"/>
        <v>katB</v>
      </c>
      <c r="P6552" s="73" t="str">
        <f t="shared" si="205"/>
        <v/>
      </c>
      <c r="Q6552" s="61" t="s">
        <v>30</v>
      </c>
    </row>
    <row r="6553" spans="8:17" x14ac:dyDescent="0.25">
      <c r="H6553" s="59">
        <v>186104</v>
      </c>
      <c r="I6553" s="59" t="s">
        <v>69</v>
      </c>
      <c r="J6553" s="59">
        <v>27279529</v>
      </c>
      <c r="K6553" s="59" t="s">
        <v>6772</v>
      </c>
      <c r="L6553" s="61" t="s">
        <v>113</v>
      </c>
      <c r="M6553" s="61">
        <f>VLOOKUP(H6553,zdroj!C:F,4,0)</f>
        <v>0</v>
      </c>
      <c r="N6553" s="61" t="str">
        <f t="shared" si="204"/>
        <v>katB</v>
      </c>
      <c r="P6553" s="73" t="str">
        <f t="shared" si="205"/>
        <v/>
      </c>
      <c r="Q6553" s="61" t="s">
        <v>30</v>
      </c>
    </row>
    <row r="6554" spans="8:17" x14ac:dyDescent="0.25">
      <c r="H6554" s="59">
        <v>186104</v>
      </c>
      <c r="I6554" s="59" t="s">
        <v>69</v>
      </c>
      <c r="J6554" s="59">
        <v>27279537</v>
      </c>
      <c r="K6554" s="59" t="s">
        <v>6773</v>
      </c>
      <c r="L6554" s="61" t="s">
        <v>113</v>
      </c>
      <c r="M6554" s="61">
        <f>VLOOKUP(H6554,zdroj!C:F,4,0)</f>
        <v>0</v>
      </c>
      <c r="N6554" s="61" t="str">
        <f t="shared" si="204"/>
        <v>katB</v>
      </c>
      <c r="P6554" s="73" t="str">
        <f t="shared" si="205"/>
        <v/>
      </c>
      <c r="Q6554" s="61" t="s">
        <v>30</v>
      </c>
    </row>
    <row r="6555" spans="8:17" x14ac:dyDescent="0.25">
      <c r="H6555" s="59">
        <v>186104</v>
      </c>
      <c r="I6555" s="59" t="s">
        <v>69</v>
      </c>
      <c r="J6555" s="59">
        <v>27350509</v>
      </c>
      <c r="K6555" s="59" t="s">
        <v>6774</v>
      </c>
      <c r="L6555" s="61" t="s">
        <v>113</v>
      </c>
      <c r="M6555" s="61">
        <f>VLOOKUP(H6555,zdroj!C:F,4,0)</f>
        <v>0</v>
      </c>
      <c r="N6555" s="61" t="str">
        <f t="shared" si="204"/>
        <v>katB</v>
      </c>
      <c r="P6555" s="73" t="str">
        <f t="shared" si="205"/>
        <v/>
      </c>
      <c r="Q6555" s="61" t="s">
        <v>30</v>
      </c>
    </row>
    <row r="6556" spans="8:17" x14ac:dyDescent="0.25">
      <c r="H6556" s="59">
        <v>186104</v>
      </c>
      <c r="I6556" s="59" t="s">
        <v>69</v>
      </c>
      <c r="J6556" s="59">
        <v>27350517</v>
      </c>
      <c r="K6556" s="59" t="s">
        <v>6775</v>
      </c>
      <c r="L6556" s="61" t="s">
        <v>113</v>
      </c>
      <c r="M6556" s="61">
        <f>VLOOKUP(H6556,zdroj!C:F,4,0)</f>
        <v>0</v>
      </c>
      <c r="N6556" s="61" t="str">
        <f t="shared" si="204"/>
        <v>katB</v>
      </c>
      <c r="P6556" s="73" t="str">
        <f t="shared" si="205"/>
        <v/>
      </c>
      <c r="Q6556" s="61" t="s">
        <v>30</v>
      </c>
    </row>
    <row r="6557" spans="8:17" x14ac:dyDescent="0.25">
      <c r="H6557" s="59">
        <v>186104</v>
      </c>
      <c r="I6557" s="59" t="s">
        <v>69</v>
      </c>
      <c r="J6557" s="59">
        <v>27350525</v>
      </c>
      <c r="K6557" s="59" t="s">
        <v>6776</v>
      </c>
      <c r="L6557" s="61" t="s">
        <v>113</v>
      </c>
      <c r="M6557" s="61">
        <f>VLOOKUP(H6557,zdroj!C:F,4,0)</f>
        <v>0</v>
      </c>
      <c r="N6557" s="61" t="str">
        <f t="shared" si="204"/>
        <v>katB</v>
      </c>
      <c r="P6557" s="73" t="str">
        <f t="shared" si="205"/>
        <v/>
      </c>
      <c r="Q6557" s="61" t="s">
        <v>30</v>
      </c>
    </row>
    <row r="6558" spans="8:17" x14ac:dyDescent="0.25">
      <c r="H6558" s="59">
        <v>186104</v>
      </c>
      <c r="I6558" s="59" t="s">
        <v>69</v>
      </c>
      <c r="J6558" s="59">
        <v>27350533</v>
      </c>
      <c r="K6558" s="59" t="s">
        <v>6777</v>
      </c>
      <c r="L6558" s="61" t="s">
        <v>113</v>
      </c>
      <c r="M6558" s="61">
        <f>VLOOKUP(H6558,zdroj!C:F,4,0)</f>
        <v>0</v>
      </c>
      <c r="N6558" s="61" t="str">
        <f t="shared" si="204"/>
        <v>katB</v>
      </c>
      <c r="P6558" s="73" t="str">
        <f t="shared" si="205"/>
        <v/>
      </c>
      <c r="Q6558" s="61" t="s">
        <v>30</v>
      </c>
    </row>
    <row r="6559" spans="8:17" x14ac:dyDescent="0.25">
      <c r="H6559" s="59">
        <v>186104</v>
      </c>
      <c r="I6559" s="59" t="s">
        <v>69</v>
      </c>
      <c r="J6559" s="59">
        <v>27350541</v>
      </c>
      <c r="K6559" s="59" t="s">
        <v>6778</v>
      </c>
      <c r="L6559" s="61" t="s">
        <v>113</v>
      </c>
      <c r="M6559" s="61">
        <f>VLOOKUP(H6559,zdroj!C:F,4,0)</f>
        <v>0</v>
      </c>
      <c r="N6559" s="61" t="str">
        <f t="shared" si="204"/>
        <v>katB</v>
      </c>
      <c r="P6559" s="73" t="str">
        <f t="shared" si="205"/>
        <v/>
      </c>
      <c r="Q6559" s="61" t="s">
        <v>30</v>
      </c>
    </row>
    <row r="6560" spans="8:17" x14ac:dyDescent="0.25">
      <c r="H6560" s="59">
        <v>186104</v>
      </c>
      <c r="I6560" s="59" t="s">
        <v>69</v>
      </c>
      <c r="J6560" s="59">
        <v>27350550</v>
      </c>
      <c r="K6560" s="59" t="s">
        <v>6779</v>
      </c>
      <c r="L6560" s="61" t="s">
        <v>113</v>
      </c>
      <c r="M6560" s="61">
        <f>VLOOKUP(H6560,zdroj!C:F,4,0)</f>
        <v>0</v>
      </c>
      <c r="N6560" s="61" t="str">
        <f t="shared" si="204"/>
        <v>katB</v>
      </c>
      <c r="P6560" s="73" t="str">
        <f t="shared" si="205"/>
        <v/>
      </c>
      <c r="Q6560" s="61" t="s">
        <v>30</v>
      </c>
    </row>
    <row r="6561" spans="8:17" x14ac:dyDescent="0.25">
      <c r="H6561" s="59">
        <v>186104</v>
      </c>
      <c r="I6561" s="59" t="s">
        <v>69</v>
      </c>
      <c r="J6561" s="59">
        <v>27639576</v>
      </c>
      <c r="K6561" s="59" t="s">
        <v>6780</v>
      </c>
      <c r="L6561" s="61" t="s">
        <v>113</v>
      </c>
      <c r="M6561" s="61">
        <f>VLOOKUP(H6561,zdroj!C:F,4,0)</f>
        <v>0</v>
      </c>
      <c r="N6561" s="61" t="str">
        <f t="shared" si="204"/>
        <v>katB</v>
      </c>
      <c r="P6561" s="73" t="str">
        <f t="shared" si="205"/>
        <v/>
      </c>
      <c r="Q6561" s="61" t="s">
        <v>30</v>
      </c>
    </row>
    <row r="6562" spans="8:17" x14ac:dyDescent="0.25">
      <c r="H6562" s="59">
        <v>186104</v>
      </c>
      <c r="I6562" s="59" t="s">
        <v>69</v>
      </c>
      <c r="J6562" s="59">
        <v>27639584</v>
      </c>
      <c r="K6562" s="59" t="s">
        <v>6781</v>
      </c>
      <c r="L6562" s="61" t="s">
        <v>113</v>
      </c>
      <c r="M6562" s="61">
        <f>VLOOKUP(H6562,zdroj!C:F,4,0)</f>
        <v>0</v>
      </c>
      <c r="N6562" s="61" t="str">
        <f t="shared" si="204"/>
        <v>katB</v>
      </c>
      <c r="P6562" s="73" t="str">
        <f t="shared" si="205"/>
        <v/>
      </c>
      <c r="Q6562" s="61" t="s">
        <v>30</v>
      </c>
    </row>
    <row r="6563" spans="8:17" x14ac:dyDescent="0.25">
      <c r="H6563" s="59">
        <v>186104</v>
      </c>
      <c r="I6563" s="59" t="s">
        <v>69</v>
      </c>
      <c r="J6563" s="59">
        <v>27639592</v>
      </c>
      <c r="K6563" s="59" t="s">
        <v>6782</v>
      </c>
      <c r="L6563" s="61" t="s">
        <v>81</v>
      </c>
      <c r="M6563" s="61">
        <f>VLOOKUP(H6563,zdroj!C:F,4,0)</f>
        <v>0</v>
      </c>
      <c r="N6563" s="61" t="str">
        <f t="shared" si="204"/>
        <v>-</v>
      </c>
      <c r="P6563" s="73" t="str">
        <f t="shared" si="205"/>
        <v/>
      </c>
      <c r="Q6563" s="61" t="s">
        <v>86</v>
      </c>
    </row>
    <row r="6564" spans="8:17" x14ac:dyDescent="0.25">
      <c r="H6564" s="59">
        <v>186104</v>
      </c>
      <c r="I6564" s="59" t="s">
        <v>69</v>
      </c>
      <c r="J6564" s="59">
        <v>27639606</v>
      </c>
      <c r="K6564" s="59" t="s">
        <v>6783</v>
      </c>
      <c r="L6564" s="61" t="s">
        <v>113</v>
      </c>
      <c r="M6564" s="61">
        <f>VLOOKUP(H6564,zdroj!C:F,4,0)</f>
        <v>0</v>
      </c>
      <c r="N6564" s="61" t="str">
        <f t="shared" si="204"/>
        <v>katB</v>
      </c>
      <c r="P6564" s="73" t="str">
        <f t="shared" si="205"/>
        <v/>
      </c>
      <c r="Q6564" s="61" t="s">
        <v>30</v>
      </c>
    </row>
    <row r="6565" spans="8:17" x14ac:dyDescent="0.25">
      <c r="H6565" s="59">
        <v>186104</v>
      </c>
      <c r="I6565" s="59" t="s">
        <v>69</v>
      </c>
      <c r="J6565" s="59">
        <v>27639614</v>
      </c>
      <c r="K6565" s="59" t="s">
        <v>6784</v>
      </c>
      <c r="L6565" s="61" t="s">
        <v>113</v>
      </c>
      <c r="M6565" s="61">
        <f>VLOOKUP(H6565,zdroj!C:F,4,0)</f>
        <v>0</v>
      </c>
      <c r="N6565" s="61" t="str">
        <f t="shared" si="204"/>
        <v>katB</v>
      </c>
      <c r="P6565" s="73" t="str">
        <f t="shared" si="205"/>
        <v/>
      </c>
      <c r="Q6565" s="61" t="s">
        <v>30</v>
      </c>
    </row>
    <row r="6566" spans="8:17" x14ac:dyDescent="0.25">
      <c r="H6566" s="59">
        <v>186104</v>
      </c>
      <c r="I6566" s="59" t="s">
        <v>69</v>
      </c>
      <c r="J6566" s="59">
        <v>27639622</v>
      </c>
      <c r="K6566" s="59" t="s">
        <v>6785</v>
      </c>
      <c r="L6566" s="61" t="s">
        <v>113</v>
      </c>
      <c r="M6566" s="61">
        <f>VLOOKUP(H6566,zdroj!C:F,4,0)</f>
        <v>0</v>
      </c>
      <c r="N6566" s="61" t="str">
        <f t="shared" si="204"/>
        <v>katB</v>
      </c>
      <c r="P6566" s="73" t="str">
        <f t="shared" si="205"/>
        <v/>
      </c>
      <c r="Q6566" s="61" t="s">
        <v>30</v>
      </c>
    </row>
    <row r="6567" spans="8:17" x14ac:dyDescent="0.25">
      <c r="H6567" s="59">
        <v>186104</v>
      </c>
      <c r="I6567" s="59" t="s">
        <v>69</v>
      </c>
      <c r="J6567" s="59">
        <v>27670902</v>
      </c>
      <c r="K6567" s="59" t="s">
        <v>6786</v>
      </c>
      <c r="L6567" s="61" t="s">
        <v>113</v>
      </c>
      <c r="M6567" s="61">
        <f>VLOOKUP(H6567,zdroj!C:F,4,0)</f>
        <v>0</v>
      </c>
      <c r="N6567" s="61" t="str">
        <f t="shared" si="204"/>
        <v>katB</v>
      </c>
      <c r="P6567" s="73" t="str">
        <f t="shared" si="205"/>
        <v/>
      </c>
      <c r="Q6567" s="61" t="s">
        <v>31</v>
      </c>
    </row>
    <row r="6568" spans="8:17" x14ac:dyDescent="0.25">
      <c r="H6568" s="59">
        <v>186104</v>
      </c>
      <c r="I6568" s="59" t="s">
        <v>69</v>
      </c>
      <c r="J6568" s="59">
        <v>27768554</v>
      </c>
      <c r="K6568" s="59" t="s">
        <v>6787</v>
      </c>
      <c r="L6568" s="61" t="s">
        <v>113</v>
      </c>
      <c r="M6568" s="61">
        <f>VLOOKUP(H6568,zdroj!C:F,4,0)</f>
        <v>0</v>
      </c>
      <c r="N6568" s="61" t="str">
        <f t="shared" si="204"/>
        <v>katB</v>
      </c>
      <c r="P6568" s="73" t="str">
        <f t="shared" si="205"/>
        <v/>
      </c>
      <c r="Q6568" s="61" t="s">
        <v>30</v>
      </c>
    </row>
    <row r="6569" spans="8:17" x14ac:dyDescent="0.25">
      <c r="H6569" s="59">
        <v>186104</v>
      </c>
      <c r="I6569" s="59" t="s">
        <v>69</v>
      </c>
      <c r="J6569" s="59">
        <v>27768562</v>
      </c>
      <c r="K6569" s="59" t="s">
        <v>6788</v>
      </c>
      <c r="L6569" s="61" t="s">
        <v>113</v>
      </c>
      <c r="M6569" s="61">
        <f>VLOOKUP(H6569,zdroj!C:F,4,0)</f>
        <v>0</v>
      </c>
      <c r="N6569" s="61" t="str">
        <f t="shared" si="204"/>
        <v>katB</v>
      </c>
      <c r="P6569" s="73" t="str">
        <f t="shared" si="205"/>
        <v/>
      </c>
      <c r="Q6569" s="61" t="s">
        <v>30</v>
      </c>
    </row>
    <row r="6570" spans="8:17" x14ac:dyDescent="0.25">
      <c r="H6570" s="59">
        <v>186104</v>
      </c>
      <c r="I6570" s="59" t="s">
        <v>69</v>
      </c>
      <c r="J6570" s="59">
        <v>27768571</v>
      </c>
      <c r="K6570" s="59" t="s">
        <v>6789</v>
      </c>
      <c r="L6570" s="61" t="s">
        <v>113</v>
      </c>
      <c r="M6570" s="61">
        <f>VLOOKUP(H6570,zdroj!C:F,4,0)</f>
        <v>0</v>
      </c>
      <c r="N6570" s="61" t="str">
        <f t="shared" si="204"/>
        <v>katB</v>
      </c>
      <c r="P6570" s="73" t="str">
        <f t="shared" si="205"/>
        <v/>
      </c>
      <c r="Q6570" s="61" t="s">
        <v>30</v>
      </c>
    </row>
    <row r="6571" spans="8:17" x14ac:dyDescent="0.25">
      <c r="H6571" s="59">
        <v>186104</v>
      </c>
      <c r="I6571" s="59" t="s">
        <v>69</v>
      </c>
      <c r="J6571" s="59">
        <v>27939952</v>
      </c>
      <c r="K6571" s="59" t="s">
        <v>6790</v>
      </c>
      <c r="L6571" s="61" t="s">
        <v>113</v>
      </c>
      <c r="M6571" s="61">
        <f>VLOOKUP(H6571,zdroj!C:F,4,0)</f>
        <v>0</v>
      </c>
      <c r="N6571" s="61" t="str">
        <f t="shared" si="204"/>
        <v>katB</v>
      </c>
      <c r="P6571" s="73" t="str">
        <f t="shared" si="205"/>
        <v/>
      </c>
      <c r="Q6571" s="61" t="s">
        <v>30</v>
      </c>
    </row>
    <row r="6572" spans="8:17" x14ac:dyDescent="0.25">
      <c r="H6572" s="59">
        <v>186104</v>
      </c>
      <c r="I6572" s="59" t="s">
        <v>69</v>
      </c>
      <c r="J6572" s="59">
        <v>27939961</v>
      </c>
      <c r="K6572" s="59" t="s">
        <v>6791</v>
      </c>
      <c r="L6572" s="61" t="s">
        <v>113</v>
      </c>
      <c r="M6572" s="61">
        <f>VLOOKUP(H6572,zdroj!C:F,4,0)</f>
        <v>0</v>
      </c>
      <c r="N6572" s="61" t="str">
        <f t="shared" si="204"/>
        <v>katB</v>
      </c>
      <c r="P6572" s="73" t="str">
        <f t="shared" si="205"/>
        <v/>
      </c>
      <c r="Q6572" s="61" t="s">
        <v>30</v>
      </c>
    </row>
    <row r="6573" spans="8:17" x14ac:dyDescent="0.25">
      <c r="H6573" s="59">
        <v>186104</v>
      </c>
      <c r="I6573" s="59" t="s">
        <v>69</v>
      </c>
      <c r="J6573" s="59">
        <v>27939979</v>
      </c>
      <c r="K6573" s="59" t="s">
        <v>6792</v>
      </c>
      <c r="L6573" s="61" t="s">
        <v>113</v>
      </c>
      <c r="M6573" s="61">
        <f>VLOOKUP(H6573,zdroj!C:F,4,0)</f>
        <v>0</v>
      </c>
      <c r="N6573" s="61" t="str">
        <f t="shared" si="204"/>
        <v>katB</v>
      </c>
      <c r="P6573" s="73" t="str">
        <f t="shared" si="205"/>
        <v/>
      </c>
      <c r="Q6573" s="61" t="s">
        <v>30</v>
      </c>
    </row>
    <row r="6574" spans="8:17" x14ac:dyDescent="0.25">
      <c r="H6574" s="59">
        <v>186104</v>
      </c>
      <c r="I6574" s="59" t="s">
        <v>69</v>
      </c>
      <c r="J6574" s="59">
        <v>27939987</v>
      </c>
      <c r="K6574" s="59" t="s">
        <v>6793</v>
      </c>
      <c r="L6574" s="61" t="s">
        <v>113</v>
      </c>
      <c r="M6574" s="61">
        <f>VLOOKUP(H6574,zdroj!C:F,4,0)</f>
        <v>0</v>
      </c>
      <c r="N6574" s="61" t="str">
        <f t="shared" si="204"/>
        <v>katB</v>
      </c>
      <c r="P6574" s="73" t="str">
        <f t="shared" si="205"/>
        <v/>
      </c>
      <c r="Q6574" s="61" t="s">
        <v>30</v>
      </c>
    </row>
    <row r="6575" spans="8:17" x14ac:dyDescent="0.25">
      <c r="H6575" s="59">
        <v>186104</v>
      </c>
      <c r="I6575" s="59" t="s">
        <v>69</v>
      </c>
      <c r="J6575" s="59">
        <v>27962032</v>
      </c>
      <c r="K6575" s="59" t="s">
        <v>6794</v>
      </c>
      <c r="L6575" s="61" t="s">
        <v>113</v>
      </c>
      <c r="M6575" s="61">
        <f>VLOOKUP(H6575,zdroj!C:F,4,0)</f>
        <v>0</v>
      </c>
      <c r="N6575" s="61" t="str">
        <f t="shared" si="204"/>
        <v>katB</v>
      </c>
      <c r="P6575" s="73" t="str">
        <f t="shared" si="205"/>
        <v/>
      </c>
      <c r="Q6575" s="61" t="s">
        <v>30</v>
      </c>
    </row>
    <row r="6576" spans="8:17" x14ac:dyDescent="0.25">
      <c r="H6576" s="59">
        <v>186104</v>
      </c>
      <c r="I6576" s="59" t="s">
        <v>69</v>
      </c>
      <c r="J6576" s="59">
        <v>28117352</v>
      </c>
      <c r="K6576" s="59" t="s">
        <v>6795</v>
      </c>
      <c r="L6576" s="61" t="s">
        <v>113</v>
      </c>
      <c r="M6576" s="61">
        <f>VLOOKUP(H6576,zdroj!C:F,4,0)</f>
        <v>0</v>
      </c>
      <c r="N6576" s="61" t="str">
        <f t="shared" si="204"/>
        <v>katB</v>
      </c>
      <c r="P6576" s="73" t="str">
        <f t="shared" si="205"/>
        <v/>
      </c>
      <c r="Q6576" s="61" t="s">
        <v>30</v>
      </c>
    </row>
    <row r="6577" spans="8:17" x14ac:dyDescent="0.25">
      <c r="H6577" s="59">
        <v>186104</v>
      </c>
      <c r="I6577" s="59" t="s">
        <v>69</v>
      </c>
      <c r="J6577" s="59">
        <v>28205961</v>
      </c>
      <c r="K6577" s="59" t="s">
        <v>6796</v>
      </c>
      <c r="L6577" s="61" t="s">
        <v>113</v>
      </c>
      <c r="M6577" s="61">
        <f>VLOOKUP(H6577,zdroj!C:F,4,0)</f>
        <v>0</v>
      </c>
      <c r="N6577" s="61" t="str">
        <f t="shared" si="204"/>
        <v>katB</v>
      </c>
      <c r="P6577" s="73" t="str">
        <f t="shared" si="205"/>
        <v/>
      </c>
      <c r="Q6577" s="61" t="s">
        <v>30</v>
      </c>
    </row>
    <row r="6578" spans="8:17" x14ac:dyDescent="0.25">
      <c r="H6578" s="59">
        <v>186104</v>
      </c>
      <c r="I6578" s="59" t="s">
        <v>69</v>
      </c>
      <c r="J6578" s="59">
        <v>28407199</v>
      </c>
      <c r="K6578" s="59" t="s">
        <v>6797</v>
      </c>
      <c r="L6578" s="61" t="s">
        <v>113</v>
      </c>
      <c r="M6578" s="61">
        <f>VLOOKUP(H6578,zdroj!C:F,4,0)</f>
        <v>0</v>
      </c>
      <c r="N6578" s="61" t="str">
        <f t="shared" si="204"/>
        <v>katB</v>
      </c>
      <c r="P6578" s="73" t="str">
        <f t="shared" si="205"/>
        <v/>
      </c>
      <c r="Q6578" s="61" t="s">
        <v>30</v>
      </c>
    </row>
    <row r="6579" spans="8:17" x14ac:dyDescent="0.25">
      <c r="H6579" s="59">
        <v>186104</v>
      </c>
      <c r="I6579" s="59" t="s">
        <v>69</v>
      </c>
      <c r="J6579" s="59">
        <v>30566380</v>
      </c>
      <c r="K6579" s="59" t="s">
        <v>6798</v>
      </c>
      <c r="L6579" s="61" t="s">
        <v>113</v>
      </c>
      <c r="M6579" s="61">
        <f>VLOOKUP(H6579,zdroj!C:F,4,0)</f>
        <v>0</v>
      </c>
      <c r="N6579" s="61" t="str">
        <f t="shared" si="204"/>
        <v>katB</v>
      </c>
      <c r="P6579" s="73" t="str">
        <f t="shared" si="205"/>
        <v/>
      </c>
      <c r="Q6579" s="61" t="s">
        <v>30</v>
      </c>
    </row>
    <row r="6580" spans="8:17" x14ac:dyDescent="0.25">
      <c r="H6580" s="59">
        <v>186104</v>
      </c>
      <c r="I6580" s="59" t="s">
        <v>69</v>
      </c>
      <c r="J6580" s="59">
        <v>30586470</v>
      </c>
      <c r="K6580" s="59" t="s">
        <v>6799</v>
      </c>
      <c r="L6580" s="61" t="s">
        <v>113</v>
      </c>
      <c r="M6580" s="61">
        <f>VLOOKUP(H6580,zdroj!C:F,4,0)</f>
        <v>0</v>
      </c>
      <c r="N6580" s="61" t="str">
        <f t="shared" si="204"/>
        <v>katB</v>
      </c>
      <c r="P6580" s="73" t="str">
        <f t="shared" si="205"/>
        <v/>
      </c>
      <c r="Q6580" s="61" t="s">
        <v>30</v>
      </c>
    </row>
    <row r="6581" spans="8:17" x14ac:dyDescent="0.25">
      <c r="H6581" s="59">
        <v>186104</v>
      </c>
      <c r="I6581" s="59" t="s">
        <v>69</v>
      </c>
      <c r="J6581" s="59">
        <v>30586712</v>
      </c>
      <c r="K6581" s="59" t="s">
        <v>6800</v>
      </c>
      <c r="L6581" s="61" t="s">
        <v>113</v>
      </c>
      <c r="M6581" s="61">
        <f>VLOOKUP(H6581,zdroj!C:F,4,0)</f>
        <v>0</v>
      </c>
      <c r="N6581" s="61" t="str">
        <f t="shared" si="204"/>
        <v>katB</v>
      </c>
      <c r="P6581" s="73" t="str">
        <f t="shared" si="205"/>
        <v/>
      </c>
      <c r="Q6581" s="61" t="s">
        <v>30</v>
      </c>
    </row>
    <row r="6582" spans="8:17" x14ac:dyDescent="0.25">
      <c r="H6582" s="59">
        <v>186104</v>
      </c>
      <c r="I6582" s="59" t="s">
        <v>69</v>
      </c>
      <c r="J6582" s="59">
        <v>30586747</v>
      </c>
      <c r="K6582" s="59" t="s">
        <v>6801</v>
      </c>
      <c r="L6582" s="61" t="s">
        <v>113</v>
      </c>
      <c r="M6582" s="61">
        <f>VLOOKUP(H6582,zdroj!C:F,4,0)</f>
        <v>0</v>
      </c>
      <c r="N6582" s="61" t="str">
        <f t="shared" si="204"/>
        <v>katB</v>
      </c>
      <c r="P6582" s="73" t="str">
        <f t="shared" si="205"/>
        <v/>
      </c>
      <c r="Q6582" s="61" t="s">
        <v>30</v>
      </c>
    </row>
    <row r="6583" spans="8:17" x14ac:dyDescent="0.25">
      <c r="H6583" s="59">
        <v>186104</v>
      </c>
      <c r="I6583" s="59" t="s">
        <v>69</v>
      </c>
      <c r="J6583" s="59">
        <v>30587875</v>
      </c>
      <c r="K6583" s="59" t="s">
        <v>6802</v>
      </c>
      <c r="L6583" s="61" t="s">
        <v>113</v>
      </c>
      <c r="M6583" s="61">
        <f>VLOOKUP(H6583,zdroj!C:F,4,0)</f>
        <v>0</v>
      </c>
      <c r="N6583" s="61" t="str">
        <f t="shared" si="204"/>
        <v>katB</v>
      </c>
      <c r="P6583" s="73" t="str">
        <f t="shared" si="205"/>
        <v/>
      </c>
      <c r="Q6583" s="61" t="s">
        <v>30</v>
      </c>
    </row>
    <row r="6584" spans="8:17" x14ac:dyDescent="0.25">
      <c r="H6584" s="59">
        <v>186104</v>
      </c>
      <c r="I6584" s="59" t="s">
        <v>69</v>
      </c>
      <c r="J6584" s="59">
        <v>30588031</v>
      </c>
      <c r="K6584" s="59" t="s">
        <v>6803</v>
      </c>
      <c r="L6584" s="61" t="s">
        <v>113</v>
      </c>
      <c r="M6584" s="61">
        <f>VLOOKUP(H6584,zdroj!C:F,4,0)</f>
        <v>0</v>
      </c>
      <c r="N6584" s="61" t="str">
        <f t="shared" si="204"/>
        <v>katB</v>
      </c>
      <c r="P6584" s="73" t="str">
        <f t="shared" si="205"/>
        <v/>
      </c>
      <c r="Q6584" s="61" t="s">
        <v>30</v>
      </c>
    </row>
    <row r="6585" spans="8:17" x14ac:dyDescent="0.25">
      <c r="H6585" s="59">
        <v>186104</v>
      </c>
      <c r="I6585" s="59" t="s">
        <v>69</v>
      </c>
      <c r="J6585" s="59">
        <v>30588456</v>
      </c>
      <c r="K6585" s="59" t="s">
        <v>6804</v>
      </c>
      <c r="L6585" s="61" t="s">
        <v>113</v>
      </c>
      <c r="M6585" s="61">
        <f>VLOOKUP(H6585,zdroj!C:F,4,0)</f>
        <v>0</v>
      </c>
      <c r="N6585" s="61" t="str">
        <f t="shared" si="204"/>
        <v>katB</v>
      </c>
      <c r="P6585" s="73" t="str">
        <f t="shared" si="205"/>
        <v/>
      </c>
      <c r="Q6585" s="61" t="s">
        <v>30</v>
      </c>
    </row>
    <row r="6586" spans="8:17" x14ac:dyDescent="0.25">
      <c r="H6586" s="59">
        <v>186104</v>
      </c>
      <c r="I6586" s="59" t="s">
        <v>69</v>
      </c>
      <c r="J6586" s="59">
        <v>30610583</v>
      </c>
      <c r="K6586" s="59" t="s">
        <v>6805</v>
      </c>
      <c r="L6586" s="61" t="s">
        <v>113</v>
      </c>
      <c r="M6586" s="61">
        <f>VLOOKUP(H6586,zdroj!C:F,4,0)</f>
        <v>0</v>
      </c>
      <c r="N6586" s="61" t="str">
        <f t="shared" si="204"/>
        <v>katB</v>
      </c>
      <c r="P6586" s="73" t="str">
        <f t="shared" si="205"/>
        <v/>
      </c>
      <c r="Q6586" s="61" t="s">
        <v>30</v>
      </c>
    </row>
    <row r="6587" spans="8:17" x14ac:dyDescent="0.25">
      <c r="H6587" s="59">
        <v>186104</v>
      </c>
      <c r="I6587" s="59" t="s">
        <v>69</v>
      </c>
      <c r="J6587" s="59">
        <v>30611709</v>
      </c>
      <c r="K6587" s="59" t="s">
        <v>6806</v>
      </c>
      <c r="L6587" s="61" t="s">
        <v>113</v>
      </c>
      <c r="M6587" s="61">
        <f>VLOOKUP(H6587,zdroj!C:F,4,0)</f>
        <v>0</v>
      </c>
      <c r="N6587" s="61" t="str">
        <f t="shared" si="204"/>
        <v>katB</v>
      </c>
      <c r="P6587" s="73" t="str">
        <f t="shared" si="205"/>
        <v/>
      </c>
      <c r="Q6587" s="61" t="s">
        <v>30</v>
      </c>
    </row>
    <row r="6588" spans="8:17" x14ac:dyDescent="0.25">
      <c r="H6588" s="59">
        <v>186104</v>
      </c>
      <c r="I6588" s="59" t="s">
        <v>69</v>
      </c>
      <c r="J6588" s="59">
        <v>40151140</v>
      </c>
      <c r="K6588" s="59" t="s">
        <v>6807</v>
      </c>
      <c r="L6588" s="61" t="s">
        <v>113</v>
      </c>
      <c r="M6588" s="61">
        <f>VLOOKUP(H6588,zdroj!C:F,4,0)</f>
        <v>0</v>
      </c>
      <c r="N6588" s="61" t="str">
        <f t="shared" si="204"/>
        <v>katB</v>
      </c>
      <c r="P6588" s="73" t="str">
        <f t="shared" si="205"/>
        <v/>
      </c>
      <c r="Q6588" s="61" t="s">
        <v>30</v>
      </c>
    </row>
    <row r="6589" spans="8:17" x14ac:dyDescent="0.25">
      <c r="H6589" s="59">
        <v>186104</v>
      </c>
      <c r="I6589" s="59" t="s">
        <v>69</v>
      </c>
      <c r="J6589" s="59">
        <v>40332764</v>
      </c>
      <c r="K6589" s="59" t="s">
        <v>6808</v>
      </c>
      <c r="L6589" s="61" t="s">
        <v>113</v>
      </c>
      <c r="M6589" s="61">
        <f>VLOOKUP(H6589,zdroj!C:F,4,0)</f>
        <v>0</v>
      </c>
      <c r="N6589" s="61" t="str">
        <f t="shared" si="204"/>
        <v>katB</v>
      </c>
      <c r="P6589" s="73" t="str">
        <f t="shared" si="205"/>
        <v/>
      </c>
      <c r="Q6589" s="61" t="s">
        <v>30</v>
      </c>
    </row>
    <row r="6590" spans="8:17" x14ac:dyDescent="0.25">
      <c r="H6590" s="59">
        <v>186104</v>
      </c>
      <c r="I6590" s="59" t="s">
        <v>69</v>
      </c>
      <c r="J6590" s="59">
        <v>40848175</v>
      </c>
      <c r="K6590" s="59" t="s">
        <v>6809</v>
      </c>
      <c r="L6590" s="61" t="s">
        <v>113</v>
      </c>
      <c r="M6590" s="61">
        <f>VLOOKUP(H6590,zdroj!C:F,4,0)</f>
        <v>0</v>
      </c>
      <c r="N6590" s="61" t="str">
        <f t="shared" si="204"/>
        <v>katB</v>
      </c>
      <c r="P6590" s="73" t="str">
        <f t="shared" si="205"/>
        <v/>
      </c>
      <c r="Q6590" s="61" t="s">
        <v>30</v>
      </c>
    </row>
    <row r="6591" spans="8:17" x14ac:dyDescent="0.25">
      <c r="H6591" s="59">
        <v>186104</v>
      </c>
      <c r="I6591" s="59" t="s">
        <v>69</v>
      </c>
      <c r="J6591" s="59">
        <v>40913465</v>
      </c>
      <c r="K6591" s="59" t="s">
        <v>6810</v>
      </c>
      <c r="L6591" s="61" t="s">
        <v>113</v>
      </c>
      <c r="M6591" s="61">
        <f>VLOOKUP(H6591,zdroj!C:F,4,0)</f>
        <v>0</v>
      </c>
      <c r="N6591" s="61" t="str">
        <f t="shared" si="204"/>
        <v>katB</v>
      </c>
      <c r="P6591" s="73" t="str">
        <f t="shared" si="205"/>
        <v/>
      </c>
      <c r="Q6591" s="61" t="s">
        <v>30</v>
      </c>
    </row>
    <row r="6592" spans="8:17" x14ac:dyDescent="0.25">
      <c r="H6592" s="59">
        <v>186104</v>
      </c>
      <c r="I6592" s="59" t="s">
        <v>69</v>
      </c>
      <c r="J6592" s="59">
        <v>40913791</v>
      </c>
      <c r="K6592" s="59" t="s">
        <v>6811</v>
      </c>
      <c r="L6592" s="61" t="s">
        <v>113</v>
      </c>
      <c r="M6592" s="61">
        <f>VLOOKUP(H6592,zdroj!C:F,4,0)</f>
        <v>0</v>
      </c>
      <c r="N6592" s="61" t="str">
        <f t="shared" si="204"/>
        <v>katB</v>
      </c>
      <c r="P6592" s="73" t="str">
        <f t="shared" si="205"/>
        <v/>
      </c>
      <c r="Q6592" s="61" t="s">
        <v>30</v>
      </c>
    </row>
    <row r="6593" spans="8:17" x14ac:dyDescent="0.25">
      <c r="H6593" s="59">
        <v>186104</v>
      </c>
      <c r="I6593" s="59" t="s">
        <v>69</v>
      </c>
      <c r="J6593" s="59">
        <v>42269814</v>
      </c>
      <c r="K6593" s="59" t="s">
        <v>6812</v>
      </c>
      <c r="L6593" s="61" t="s">
        <v>113</v>
      </c>
      <c r="M6593" s="61">
        <f>VLOOKUP(H6593,zdroj!C:F,4,0)</f>
        <v>0</v>
      </c>
      <c r="N6593" s="61" t="str">
        <f t="shared" si="204"/>
        <v>katB</v>
      </c>
      <c r="P6593" s="73" t="str">
        <f t="shared" si="205"/>
        <v/>
      </c>
      <c r="Q6593" s="61" t="s">
        <v>30</v>
      </c>
    </row>
    <row r="6594" spans="8:17" x14ac:dyDescent="0.25">
      <c r="H6594" s="59">
        <v>186104</v>
      </c>
      <c r="I6594" s="59" t="s">
        <v>69</v>
      </c>
      <c r="J6594" s="59">
        <v>42321298</v>
      </c>
      <c r="K6594" s="59" t="s">
        <v>6813</v>
      </c>
      <c r="L6594" s="61" t="s">
        <v>113</v>
      </c>
      <c r="M6594" s="61">
        <f>VLOOKUP(H6594,zdroj!C:F,4,0)</f>
        <v>0</v>
      </c>
      <c r="N6594" s="61" t="str">
        <f t="shared" si="204"/>
        <v>katB</v>
      </c>
      <c r="P6594" s="73" t="str">
        <f t="shared" si="205"/>
        <v/>
      </c>
      <c r="Q6594" s="61" t="s">
        <v>30</v>
      </c>
    </row>
    <row r="6595" spans="8:17" x14ac:dyDescent="0.25">
      <c r="H6595" s="59">
        <v>186104</v>
      </c>
      <c r="I6595" s="59" t="s">
        <v>69</v>
      </c>
      <c r="J6595" s="59">
        <v>42483409</v>
      </c>
      <c r="K6595" s="59" t="s">
        <v>6814</v>
      </c>
      <c r="L6595" s="61" t="s">
        <v>113</v>
      </c>
      <c r="M6595" s="61">
        <f>VLOOKUP(H6595,zdroj!C:F,4,0)</f>
        <v>0</v>
      </c>
      <c r="N6595" s="61" t="str">
        <f t="shared" si="204"/>
        <v>katB</v>
      </c>
      <c r="P6595" s="73" t="str">
        <f t="shared" si="205"/>
        <v/>
      </c>
      <c r="Q6595" s="61" t="s">
        <v>30</v>
      </c>
    </row>
    <row r="6596" spans="8:17" x14ac:dyDescent="0.25">
      <c r="H6596" s="59">
        <v>186104</v>
      </c>
      <c r="I6596" s="59" t="s">
        <v>69</v>
      </c>
      <c r="J6596" s="59">
        <v>42483638</v>
      </c>
      <c r="K6596" s="59" t="s">
        <v>6815</v>
      </c>
      <c r="L6596" s="61" t="s">
        <v>113</v>
      </c>
      <c r="M6596" s="61">
        <f>VLOOKUP(H6596,zdroj!C:F,4,0)</f>
        <v>0</v>
      </c>
      <c r="N6596" s="61" t="str">
        <f t="shared" si="204"/>
        <v>katB</v>
      </c>
      <c r="P6596" s="73" t="str">
        <f t="shared" si="205"/>
        <v/>
      </c>
      <c r="Q6596" s="61" t="s">
        <v>30</v>
      </c>
    </row>
    <row r="6597" spans="8:17" x14ac:dyDescent="0.25">
      <c r="H6597" s="59">
        <v>186104</v>
      </c>
      <c r="I6597" s="59" t="s">
        <v>69</v>
      </c>
      <c r="J6597" s="59">
        <v>42686504</v>
      </c>
      <c r="K6597" s="59" t="s">
        <v>6816</v>
      </c>
      <c r="L6597" s="61" t="s">
        <v>113</v>
      </c>
      <c r="M6597" s="61">
        <f>VLOOKUP(H6597,zdroj!C:F,4,0)</f>
        <v>0</v>
      </c>
      <c r="N6597" s="61" t="str">
        <f t="shared" si="204"/>
        <v>katB</v>
      </c>
      <c r="P6597" s="73" t="str">
        <f t="shared" si="205"/>
        <v/>
      </c>
      <c r="Q6597" s="61" t="s">
        <v>30</v>
      </c>
    </row>
    <row r="6598" spans="8:17" x14ac:dyDescent="0.25">
      <c r="H6598" s="59">
        <v>186104</v>
      </c>
      <c r="I6598" s="59" t="s">
        <v>69</v>
      </c>
      <c r="J6598" s="59">
        <v>70505471</v>
      </c>
      <c r="K6598" s="59" t="s">
        <v>6817</v>
      </c>
      <c r="L6598" s="61" t="s">
        <v>113</v>
      </c>
      <c r="M6598" s="61">
        <f>VLOOKUP(H6598,zdroj!C:F,4,0)</f>
        <v>0</v>
      </c>
      <c r="N6598" s="61" t="str">
        <f t="shared" si="204"/>
        <v>katB</v>
      </c>
      <c r="P6598" s="73" t="str">
        <f t="shared" si="205"/>
        <v/>
      </c>
      <c r="Q6598" s="61" t="s">
        <v>30</v>
      </c>
    </row>
    <row r="6599" spans="8:17" x14ac:dyDescent="0.25">
      <c r="H6599" s="59">
        <v>186104</v>
      </c>
      <c r="I6599" s="59" t="s">
        <v>69</v>
      </c>
      <c r="J6599" s="59">
        <v>72838469</v>
      </c>
      <c r="K6599" s="59" t="s">
        <v>6818</v>
      </c>
      <c r="L6599" s="61" t="s">
        <v>113</v>
      </c>
      <c r="M6599" s="61">
        <f>VLOOKUP(H6599,zdroj!C:F,4,0)</f>
        <v>0</v>
      </c>
      <c r="N6599" s="61" t="str">
        <f t="shared" ref="N6599:N6662" si="206">IF(M6599="A",IF(L6599="katA","katB",L6599),L6599)</f>
        <v>katB</v>
      </c>
      <c r="P6599" s="73" t="str">
        <f t="shared" ref="P6599:P6662" si="207">IF(O6599="A",1,"")</f>
        <v/>
      </c>
      <c r="Q6599" s="61" t="s">
        <v>30</v>
      </c>
    </row>
    <row r="6600" spans="8:17" x14ac:dyDescent="0.25">
      <c r="H6600" s="59">
        <v>186104</v>
      </c>
      <c r="I6600" s="59" t="s">
        <v>69</v>
      </c>
      <c r="J6600" s="59">
        <v>73160784</v>
      </c>
      <c r="K6600" s="59" t="s">
        <v>6819</v>
      </c>
      <c r="L6600" s="61" t="s">
        <v>113</v>
      </c>
      <c r="M6600" s="61">
        <f>VLOOKUP(H6600,zdroj!C:F,4,0)</f>
        <v>0</v>
      </c>
      <c r="N6600" s="61" t="str">
        <f t="shared" si="206"/>
        <v>katB</v>
      </c>
      <c r="P6600" s="73" t="str">
        <f t="shared" si="207"/>
        <v/>
      </c>
      <c r="Q6600" s="61" t="s">
        <v>30</v>
      </c>
    </row>
    <row r="6601" spans="8:17" x14ac:dyDescent="0.25">
      <c r="H6601" s="59">
        <v>186104</v>
      </c>
      <c r="I6601" s="59" t="s">
        <v>69</v>
      </c>
      <c r="J6601" s="59">
        <v>73231622</v>
      </c>
      <c r="K6601" s="59" t="s">
        <v>6820</v>
      </c>
      <c r="L6601" s="61" t="s">
        <v>113</v>
      </c>
      <c r="M6601" s="61">
        <f>VLOOKUP(H6601,zdroj!C:F,4,0)</f>
        <v>0</v>
      </c>
      <c r="N6601" s="61" t="str">
        <f t="shared" si="206"/>
        <v>katB</v>
      </c>
      <c r="P6601" s="73" t="str">
        <f t="shared" si="207"/>
        <v/>
      </c>
      <c r="Q6601" s="61" t="s">
        <v>30</v>
      </c>
    </row>
    <row r="6602" spans="8:17" x14ac:dyDescent="0.25">
      <c r="H6602" s="59">
        <v>186104</v>
      </c>
      <c r="I6602" s="59" t="s">
        <v>69</v>
      </c>
      <c r="J6602" s="59">
        <v>73986160</v>
      </c>
      <c r="K6602" s="59" t="s">
        <v>6821</v>
      </c>
      <c r="L6602" s="61" t="s">
        <v>113</v>
      </c>
      <c r="M6602" s="61">
        <f>VLOOKUP(H6602,zdroj!C:F,4,0)</f>
        <v>0</v>
      </c>
      <c r="N6602" s="61" t="str">
        <f t="shared" si="206"/>
        <v>katB</v>
      </c>
      <c r="P6602" s="73" t="str">
        <f t="shared" si="207"/>
        <v/>
      </c>
      <c r="Q6602" s="61" t="s">
        <v>30</v>
      </c>
    </row>
    <row r="6603" spans="8:17" x14ac:dyDescent="0.25">
      <c r="H6603" s="59">
        <v>186104</v>
      </c>
      <c r="I6603" s="59" t="s">
        <v>69</v>
      </c>
      <c r="J6603" s="59">
        <v>74209329</v>
      </c>
      <c r="K6603" s="59" t="s">
        <v>6822</v>
      </c>
      <c r="L6603" s="61" t="s">
        <v>113</v>
      </c>
      <c r="M6603" s="61">
        <f>VLOOKUP(H6603,zdroj!C:F,4,0)</f>
        <v>0</v>
      </c>
      <c r="N6603" s="61" t="str">
        <f t="shared" si="206"/>
        <v>katB</v>
      </c>
      <c r="P6603" s="73" t="str">
        <f t="shared" si="207"/>
        <v/>
      </c>
      <c r="Q6603" s="61" t="s">
        <v>30</v>
      </c>
    </row>
    <row r="6604" spans="8:17" x14ac:dyDescent="0.25">
      <c r="H6604" s="59">
        <v>186104</v>
      </c>
      <c r="I6604" s="59" t="s">
        <v>69</v>
      </c>
      <c r="J6604" s="59">
        <v>74682792</v>
      </c>
      <c r="K6604" s="59" t="s">
        <v>6823</v>
      </c>
      <c r="L6604" s="61" t="s">
        <v>113</v>
      </c>
      <c r="M6604" s="61">
        <f>VLOOKUP(H6604,zdroj!C:F,4,0)</f>
        <v>0</v>
      </c>
      <c r="N6604" s="61" t="str">
        <f t="shared" si="206"/>
        <v>katB</v>
      </c>
      <c r="P6604" s="73" t="str">
        <f t="shared" si="207"/>
        <v/>
      </c>
      <c r="Q6604" s="61" t="s">
        <v>30</v>
      </c>
    </row>
    <row r="6605" spans="8:17" x14ac:dyDescent="0.25">
      <c r="H6605" s="59">
        <v>186104</v>
      </c>
      <c r="I6605" s="59" t="s">
        <v>69</v>
      </c>
      <c r="J6605" s="59">
        <v>74820851</v>
      </c>
      <c r="K6605" s="59" t="s">
        <v>6824</v>
      </c>
      <c r="L6605" s="61" t="s">
        <v>113</v>
      </c>
      <c r="M6605" s="61">
        <f>VLOOKUP(H6605,zdroj!C:F,4,0)</f>
        <v>0</v>
      </c>
      <c r="N6605" s="61" t="str">
        <f t="shared" si="206"/>
        <v>katB</v>
      </c>
      <c r="P6605" s="73" t="str">
        <f t="shared" si="207"/>
        <v/>
      </c>
      <c r="Q6605" s="61" t="s">
        <v>30</v>
      </c>
    </row>
    <row r="6606" spans="8:17" x14ac:dyDescent="0.25">
      <c r="H6606" s="59">
        <v>186104</v>
      </c>
      <c r="I6606" s="59" t="s">
        <v>69</v>
      </c>
      <c r="J6606" s="59">
        <v>75037572</v>
      </c>
      <c r="K6606" s="59" t="s">
        <v>6825</v>
      </c>
      <c r="L6606" s="61" t="s">
        <v>113</v>
      </c>
      <c r="M6606" s="61">
        <f>VLOOKUP(H6606,zdroj!C:F,4,0)</f>
        <v>0</v>
      </c>
      <c r="N6606" s="61" t="str">
        <f t="shared" si="206"/>
        <v>katB</v>
      </c>
      <c r="P6606" s="73" t="str">
        <f t="shared" si="207"/>
        <v/>
      </c>
      <c r="Q6606" s="61" t="s">
        <v>30</v>
      </c>
    </row>
    <row r="6607" spans="8:17" x14ac:dyDescent="0.25">
      <c r="H6607" s="59">
        <v>186104</v>
      </c>
      <c r="I6607" s="59" t="s">
        <v>69</v>
      </c>
      <c r="J6607" s="59">
        <v>77755774</v>
      </c>
      <c r="K6607" s="59" t="s">
        <v>6826</v>
      </c>
      <c r="L6607" s="61" t="s">
        <v>113</v>
      </c>
      <c r="M6607" s="61">
        <f>VLOOKUP(H6607,zdroj!C:F,4,0)</f>
        <v>0</v>
      </c>
      <c r="N6607" s="61" t="str">
        <f t="shared" si="206"/>
        <v>katB</v>
      </c>
      <c r="P6607" s="73" t="str">
        <f t="shared" si="207"/>
        <v/>
      </c>
      <c r="Q6607" s="61" t="s">
        <v>30</v>
      </c>
    </row>
    <row r="6608" spans="8:17" x14ac:dyDescent="0.25">
      <c r="H6608" s="59">
        <v>186104</v>
      </c>
      <c r="I6608" s="59" t="s">
        <v>69</v>
      </c>
      <c r="J6608" s="59">
        <v>78714257</v>
      </c>
      <c r="K6608" s="59" t="s">
        <v>6827</v>
      </c>
      <c r="L6608" s="61" t="s">
        <v>113</v>
      </c>
      <c r="M6608" s="61">
        <f>VLOOKUP(H6608,zdroj!C:F,4,0)</f>
        <v>0</v>
      </c>
      <c r="N6608" s="61" t="str">
        <f t="shared" si="206"/>
        <v>katB</v>
      </c>
      <c r="P6608" s="73" t="str">
        <f t="shared" si="207"/>
        <v/>
      </c>
      <c r="Q6608" s="61" t="s">
        <v>30</v>
      </c>
    </row>
    <row r="6609" spans="8:17" x14ac:dyDescent="0.25">
      <c r="H6609" s="59">
        <v>186104</v>
      </c>
      <c r="I6609" s="59" t="s">
        <v>69</v>
      </c>
      <c r="J6609" s="59">
        <v>79070043</v>
      </c>
      <c r="K6609" s="59" t="s">
        <v>6828</v>
      </c>
      <c r="L6609" s="61" t="s">
        <v>113</v>
      </c>
      <c r="M6609" s="61">
        <f>VLOOKUP(H6609,zdroj!C:F,4,0)</f>
        <v>0</v>
      </c>
      <c r="N6609" s="61" t="str">
        <f t="shared" si="206"/>
        <v>katB</v>
      </c>
      <c r="P6609" s="73" t="str">
        <f t="shared" si="207"/>
        <v/>
      </c>
      <c r="Q6609" s="61" t="s">
        <v>30</v>
      </c>
    </row>
    <row r="6610" spans="8:17" x14ac:dyDescent="0.25">
      <c r="H6610" s="59">
        <v>186104</v>
      </c>
      <c r="I6610" s="59" t="s">
        <v>69</v>
      </c>
      <c r="J6610" s="59">
        <v>79330703</v>
      </c>
      <c r="K6610" s="59" t="s">
        <v>6829</v>
      </c>
      <c r="L6610" s="61" t="s">
        <v>113</v>
      </c>
      <c r="M6610" s="61">
        <f>VLOOKUP(H6610,zdroj!C:F,4,0)</f>
        <v>0</v>
      </c>
      <c r="N6610" s="61" t="str">
        <f t="shared" si="206"/>
        <v>katB</v>
      </c>
      <c r="P6610" s="73" t="str">
        <f t="shared" si="207"/>
        <v/>
      </c>
      <c r="Q6610" s="61" t="s">
        <v>30</v>
      </c>
    </row>
    <row r="6611" spans="8:17" x14ac:dyDescent="0.25">
      <c r="H6611" s="59">
        <v>186104</v>
      </c>
      <c r="I6611" s="59" t="s">
        <v>69</v>
      </c>
      <c r="J6611" s="59">
        <v>79388345</v>
      </c>
      <c r="K6611" s="59" t="s">
        <v>6830</v>
      </c>
      <c r="L6611" s="61" t="s">
        <v>113</v>
      </c>
      <c r="M6611" s="61">
        <f>VLOOKUP(H6611,zdroj!C:F,4,0)</f>
        <v>0</v>
      </c>
      <c r="N6611" s="61" t="str">
        <f t="shared" si="206"/>
        <v>katB</v>
      </c>
      <c r="P6611" s="73" t="str">
        <f t="shared" si="207"/>
        <v/>
      </c>
      <c r="Q6611" s="61" t="s">
        <v>30</v>
      </c>
    </row>
    <row r="6612" spans="8:17" x14ac:dyDescent="0.25">
      <c r="H6612" s="59">
        <v>186104</v>
      </c>
      <c r="I6612" s="59" t="s">
        <v>69</v>
      </c>
      <c r="J6612" s="59">
        <v>79541267</v>
      </c>
      <c r="K6612" s="59" t="s">
        <v>6831</v>
      </c>
      <c r="L6612" s="61" t="s">
        <v>113</v>
      </c>
      <c r="M6612" s="61">
        <f>VLOOKUP(H6612,zdroj!C:F,4,0)</f>
        <v>0</v>
      </c>
      <c r="N6612" s="61" t="str">
        <f t="shared" si="206"/>
        <v>katB</v>
      </c>
      <c r="P6612" s="73" t="str">
        <f t="shared" si="207"/>
        <v/>
      </c>
      <c r="Q6612" s="61" t="s">
        <v>30</v>
      </c>
    </row>
    <row r="6613" spans="8:17" x14ac:dyDescent="0.25">
      <c r="H6613" s="59">
        <v>186104</v>
      </c>
      <c r="I6613" s="59" t="s">
        <v>69</v>
      </c>
      <c r="J6613" s="59">
        <v>80224857</v>
      </c>
      <c r="K6613" s="59" t="s">
        <v>6832</v>
      </c>
      <c r="L6613" s="61" t="s">
        <v>113</v>
      </c>
      <c r="M6613" s="61">
        <f>VLOOKUP(H6613,zdroj!C:F,4,0)</f>
        <v>0</v>
      </c>
      <c r="N6613" s="61" t="str">
        <f t="shared" si="206"/>
        <v>katB</v>
      </c>
      <c r="P6613" s="73" t="str">
        <f t="shared" si="207"/>
        <v/>
      </c>
      <c r="Q6613" s="61" t="s">
        <v>30</v>
      </c>
    </row>
    <row r="6614" spans="8:17" x14ac:dyDescent="0.25">
      <c r="H6614" s="59">
        <v>186104</v>
      </c>
      <c r="I6614" s="59" t="s">
        <v>69</v>
      </c>
      <c r="J6614" s="59">
        <v>80947549</v>
      </c>
      <c r="K6614" s="59" t="s">
        <v>6833</v>
      </c>
      <c r="L6614" s="61" t="s">
        <v>113</v>
      </c>
      <c r="M6614" s="61">
        <f>VLOOKUP(H6614,zdroj!C:F,4,0)</f>
        <v>0</v>
      </c>
      <c r="N6614" s="61" t="str">
        <f t="shared" si="206"/>
        <v>katB</v>
      </c>
      <c r="P6614" s="73" t="str">
        <f t="shared" si="207"/>
        <v/>
      </c>
      <c r="Q6614" s="61" t="s">
        <v>30</v>
      </c>
    </row>
    <row r="6615" spans="8:17" x14ac:dyDescent="0.25">
      <c r="H6615" s="59">
        <v>186104</v>
      </c>
      <c r="I6615" s="59" t="s">
        <v>69</v>
      </c>
      <c r="J6615" s="59">
        <v>81440600</v>
      </c>
      <c r="K6615" s="59" t="s">
        <v>6834</v>
      </c>
      <c r="L6615" s="61" t="s">
        <v>113</v>
      </c>
      <c r="M6615" s="61">
        <f>VLOOKUP(H6615,zdroj!C:F,4,0)</f>
        <v>0</v>
      </c>
      <c r="N6615" s="61" t="str">
        <f t="shared" si="206"/>
        <v>katB</v>
      </c>
      <c r="P6615" s="73" t="str">
        <f t="shared" si="207"/>
        <v/>
      </c>
      <c r="Q6615" s="61" t="s">
        <v>30</v>
      </c>
    </row>
    <row r="6616" spans="8:17" x14ac:dyDescent="0.25">
      <c r="H6616" s="59">
        <v>103411</v>
      </c>
      <c r="I6616" s="59" t="s">
        <v>71</v>
      </c>
      <c r="J6616" s="59">
        <v>11466995</v>
      </c>
      <c r="K6616" s="59" t="s">
        <v>6835</v>
      </c>
      <c r="L6616" s="61" t="s">
        <v>112</v>
      </c>
      <c r="M6616" s="61">
        <f>VLOOKUP(H6616,zdroj!C:F,4,0)</f>
        <v>0</v>
      </c>
      <c r="N6616" s="61" t="str">
        <f t="shared" si="206"/>
        <v>katA</v>
      </c>
      <c r="P6616" s="73" t="str">
        <f t="shared" si="207"/>
        <v/>
      </c>
      <c r="Q6616" s="61" t="s">
        <v>30</v>
      </c>
    </row>
    <row r="6617" spans="8:17" x14ac:dyDescent="0.25">
      <c r="H6617" s="59">
        <v>103411</v>
      </c>
      <c r="I6617" s="59" t="s">
        <v>71</v>
      </c>
      <c r="J6617" s="59">
        <v>11467002</v>
      </c>
      <c r="K6617" s="59" t="s">
        <v>6836</v>
      </c>
      <c r="L6617" s="61" t="s">
        <v>112</v>
      </c>
      <c r="M6617" s="61">
        <f>VLOOKUP(H6617,zdroj!C:F,4,0)</f>
        <v>0</v>
      </c>
      <c r="N6617" s="61" t="str">
        <f t="shared" si="206"/>
        <v>katA</v>
      </c>
      <c r="P6617" s="73" t="str">
        <f t="shared" si="207"/>
        <v/>
      </c>
      <c r="Q6617" s="61" t="s">
        <v>30</v>
      </c>
    </row>
    <row r="6618" spans="8:17" x14ac:dyDescent="0.25">
      <c r="H6618" s="59">
        <v>103411</v>
      </c>
      <c r="I6618" s="59" t="s">
        <v>71</v>
      </c>
      <c r="J6618" s="59">
        <v>11467011</v>
      </c>
      <c r="K6618" s="59" t="s">
        <v>6837</v>
      </c>
      <c r="L6618" s="61" t="s">
        <v>112</v>
      </c>
      <c r="M6618" s="61">
        <f>VLOOKUP(H6618,zdroj!C:F,4,0)</f>
        <v>0</v>
      </c>
      <c r="N6618" s="61" t="str">
        <f t="shared" si="206"/>
        <v>katA</v>
      </c>
      <c r="P6618" s="73" t="str">
        <f t="shared" si="207"/>
        <v/>
      </c>
      <c r="Q6618" s="61" t="s">
        <v>30</v>
      </c>
    </row>
    <row r="6619" spans="8:17" x14ac:dyDescent="0.25">
      <c r="H6619" s="59">
        <v>103411</v>
      </c>
      <c r="I6619" s="59" t="s">
        <v>71</v>
      </c>
      <c r="J6619" s="59">
        <v>11467029</v>
      </c>
      <c r="K6619" s="59" t="s">
        <v>6838</v>
      </c>
      <c r="L6619" s="61" t="s">
        <v>112</v>
      </c>
      <c r="M6619" s="61">
        <f>VLOOKUP(H6619,zdroj!C:F,4,0)</f>
        <v>0</v>
      </c>
      <c r="N6619" s="61" t="str">
        <f t="shared" si="206"/>
        <v>katA</v>
      </c>
      <c r="P6619" s="73" t="str">
        <f t="shared" si="207"/>
        <v/>
      </c>
      <c r="Q6619" s="61" t="s">
        <v>30</v>
      </c>
    </row>
    <row r="6620" spans="8:17" x14ac:dyDescent="0.25">
      <c r="H6620" s="59">
        <v>103411</v>
      </c>
      <c r="I6620" s="59" t="s">
        <v>71</v>
      </c>
      <c r="J6620" s="59">
        <v>11467037</v>
      </c>
      <c r="K6620" s="59" t="s">
        <v>6839</v>
      </c>
      <c r="L6620" s="61" t="s">
        <v>112</v>
      </c>
      <c r="M6620" s="61">
        <f>VLOOKUP(H6620,zdroj!C:F,4,0)</f>
        <v>0</v>
      </c>
      <c r="N6620" s="61" t="str">
        <f t="shared" si="206"/>
        <v>katA</v>
      </c>
      <c r="P6620" s="73" t="str">
        <f t="shared" si="207"/>
        <v/>
      </c>
      <c r="Q6620" s="61" t="s">
        <v>30</v>
      </c>
    </row>
    <row r="6621" spans="8:17" x14ac:dyDescent="0.25">
      <c r="H6621" s="59">
        <v>103411</v>
      </c>
      <c r="I6621" s="59" t="s">
        <v>71</v>
      </c>
      <c r="J6621" s="59">
        <v>11467045</v>
      </c>
      <c r="K6621" s="59" t="s">
        <v>6840</v>
      </c>
      <c r="L6621" s="61" t="s">
        <v>112</v>
      </c>
      <c r="M6621" s="61">
        <f>VLOOKUP(H6621,zdroj!C:F,4,0)</f>
        <v>0</v>
      </c>
      <c r="N6621" s="61" t="str">
        <f t="shared" si="206"/>
        <v>katA</v>
      </c>
      <c r="P6621" s="73" t="str">
        <f t="shared" si="207"/>
        <v/>
      </c>
      <c r="Q6621" s="61" t="s">
        <v>30</v>
      </c>
    </row>
    <row r="6622" spans="8:17" x14ac:dyDescent="0.25">
      <c r="H6622" s="59">
        <v>103411</v>
      </c>
      <c r="I6622" s="59" t="s">
        <v>71</v>
      </c>
      <c r="J6622" s="59">
        <v>11467053</v>
      </c>
      <c r="K6622" s="59" t="s">
        <v>6841</v>
      </c>
      <c r="L6622" s="61" t="s">
        <v>112</v>
      </c>
      <c r="M6622" s="61">
        <f>VLOOKUP(H6622,zdroj!C:F,4,0)</f>
        <v>0</v>
      </c>
      <c r="N6622" s="61" t="str">
        <f t="shared" si="206"/>
        <v>katA</v>
      </c>
      <c r="P6622" s="73" t="str">
        <f t="shared" si="207"/>
        <v/>
      </c>
      <c r="Q6622" s="61" t="s">
        <v>30</v>
      </c>
    </row>
    <row r="6623" spans="8:17" x14ac:dyDescent="0.25">
      <c r="H6623" s="59">
        <v>103411</v>
      </c>
      <c r="I6623" s="59" t="s">
        <v>71</v>
      </c>
      <c r="J6623" s="59">
        <v>11467061</v>
      </c>
      <c r="K6623" s="59" t="s">
        <v>6842</v>
      </c>
      <c r="L6623" s="61" t="s">
        <v>112</v>
      </c>
      <c r="M6623" s="61">
        <f>VLOOKUP(H6623,zdroj!C:F,4,0)</f>
        <v>0</v>
      </c>
      <c r="N6623" s="61" t="str">
        <f t="shared" si="206"/>
        <v>katA</v>
      </c>
      <c r="P6623" s="73" t="str">
        <f t="shared" si="207"/>
        <v/>
      </c>
      <c r="Q6623" s="61" t="s">
        <v>30</v>
      </c>
    </row>
    <row r="6624" spans="8:17" x14ac:dyDescent="0.25">
      <c r="H6624" s="59">
        <v>103411</v>
      </c>
      <c r="I6624" s="59" t="s">
        <v>71</v>
      </c>
      <c r="J6624" s="59">
        <v>11467070</v>
      </c>
      <c r="K6624" s="59" t="s">
        <v>6843</v>
      </c>
      <c r="L6624" s="61" t="s">
        <v>112</v>
      </c>
      <c r="M6624" s="61">
        <f>VLOOKUP(H6624,zdroj!C:F,4,0)</f>
        <v>0</v>
      </c>
      <c r="N6624" s="61" t="str">
        <f t="shared" si="206"/>
        <v>katA</v>
      </c>
      <c r="P6624" s="73" t="str">
        <f t="shared" si="207"/>
        <v/>
      </c>
      <c r="Q6624" s="61" t="s">
        <v>30</v>
      </c>
    </row>
    <row r="6625" spans="8:18" x14ac:dyDescent="0.25">
      <c r="H6625" s="59">
        <v>103411</v>
      </c>
      <c r="I6625" s="59" t="s">
        <v>71</v>
      </c>
      <c r="J6625" s="59">
        <v>11467088</v>
      </c>
      <c r="K6625" s="59" t="s">
        <v>6844</v>
      </c>
      <c r="L6625" s="61" t="s">
        <v>112</v>
      </c>
      <c r="M6625" s="61">
        <f>VLOOKUP(H6625,zdroj!C:F,4,0)</f>
        <v>0</v>
      </c>
      <c r="N6625" s="61" t="str">
        <f t="shared" si="206"/>
        <v>katA</v>
      </c>
      <c r="P6625" s="73" t="str">
        <f t="shared" si="207"/>
        <v/>
      </c>
      <c r="Q6625" s="61" t="s">
        <v>30</v>
      </c>
    </row>
    <row r="6626" spans="8:18" x14ac:dyDescent="0.25">
      <c r="H6626" s="59">
        <v>103411</v>
      </c>
      <c r="I6626" s="59" t="s">
        <v>71</v>
      </c>
      <c r="J6626" s="59">
        <v>11467096</v>
      </c>
      <c r="K6626" s="59" t="s">
        <v>6845</v>
      </c>
      <c r="L6626" s="61" t="s">
        <v>112</v>
      </c>
      <c r="M6626" s="61">
        <f>VLOOKUP(H6626,zdroj!C:F,4,0)</f>
        <v>0</v>
      </c>
      <c r="N6626" s="61" t="str">
        <f t="shared" si="206"/>
        <v>katA</v>
      </c>
      <c r="P6626" s="73" t="str">
        <f t="shared" si="207"/>
        <v/>
      </c>
      <c r="Q6626" s="61" t="s">
        <v>30</v>
      </c>
    </row>
    <row r="6627" spans="8:18" x14ac:dyDescent="0.25">
      <c r="H6627" s="59">
        <v>103411</v>
      </c>
      <c r="I6627" s="59" t="s">
        <v>71</v>
      </c>
      <c r="J6627" s="59">
        <v>11467100</v>
      </c>
      <c r="K6627" s="59" t="s">
        <v>6846</v>
      </c>
      <c r="L6627" s="61" t="s">
        <v>112</v>
      </c>
      <c r="M6627" s="61">
        <f>VLOOKUP(H6627,zdroj!C:F,4,0)</f>
        <v>0</v>
      </c>
      <c r="N6627" s="61" t="str">
        <f t="shared" si="206"/>
        <v>katA</v>
      </c>
      <c r="P6627" s="73" t="str">
        <f t="shared" si="207"/>
        <v/>
      </c>
      <c r="Q6627" s="61" t="s">
        <v>30</v>
      </c>
    </row>
    <row r="6628" spans="8:18" x14ac:dyDescent="0.25">
      <c r="H6628" s="59">
        <v>103411</v>
      </c>
      <c r="I6628" s="59" t="s">
        <v>71</v>
      </c>
      <c r="J6628" s="59">
        <v>11467118</v>
      </c>
      <c r="K6628" s="59" t="s">
        <v>6847</v>
      </c>
      <c r="L6628" s="61" t="s">
        <v>112</v>
      </c>
      <c r="M6628" s="61">
        <f>VLOOKUP(H6628,zdroj!C:F,4,0)</f>
        <v>0</v>
      </c>
      <c r="N6628" s="61" t="str">
        <f t="shared" si="206"/>
        <v>katA</v>
      </c>
      <c r="P6628" s="73" t="str">
        <f t="shared" si="207"/>
        <v/>
      </c>
      <c r="Q6628" s="61" t="s">
        <v>30</v>
      </c>
    </row>
    <row r="6629" spans="8:18" x14ac:dyDescent="0.25">
      <c r="H6629" s="59">
        <v>103411</v>
      </c>
      <c r="I6629" s="59" t="s">
        <v>71</v>
      </c>
      <c r="J6629" s="59">
        <v>11467126</v>
      </c>
      <c r="K6629" s="59" t="s">
        <v>6848</v>
      </c>
      <c r="L6629" s="61" t="s">
        <v>112</v>
      </c>
      <c r="M6629" s="61">
        <f>VLOOKUP(H6629,zdroj!C:F,4,0)</f>
        <v>0</v>
      </c>
      <c r="N6629" s="61" t="str">
        <f t="shared" si="206"/>
        <v>katA</v>
      </c>
      <c r="P6629" s="73" t="str">
        <f t="shared" si="207"/>
        <v/>
      </c>
      <c r="Q6629" s="61" t="s">
        <v>30</v>
      </c>
    </row>
    <row r="6630" spans="8:18" x14ac:dyDescent="0.25">
      <c r="H6630" s="59">
        <v>103411</v>
      </c>
      <c r="I6630" s="59" t="s">
        <v>71</v>
      </c>
      <c r="J6630" s="59">
        <v>11467134</v>
      </c>
      <c r="K6630" s="59" t="s">
        <v>6849</v>
      </c>
      <c r="L6630" s="61" t="s">
        <v>113</v>
      </c>
      <c r="M6630" s="61">
        <f>VLOOKUP(H6630,zdroj!C:F,4,0)</f>
        <v>0</v>
      </c>
      <c r="N6630" s="61" t="str">
        <f t="shared" si="206"/>
        <v>katB</v>
      </c>
      <c r="P6630" s="73" t="str">
        <f t="shared" si="207"/>
        <v/>
      </c>
      <c r="Q6630" s="61" t="s">
        <v>30</v>
      </c>
      <c r="R6630" s="61" t="s">
        <v>91</v>
      </c>
    </row>
    <row r="6631" spans="8:18" x14ac:dyDescent="0.25">
      <c r="H6631" s="59">
        <v>103411</v>
      </c>
      <c r="I6631" s="59" t="s">
        <v>71</v>
      </c>
      <c r="J6631" s="59">
        <v>11467142</v>
      </c>
      <c r="K6631" s="59" t="s">
        <v>6850</v>
      </c>
      <c r="L6631" s="61" t="s">
        <v>112</v>
      </c>
      <c r="M6631" s="61">
        <f>VLOOKUP(H6631,zdroj!C:F,4,0)</f>
        <v>0</v>
      </c>
      <c r="N6631" s="61" t="str">
        <f t="shared" si="206"/>
        <v>katA</v>
      </c>
      <c r="P6631" s="73" t="str">
        <f t="shared" si="207"/>
        <v/>
      </c>
      <c r="Q6631" s="61" t="s">
        <v>30</v>
      </c>
    </row>
    <row r="6632" spans="8:18" x14ac:dyDescent="0.25">
      <c r="H6632" s="59">
        <v>103411</v>
      </c>
      <c r="I6632" s="59" t="s">
        <v>71</v>
      </c>
      <c r="J6632" s="59">
        <v>11467151</v>
      </c>
      <c r="K6632" s="59" t="s">
        <v>6851</v>
      </c>
      <c r="L6632" s="61" t="s">
        <v>112</v>
      </c>
      <c r="M6632" s="61">
        <f>VLOOKUP(H6632,zdroj!C:F,4,0)</f>
        <v>0</v>
      </c>
      <c r="N6632" s="61" t="str">
        <f t="shared" si="206"/>
        <v>katA</v>
      </c>
      <c r="P6632" s="73" t="str">
        <f t="shared" si="207"/>
        <v/>
      </c>
      <c r="Q6632" s="61" t="s">
        <v>30</v>
      </c>
    </row>
    <row r="6633" spans="8:18" x14ac:dyDescent="0.25">
      <c r="H6633" s="59">
        <v>103411</v>
      </c>
      <c r="I6633" s="59" t="s">
        <v>71</v>
      </c>
      <c r="J6633" s="59">
        <v>11467169</v>
      </c>
      <c r="K6633" s="59" t="s">
        <v>6852</v>
      </c>
      <c r="L6633" s="61" t="s">
        <v>112</v>
      </c>
      <c r="M6633" s="61">
        <f>VLOOKUP(H6633,zdroj!C:F,4,0)</f>
        <v>0</v>
      </c>
      <c r="N6633" s="61" t="str">
        <f t="shared" si="206"/>
        <v>katA</v>
      </c>
      <c r="P6633" s="73" t="str">
        <f t="shared" si="207"/>
        <v/>
      </c>
      <c r="Q6633" s="61" t="s">
        <v>30</v>
      </c>
    </row>
    <row r="6634" spans="8:18" x14ac:dyDescent="0.25">
      <c r="H6634" s="59">
        <v>103411</v>
      </c>
      <c r="I6634" s="59" t="s">
        <v>71</v>
      </c>
      <c r="J6634" s="59">
        <v>11467177</v>
      </c>
      <c r="K6634" s="59" t="s">
        <v>6853</v>
      </c>
      <c r="L6634" s="61" t="s">
        <v>112</v>
      </c>
      <c r="M6634" s="61">
        <f>VLOOKUP(H6634,zdroj!C:F,4,0)</f>
        <v>0</v>
      </c>
      <c r="N6634" s="61" t="str">
        <f t="shared" si="206"/>
        <v>katA</v>
      </c>
      <c r="P6634" s="73" t="str">
        <f t="shared" si="207"/>
        <v/>
      </c>
      <c r="Q6634" s="61" t="s">
        <v>30</v>
      </c>
    </row>
    <row r="6635" spans="8:18" x14ac:dyDescent="0.25">
      <c r="H6635" s="59">
        <v>103411</v>
      </c>
      <c r="I6635" s="59" t="s">
        <v>71</v>
      </c>
      <c r="J6635" s="59">
        <v>11467193</v>
      </c>
      <c r="K6635" s="59" t="s">
        <v>6854</v>
      </c>
      <c r="L6635" s="61" t="s">
        <v>112</v>
      </c>
      <c r="M6635" s="61">
        <f>VLOOKUP(H6635,zdroj!C:F,4,0)</f>
        <v>0</v>
      </c>
      <c r="N6635" s="61" t="str">
        <f t="shared" si="206"/>
        <v>katA</v>
      </c>
      <c r="P6635" s="73" t="str">
        <f t="shared" si="207"/>
        <v/>
      </c>
      <c r="Q6635" s="61" t="s">
        <v>30</v>
      </c>
    </row>
    <row r="6636" spans="8:18" x14ac:dyDescent="0.25">
      <c r="H6636" s="59">
        <v>103411</v>
      </c>
      <c r="I6636" s="59" t="s">
        <v>71</v>
      </c>
      <c r="J6636" s="59">
        <v>11467207</v>
      </c>
      <c r="K6636" s="59" t="s">
        <v>6855</v>
      </c>
      <c r="L6636" s="61" t="s">
        <v>112</v>
      </c>
      <c r="M6636" s="61">
        <f>VLOOKUP(H6636,zdroj!C:F,4,0)</f>
        <v>0</v>
      </c>
      <c r="N6636" s="61" t="str">
        <f t="shared" si="206"/>
        <v>katA</v>
      </c>
      <c r="P6636" s="73" t="str">
        <f t="shared" si="207"/>
        <v/>
      </c>
      <c r="Q6636" s="61" t="s">
        <v>30</v>
      </c>
    </row>
    <row r="6637" spans="8:18" x14ac:dyDescent="0.25">
      <c r="H6637" s="59">
        <v>103411</v>
      </c>
      <c r="I6637" s="59" t="s">
        <v>71</v>
      </c>
      <c r="J6637" s="59">
        <v>11467215</v>
      </c>
      <c r="K6637" s="59" t="s">
        <v>6856</v>
      </c>
      <c r="L6637" s="61" t="s">
        <v>112</v>
      </c>
      <c r="M6637" s="61">
        <f>VLOOKUP(H6637,zdroj!C:F,4,0)</f>
        <v>0</v>
      </c>
      <c r="N6637" s="61" t="str">
        <f t="shared" si="206"/>
        <v>katA</v>
      </c>
      <c r="P6637" s="73" t="str">
        <f t="shared" si="207"/>
        <v/>
      </c>
      <c r="Q6637" s="61" t="s">
        <v>30</v>
      </c>
    </row>
    <row r="6638" spans="8:18" x14ac:dyDescent="0.25">
      <c r="H6638" s="59">
        <v>103411</v>
      </c>
      <c r="I6638" s="59" t="s">
        <v>71</v>
      </c>
      <c r="J6638" s="59">
        <v>11467231</v>
      </c>
      <c r="K6638" s="59" t="s">
        <v>6857</v>
      </c>
      <c r="L6638" s="61" t="s">
        <v>112</v>
      </c>
      <c r="M6638" s="61">
        <f>VLOOKUP(H6638,zdroj!C:F,4,0)</f>
        <v>0</v>
      </c>
      <c r="N6638" s="61" t="str">
        <f t="shared" si="206"/>
        <v>katA</v>
      </c>
      <c r="P6638" s="73" t="str">
        <f t="shared" si="207"/>
        <v/>
      </c>
      <c r="Q6638" s="61" t="s">
        <v>30</v>
      </c>
    </row>
    <row r="6639" spans="8:18" x14ac:dyDescent="0.25">
      <c r="H6639" s="59">
        <v>103411</v>
      </c>
      <c r="I6639" s="59" t="s">
        <v>71</v>
      </c>
      <c r="J6639" s="59">
        <v>11467240</v>
      </c>
      <c r="K6639" s="59" t="s">
        <v>6858</v>
      </c>
      <c r="L6639" s="61" t="s">
        <v>112</v>
      </c>
      <c r="M6639" s="61">
        <f>VLOOKUP(H6639,zdroj!C:F,4,0)</f>
        <v>0</v>
      </c>
      <c r="N6639" s="61" t="str">
        <f t="shared" si="206"/>
        <v>katA</v>
      </c>
      <c r="P6639" s="73" t="str">
        <f t="shared" si="207"/>
        <v/>
      </c>
      <c r="Q6639" s="61" t="s">
        <v>30</v>
      </c>
    </row>
    <row r="6640" spans="8:18" x14ac:dyDescent="0.25">
      <c r="H6640" s="59">
        <v>103411</v>
      </c>
      <c r="I6640" s="59" t="s">
        <v>71</v>
      </c>
      <c r="J6640" s="59">
        <v>11467258</v>
      </c>
      <c r="K6640" s="59" t="s">
        <v>6859</v>
      </c>
      <c r="L6640" s="61" t="s">
        <v>112</v>
      </c>
      <c r="M6640" s="61">
        <f>VLOOKUP(H6640,zdroj!C:F,4,0)</f>
        <v>0</v>
      </c>
      <c r="N6640" s="61" t="str">
        <f t="shared" si="206"/>
        <v>katA</v>
      </c>
      <c r="P6640" s="73" t="str">
        <f t="shared" si="207"/>
        <v/>
      </c>
      <c r="Q6640" s="61" t="s">
        <v>31</v>
      </c>
    </row>
    <row r="6641" spans="8:18" x14ac:dyDescent="0.25">
      <c r="H6641" s="59">
        <v>103411</v>
      </c>
      <c r="I6641" s="59" t="s">
        <v>71</v>
      </c>
      <c r="J6641" s="59">
        <v>11467266</v>
      </c>
      <c r="K6641" s="59" t="s">
        <v>6860</v>
      </c>
      <c r="L6641" s="61" t="s">
        <v>81</v>
      </c>
      <c r="M6641" s="61">
        <f>VLOOKUP(H6641,zdroj!C:F,4,0)</f>
        <v>0</v>
      </c>
      <c r="N6641" s="61" t="str">
        <f t="shared" si="206"/>
        <v>-</v>
      </c>
      <c r="P6641" s="73" t="str">
        <f t="shared" si="207"/>
        <v/>
      </c>
      <c r="Q6641" s="61" t="s">
        <v>88</v>
      </c>
    </row>
    <row r="6642" spans="8:18" x14ac:dyDescent="0.25">
      <c r="H6642" s="59">
        <v>103411</v>
      </c>
      <c r="I6642" s="59" t="s">
        <v>71</v>
      </c>
      <c r="J6642" s="59">
        <v>11467274</v>
      </c>
      <c r="K6642" s="59" t="s">
        <v>6861</v>
      </c>
      <c r="L6642" s="61" t="s">
        <v>113</v>
      </c>
      <c r="M6642" s="61">
        <f>VLOOKUP(H6642,zdroj!C:F,4,0)</f>
        <v>0</v>
      </c>
      <c r="N6642" s="61" t="str">
        <f t="shared" si="206"/>
        <v>katB</v>
      </c>
      <c r="P6642" s="73" t="str">
        <f t="shared" si="207"/>
        <v/>
      </c>
      <c r="Q6642" s="61" t="s">
        <v>30</v>
      </c>
      <c r="R6642" s="61" t="s">
        <v>91</v>
      </c>
    </row>
    <row r="6643" spans="8:18" x14ac:dyDescent="0.25">
      <c r="H6643" s="59">
        <v>103411</v>
      </c>
      <c r="I6643" s="59" t="s">
        <v>71</v>
      </c>
      <c r="J6643" s="59">
        <v>11467282</v>
      </c>
      <c r="K6643" s="59" t="s">
        <v>6862</v>
      </c>
      <c r="L6643" s="61" t="s">
        <v>112</v>
      </c>
      <c r="M6643" s="61">
        <f>VLOOKUP(H6643,zdroj!C:F,4,0)</f>
        <v>0</v>
      </c>
      <c r="N6643" s="61" t="str">
        <f t="shared" si="206"/>
        <v>katA</v>
      </c>
      <c r="P6643" s="73" t="str">
        <f t="shared" si="207"/>
        <v/>
      </c>
      <c r="Q6643" s="61" t="s">
        <v>30</v>
      </c>
    </row>
    <row r="6644" spans="8:18" x14ac:dyDescent="0.25">
      <c r="H6644" s="59">
        <v>103411</v>
      </c>
      <c r="I6644" s="59" t="s">
        <v>71</v>
      </c>
      <c r="J6644" s="59">
        <v>11467291</v>
      </c>
      <c r="K6644" s="59" t="s">
        <v>6863</v>
      </c>
      <c r="L6644" s="61" t="s">
        <v>112</v>
      </c>
      <c r="M6644" s="61">
        <f>VLOOKUP(H6644,zdroj!C:F,4,0)</f>
        <v>0</v>
      </c>
      <c r="N6644" s="61" t="str">
        <f t="shared" si="206"/>
        <v>katA</v>
      </c>
      <c r="P6644" s="73" t="str">
        <f t="shared" si="207"/>
        <v/>
      </c>
      <c r="Q6644" s="61" t="s">
        <v>33</v>
      </c>
    </row>
    <row r="6645" spans="8:18" x14ac:dyDescent="0.25">
      <c r="H6645" s="59">
        <v>103411</v>
      </c>
      <c r="I6645" s="59" t="s">
        <v>71</v>
      </c>
      <c r="J6645" s="59">
        <v>11467304</v>
      </c>
      <c r="K6645" s="59" t="s">
        <v>6864</v>
      </c>
      <c r="L6645" s="61" t="s">
        <v>112</v>
      </c>
      <c r="M6645" s="61">
        <f>VLOOKUP(H6645,zdroj!C:F,4,0)</f>
        <v>0</v>
      </c>
      <c r="N6645" s="61" t="str">
        <f t="shared" si="206"/>
        <v>katA</v>
      </c>
      <c r="P6645" s="73" t="str">
        <f t="shared" si="207"/>
        <v/>
      </c>
      <c r="Q6645" s="61" t="s">
        <v>30</v>
      </c>
    </row>
    <row r="6646" spans="8:18" x14ac:dyDescent="0.25">
      <c r="H6646" s="59">
        <v>103411</v>
      </c>
      <c r="I6646" s="59" t="s">
        <v>71</v>
      </c>
      <c r="J6646" s="59">
        <v>11467312</v>
      </c>
      <c r="K6646" s="59" t="s">
        <v>6865</v>
      </c>
      <c r="L6646" s="61" t="s">
        <v>112</v>
      </c>
      <c r="M6646" s="61">
        <f>VLOOKUP(H6646,zdroj!C:F,4,0)</f>
        <v>0</v>
      </c>
      <c r="N6646" s="61" t="str">
        <f t="shared" si="206"/>
        <v>katA</v>
      </c>
      <c r="P6646" s="73" t="str">
        <f t="shared" si="207"/>
        <v/>
      </c>
      <c r="Q6646" s="61" t="s">
        <v>31</v>
      </c>
    </row>
    <row r="6647" spans="8:18" x14ac:dyDescent="0.25">
      <c r="H6647" s="59">
        <v>103411</v>
      </c>
      <c r="I6647" s="59" t="s">
        <v>71</v>
      </c>
      <c r="J6647" s="59">
        <v>11467321</v>
      </c>
      <c r="K6647" s="59" t="s">
        <v>6866</v>
      </c>
      <c r="L6647" s="61" t="s">
        <v>112</v>
      </c>
      <c r="M6647" s="61">
        <f>VLOOKUP(H6647,zdroj!C:F,4,0)</f>
        <v>0</v>
      </c>
      <c r="N6647" s="61" t="str">
        <f t="shared" si="206"/>
        <v>katA</v>
      </c>
      <c r="P6647" s="73" t="str">
        <f t="shared" si="207"/>
        <v/>
      </c>
      <c r="Q6647" s="61" t="s">
        <v>30</v>
      </c>
    </row>
    <row r="6648" spans="8:18" x14ac:dyDescent="0.25">
      <c r="H6648" s="59">
        <v>103411</v>
      </c>
      <c r="I6648" s="59" t="s">
        <v>71</v>
      </c>
      <c r="J6648" s="59">
        <v>11467339</v>
      </c>
      <c r="K6648" s="59" t="s">
        <v>6867</v>
      </c>
      <c r="L6648" s="61" t="s">
        <v>112</v>
      </c>
      <c r="M6648" s="61">
        <f>VLOOKUP(H6648,zdroj!C:F,4,0)</f>
        <v>0</v>
      </c>
      <c r="N6648" s="61" t="str">
        <f t="shared" si="206"/>
        <v>katA</v>
      </c>
      <c r="P6648" s="73" t="str">
        <f t="shared" si="207"/>
        <v/>
      </c>
      <c r="Q6648" s="61" t="s">
        <v>30</v>
      </c>
    </row>
    <row r="6649" spans="8:18" x14ac:dyDescent="0.25">
      <c r="H6649" s="59">
        <v>103411</v>
      </c>
      <c r="I6649" s="59" t="s">
        <v>71</v>
      </c>
      <c r="J6649" s="59">
        <v>11467347</v>
      </c>
      <c r="K6649" s="59" t="s">
        <v>6868</v>
      </c>
      <c r="L6649" s="61" t="s">
        <v>81</v>
      </c>
      <c r="M6649" s="61">
        <f>VLOOKUP(H6649,zdroj!C:F,4,0)</f>
        <v>0</v>
      </c>
      <c r="N6649" s="61" t="str">
        <f t="shared" si="206"/>
        <v>-</v>
      </c>
      <c r="P6649" s="73" t="str">
        <f t="shared" si="207"/>
        <v/>
      </c>
      <c r="Q6649" s="61" t="s">
        <v>88</v>
      </c>
    </row>
    <row r="6650" spans="8:18" x14ac:dyDescent="0.25">
      <c r="H6650" s="59">
        <v>103411</v>
      </c>
      <c r="I6650" s="59" t="s">
        <v>71</v>
      </c>
      <c r="J6650" s="59">
        <v>26787890</v>
      </c>
      <c r="K6650" s="59" t="s">
        <v>6869</v>
      </c>
      <c r="L6650" s="61" t="s">
        <v>112</v>
      </c>
      <c r="M6650" s="61">
        <f>VLOOKUP(H6650,zdroj!C:F,4,0)</f>
        <v>0</v>
      </c>
      <c r="N6650" s="61" t="str">
        <f t="shared" si="206"/>
        <v>katA</v>
      </c>
      <c r="P6650" s="73" t="str">
        <f t="shared" si="207"/>
        <v/>
      </c>
      <c r="Q6650" s="61" t="s">
        <v>30</v>
      </c>
    </row>
    <row r="6651" spans="8:18" x14ac:dyDescent="0.25">
      <c r="H6651" s="59">
        <v>103411</v>
      </c>
      <c r="I6651" s="59" t="s">
        <v>71</v>
      </c>
      <c r="J6651" s="59">
        <v>27932281</v>
      </c>
      <c r="K6651" s="59" t="s">
        <v>6870</v>
      </c>
      <c r="L6651" s="61" t="s">
        <v>112</v>
      </c>
      <c r="M6651" s="61">
        <f>VLOOKUP(H6651,zdroj!C:F,4,0)</f>
        <v>0</v>
      </c>
      <c r="N6651" s="61" t="str">
        <f t="shared" si="206"/>
        <v>katA</v>
      </c>
      <c r="P6651" s="73" t="str">
        <f t="shared" si="207"/>
        <v/>
      </c>
      <c r="Q6651" s="61" t="s">
        <v>30</v>
      </c>
    </row>
    <row r="6652" spans="8:18" x14ac:dyDescent="0.25">
      <c r="H6652" s="59">
        <v>103411</v>
      </c>
      <c r="I6652" s="59" t="s">
        <v>71</v>
      </c>
      <c r="J6652" s="59">
        <v>76226921</v>
      </c>
      <c r="K6652" s="59" t="s">
        <v>6871</v>
      </c>
      <c r="L6652" s="61" t="s">
        <v>81</v>
      </c>
      <c r="M6652" s="61">
        <f>VLOOKUP(H6652,zdroj!C:F,4,0)</f>
        <v>0</v>
      </c>
      <c r="N6652" s="61" t="str">
        <f t="shared" si="206"/>
        <v>-</v>
      </c>
      <c r="P6652" s="73" t="str">
        <f t="shared" si="207"/>
        <v/>
      </c>
      <c r="Q6652" s="61" t="s">
        <v>88</v>
      </c>
    </row>
    <row r="6653" spans="8:18" x14ac:dyDescent="0.25">
      <c r="H6653" s="59">
        <v>31631</v>
      </c>
      <c r="I6653" s="59" t="s">
        <v>69</v>
      </c>
      <c r="J6653" s="59">
        <v>21085641</v>
      </c>
      <c r="K6653" s="59" t="s">
        <v>6872</v>
      </c>
      <c r="L6653" s="61" t="s">
        <v>113</v>
      </c>
      <c r="M6653" s="61">
        <f>VLOOKUP(H6653,zdroj!C:F,4,0)</f>
        <v>0</v>
      </c>
      <c r="N6653" s="61" t="str">
        <f t="shared" si="206"/>
        <v>katB</v>
      </c>
      <c r="P6653" s="73" t="str">
        <f t="shared" si="207"/>
        <v/>
      </c>
      <c r="Q6653" s="61" t="s">
        <v>30</v>
      </c>
    </row>
    <row r="6654" spans="8:18" x14ac:dyDescent="0.25">
      <c r="H6654" s="59">
        <v>31631</v>
      </c>
      <c r="I6654" s="59" t="s">
        <v>69</v>
      </c>
      <c r="J6654" s="59">
        <v>21085650</v>
      </c>
      <c r="K6654" s="59" t="s">
        <v>6873</v>
      </c>
      <c r="L6654" s="61" t="s">
        <v>113</v>
      </c>
      <c r="M6654" s="61">
        <f>VLOOKUP(H6654,zdroj!C:F,4,0)</f>
        <v>0</v>
      </c>
      <c r="N6654" s="61" t="str">
        <f t="shared" si="206"/>
        <v>katB</v>
      </c>
      <c r="P6654" s="73" t="str">
        <f t="shared" si="207"/>
        <v/>
      </c>
      <c r="Q6654" s="61" t="s">
        <v>30</v>
      </c>
    </row>
    <row r="6655" spans="8:18" x14ac:dyDescent="0.25">
      <c r="H6655" s="59">
        <v>31631</v>
      </c>
      <c r="I6655" s="59" t="s">
        <v>69</v>
      </c>
      <c r="J6655" s="59">
        <v>21085668</v>
      </c>
      <c r="K6655" s="59" t="s">
        <v>6874</v>
      </c>
      <c r="L6655" s="61" t="s">
        <v>113</v>
      </c>
      <c r="M6655" s="61">
        <f>VLOOKUP(H6655,zdroj!C:F,4,0)</f>
        <v>0</v>
      </c>
      <c r="N6655" s="61" t="str">
        <f t="shared" si="206"/>
        <v>katB</v>
      </c>
      <c r="P6655" s="73" t="str">
        <f t="shared" si="207"/>
        <v/>
      </c>
      <c r="Q6655" s="61" t="s">
        <v>30</v>
      </c>
    </row>
    <row r="6656" spans="8:18" x14ac:dyDescent="0.25">
      <c r="H6656" s="59">
        <v>31631</v>
      </c>
      <c r="I6656" s="59" t="s">
        <v>69</v>
      </c>
      <c r="J6656" s="59">
        <v>21085676</v>
      </c>
      <c r="K6656" s="59" t="s">
        <v>6875</v>
      </c>
      <c r="L6656" s="61" t="s">
        <v>113</v>
      </c>
      <c r="M6656" s="61">
        <f>VLOOKUP(H6656,zdroj!C:F,4,0)</f>
        <v>0</v>
      </c>
      <c r="N6656" s="61" t="str">
        <f t="shared" si="206"/>
        <v>katB</v>
      </c>
      <c r="P6656" s="73" t="str">
        <f t="shared" si="207"/>
        <v/>
      </c>
      <c r="Q6656" s="61" t="s">
        <v>30</v>
      </c>
    </row>
    <row r="6657" spans="8:17" x14ac:dyDescent="0.25">
      <c r="H6657" s="59">
        <v>31631</v>
      </c>
      <c r="I6657" s="59" t="s">
        <v>69</v>
      </c>
      <c r="J6657" s="59">
        <v>21085692</v>
      </c>
      <c r="K6657" s="59" t="s">
        <v>6876</v>
      </c>
      <c r="L6657" s="61" t="s">
        <v>113</v>
      </c>
      <c r="M6657" s="61">
        <f>VLOOKUP(H6657,zdroj!C:F,4,0)</f>
        <v>0</v>
      </c>
      <c r="N6657" s="61" t="str">
        <f t="shared" si="206"/>
        <v>katB</v>
      </c>
      <c r="P6657" s="73" t="str">
        <f t="shared" si="207"/>
        <v/>
      </c>
      <c r="Q6657" s="61" t="s">
        <v>30</v>
      </c>
    </row>
    <row r="6658" spans="8:17" x14ac:dyDescent="0.25">
      <c r="H6658" s="59">
        <v>31631</v>
      </c>
      <c r="I6658" s="59" t="s">
        <v>69</v>
      </c>
      <c r="J6658" s="59">
        <v>21085706</v>
      </c>
      <c r="K6658" s="59" t="s">
        <v>6877</v>
      </c>
      <c r="L6658" s="61" t="s">
        <v>113</v>
      </c>
      <c r="M6658" s="61">
        <f>VLOOKUP(H6658,zdroj!C:F,4,0)</f>
        <v>0</v>
      </c>
      <c r="N6658" s="61" t="str">
        <f t="shared" si="206"/>
        <v>katB</v>
      </c>
      <c r="P6658" s="73" t="str">
        <f t="shared" si="207"/>
        <v/>
      </c>
      <c r="Q6658" s="61" t="s">
        <v>30</v>
      </c>
    </row>
    <row r="6659" spans="8:17" x14ac:dyDescent="0.25">
      <c r="H6659" s="59">
        <v>31631</v>
      </c>
      <c r="I6659" s="59" t="s">
        <v>69</v>
      </c>
      <c r="J6659" s="59">
        <v>21085714</v>
      </c>
      <c r="K6659" s="59" t="s">
        <v>6878</v>
      </c>
      <c r="L6659" s="61" t="s">
        <v>113</v>
      </c>
      <c r="M6659" s="61">
        <f>VLOOKUP(H6659,zdroj!C:F,4,0)</f>
        <v>0</v>
      </c>
      <c r="N6659" s="61" t="str">
        <f t="shared" si="206"/>
        <v>katB</v>
      </c>
      <c r="P6659" s="73" t="str">
        <f t="shared" si="207"/>
        <v/>
      </c>
      <c r="Q6659" s="61" t="s">
        <v>30</v>
      </c>
    </row>
    <row r="6660" spans="8:17" x14ac:dyDescent="0.25">
      <c r="H6660" s="59">
        <v>31631</v>
      </c>
      <c r="I6660" s="59" t="s">
        <v>69</v>
      </c>
      <c r="J6660" s="59">
        <v>21085722</v>
      </c>
      <c r="K6660" s="59" t="s">
        <v>6879</v>
      </c>
      <c r="L6660" s="61" t="s">
        <v>113</v>
      </c>
      <c r="M6660" s="61">
        <f>VLOOKUP(H6660,zdroj!C:F,4,0)</f>
        <v>0</v>
      </c>
      <c r="N6660" s="61" t="str">
        <f t="shared" si="206"/>
        <v>katB</v>
      </c>
      <c r="P6660" s="73" t="str">
        <f t="shared" si="207"/>
        <v/>
      </c>
      <c r="Q6660" s="61" t="s">
        <v>30</v>
      </c>
    </row>
    <row r="6661" spans="8:17" x14ac:dyDescent="0.25">
      <c r="H6661" s="59">
        <v>31631</v>
      </c>
      <c r="I6661" s="59" t="s">
        <v>69</v>
      </c>
      <c r="J6661" s="59">
        <v>21085871</v>
      </c>
      <c r="K6661" s="59" t="s">
        <v>6880</v>
      </c>
      <c r="L6661" s="61" t="s">
        <v>81</v>
      </c>
      <c r="M6661" s="61">
        <f>VLOOKUP(H6661,zdroj!C:F,4,0)</f>
        <v>0</v>
      </c>
      <c r="N6661" s="61" t="str">
        <f t="shared" si="206"/>
        <v>-</v>
      </c>
      <c r="P6661" s="73" t="str">
        <f t="shared" si="207"/>
        <v/>
      </c>
      <c r="Q6661" s="61" t="s">
        <v>88</v>
      </c>
    </row>
    <row r="6662" spans="8:17" x14ac:dyDescent="0.25">
      <c r="H6662" s="59">
        <v>31631</v>
      </c>
      <c r="I6662" s="59" t="s">
        <v>69</v>
      </c>
      <c r="J6662" s="59">
        <v>21085889</v>
      </c>
      <c r="K6662" s="59" t="s">
        <v>6881</v>
      </c>
      <c r="L6662" s="61" t="s">
        <v>81</v>
      </c>
      <c r="M6662" s="61">
        <f>VLOOKUP(H6662,zdroj!C:F,4,0)</f>
        <v>0</v>
      </c>
      <c r="N6662" s="61" t="str">
        <f t="shared" si="206"/>
        <v>-</v>
      </c>
      <c r="P6662" s="73" t="str">
        <f t="shared" si="207"/>
        <v/>
      </c>
      <c r="Q6662" s="61" t="s">
        <v>88</v>
      </c>
    </row>
    <row r="6663" spans="8:17" x14ac:dyDescent="0.25">
      <c r="H6663" s="59">
        <v>31631</v>
      </c>
      <c r="I6663" s="59" t="s">
        <v>69</v>
      </c>
      <c r="J6663" s="59">
        <v>21085897</v>
      </c>
      <c r="K6663" s="59" t="s">
        <v>6882</v>
      </c>
      <c r="L6663" s="61" t="s">
        <v>81</v>
      </c>
      <c r="M6663" s="61">
        <f>VLOOKUP(H6663,zdroj!C:F,4,0)</f>
        <v>0</v>
      </c>
      <c r="N6663" s="61" t="str">
        <f t="shared" ref="N6663:N6726" si="208">IF(M6663="A",IF(L6663="katA","katB",L6663),L6663)</f>
        <v>-</v>
      </c>
      <c r="P6663" s="73" t="str">
        <f t="shared" ref="P6663:P6726" si="209">IF(O6663="A",1,"")</f>
        <v/>
      </c>
      <c r="Q6663" s="61" t="s">
        <v>88</v>
      </c>
    </row>
    <row r="6664" spans="8:17" x14ac:dyDescent="0.25">
      <c r="H6664" s="59">
        <v>31631</v>
      </c>
      <c r="I6664" s="59" t="s">
        <v>69</v>
      </c>
      <c r="J6664" s="59">
        <v>27839435</v>
      </c>
      <c r="K6664" s="59" t="s">
        <v>6883</v>
      </c>
      <c r="L6664" s="61" t="s">
        <v>113</v>
      </c>
      <c r="M6664" s="61">
        <f>VLOOKUP(H6664,zdroj!C:F,4,0)</f>
        <v>0</v>
      </c>
      <c r="N6664" s="61" t="str">
        <f t="shared" si="208"/>
        <v>katB</v>
      </c>
      <c r="P6664" s="73" t="str">
        <f t="shared" si="209"/>
        <v/>
      </c>
      <c r="Q6664" s="61" t="s">
        <v>30</v>
      </c>
    </row>
    <row r="6665" spans="8:17" x14ac:dyDescent="0.25">
      <c r="H6665" s="59">
        <v>31631</v>
      </c>
      <c r="I6665" s="59" t="s">
        <v>69</v>
      </c>
      <c r="J6665" s="59">
        <v>30719763</v>
      </c>
      <c r="K6665" s="59" t="s">
        <v>6884</v>
      </c>
      <c r="L6665" s="61" t="s">
        <v>113</v>
      </c>
      <c r="M6665" s="61">
        <f>VLOOKUP(H6665,zdroj!C:F,4,0)</f>
        <v>0</v>
      </c>
      <c r="N6665" s="61" t="str">
        <f t="shared" si="208"/>
        <v>katB</v>
      </c>
      <c r="P6665" s="73" t="str">
        <f t="shared" si="209"/>
        <v/>
      </c>
      <c r="Q6665" s="61" t="s">
        <v>30</v>
      </c>
    </row>
    <row r="6666" spans="8:17" x14ac:dyDescent="0.25">
      <c r="H6666" s="59">
        <v>31631</v>
      </c>
      <c r="I6666" s="59" t="s">
        <v>69</v>
      </c>
      <c r="J6666" s="59">
        <v>30719771</v>
      </c>
      <c r="K6666" s="59" t="s">
        <v>6885</v>
      </c>
      <c r="L6666" s="61" t="s">
        <v>113</v>
      </c>
      <c r="M6666" s="61">
        <f>VLOOKUP(H6666,zdroj!C:F,4,0)</f>
        <v>0</v>
      </c>
      <c r="N6666" s="61" t="str">
        <f t="shared" si="208"/>
        <v>katB</v>
      </c>
      <c r="P6666" s="73" t="str">
        <f t="shared" si="209"/>
        <v/>
      </c>
      <c r="Q6666" s="61" t="s">
        <v>30</v>
      </c>
    </row>
    <row r="6667" spans="8:17" x14ac:dyDescent="0.25">
      <c r="H6667" s="59">
        <v>108090</v>
      </c>
      <c r="I6667" s="59" t="s">
        <v>72</v>
      </c>
      <c r="J6667" s="59">
        <v>2404427</v>
      </c>
      <c r="K6667" s="59" t="s">
        <v>6886</v>
      </c>
      <c r="L6667" s="61" t="s">
        <v>81</v>
      </c>
      <c r="M6667" s="61">
        <f>VLOOKUP(H6667,zdroj!C:F,4,0)</f>
        <v>0</v>
      </c>
      <c r="N6667" s="61" t="str">
        <f t="shared" si="208"/>
        <v>-</v>
      </c>
      <c r="P6667" s="73" t="str">
        <f t="shared" si="209"/>
        <v/>
      </c>
      <c r="Q6667" s="61" t="s">
        <v>86</v>
      </c>
    </row>
    <row r="6668" spans="8:17" x14ac:dyDescent="0.25">
      <c r="H6668" s="59">
        <v>108090</v>
      </c>
      <c r="I6668" s="59" t="s">
        <v>72</v>
      </c>
      <c r="J6668" s="59">
        <v>2404435</v>
      </c>
      <c r="K6668" s="59" t="s">
        <v>6887</v>
      </c>
      <c r="L6668" s="61" t="s">
        <v>81</v>
      </c>
      <c r="M6668" s="61">
        <f>VLOOKUP(H6668,zdroj!C:F,4,0)</f>
        <v>0</v>
      </c>
      <c r="N6668" s="61" t="str">
        <f t="shared" si="208"/>
        <v>-</v>
      </c>
      <c r="P6668" s="73" t="str">
        <f t="shared" si="209"/>
        <v/>
      </c>
      <c r="Q6668" s="61" t="s">
        <v>86</v>
      </c>
    </row>
    <row r="6669" spans="8:17" x14ac:dyDescent="0.25">
      <c r="H6669" s="59">
        <v>108090</v>
      </c>
      <c r="I6669" s="59" t="s">
        <v>72</v>
      </c>
      <c r="J6669" s="59">
        <v>2404443</v>
      </c>
      <c r="K6669" s="59" t="s">
        <v>6888</v>
      </c>
      <c r="L6669" s="61" t="s">
        <v>81</v>
      </c>
      <c r="M6669" s="61">
        <f>VLOOKUP(H6669,zdroj!C:F,4,0)</f>
        <v>0</v>
      </c>
      <c r="N6669" s="61" t="str">
        <f t="shared" si="208"/>
        <v>-</v>
      </c>
      <c r="P6669" s="73" t="str">
        <f t="shared" si="209"/>
        <v/>
      </c>
      <c r="Q6669" s="61" t="s">
        <v>86</v>
      </c>
    </row>
    <row r="6670" spans="8:17" x14ac:dyDescent="0.25">
      <c r="H6670" s="59">
        <v>108090</v>
      </c>
      <c r="I6670" s="59" t="s">
        <v>72</v>
      </c>
      <c r="J6670" s="59">
        <v>2404460</v>
      </c>
      <c r="K6670" s="59" t="s">
        <v>6889</v>
      </c>
      <c r="L6670" s="61" t="s">
        <v>81</v>
      </c>
      <c r="M6670" s="61">
        <f>VLOOKUP(H6670,zdroj!C:F,4,0)</f>
        <v>0</v>
      </c>
      <c r="N6670" s="61" t="str">
        <f t="shared" si="208"/>
        <v>-</v>
      </c>
      <c r="P6670" s="73" t="str">
        <f t="shared" si="209"/>
        <v/>
      </c>
      <c r="Q6670" s="61" t="s">
        <v>86</v>
      </c>
    </row>
    <row r="6671" spans="8:17" x14ac:dyDescent="0.25">
      <c r="H6671" s="59">
        <v>108090</v>
      </c>
      <c r="I6671" s="59" t="s">
        <v>72</v>
      </c>
      <c r="J6671" s="59">
        <v>2404478</v>
      </c>
      <c r="K6671" s="59" t="s">
        <v>6890</v>
      </c>
      <c r="L6671" s="61" t="s">
        <v>81</v>
      </c>
      <c r="M6671" s="61">
        <f>VLOOKUP(H6671,zdroj!C:F,4,0)</f>
        <v>0</v>
      </c>
      <c r="N6671" s="61" t="str">
        <f t="shared" si="208"/>
        <v>-</v>
      </c>
      <c r="P6671" s="73" t="str">
        <f t="shared" si="209"/>
        <v/>
      </c>
      <c r="Q6671" s="61" t="s">
        <v>86</v>
      </c>
    </row>
    <row r="6672" spans="8:17" x14ac:dyDescent="0.25">
      <c r="H6672" s="59">
        <v>108090</v>
      </c>
      <c r="I6672" s="59" t="s">
        <v>72</v>
      </c>
      <c r="J6672" s="59">
        <v>2404486</v>
      </c>
      <c r="K6672" s="59" t="s">
        <v>6891</v>
      </c>
      <c r="L6672" s="61" t="s">
        <v>81</v>
      </c>
      <c r="M6672" s="61">
        <f>VLOOKUP(H6672,zdroj!C:F,4,0)</f>
        <v>0</v>
      </c>
      <c r="N6672" s="61" t="str">
        <f t="shared" si="208"/>
        <v>-</v>
      </c>
      <c r="P6672" s="73" t="str">
        <f t="shared" si="209"/>
        <v/>
      </c>
      <c r="Q6672" s="61" t="s">
        <v>86</v>
      </c>
    </row>
    <row r="6673" spans="8:17" x14ac:dyDescent="0.25">
      <c r="H6673" s="59">
        <v>108090</v>
      </c>
      <c r="I6673" s="59" t="s">
        <v>72</v>
      </c>
      <c r="J6673" s="59">
        <v>2404494</v>
      </c>
      <c r="K6673" s="59" t="s">
        <v>6892</v>
      </c>
      <c r="L6673" s="61" t="s">
        <v>81</v>
      </c>
      <c r="M6673" s="61">
        <f>VLOOKUP(H6673,zdroj!C:F,4,0)</f>
        <v>0</v>
      </c>
      <c r="N6673" s="61" t="str">
        <f t="shared" si="208"/>
        <v>-</v>
      </c>
      <c r="P6673" s="73" t="str">
        <f t="shared" si="209"/>
        <v/>
      </c>
      <c r="Q6673" s="61" t="s">
        <v>86</v>
      </c>
    </row>
    <row r="6674" spans="8:17" x14ac:dyDescent="0.25">
      <c r="H6674" s="59">
        <v>108090</v>
      </c>
      <c r="I6674" s="59" t="s">
        <v>72</v>
      </c>
      <c r="J6674" s="59">
        <v>2404508</v>
      </c>
      <c r="K6674" s="59" t="s">
        <v>6893</v>
      </c>
      <c r="L6674" s="61" t="s">
        <v>81</v>
      </c>
      <c r="M6674" s="61">
        <f>VLOOKUP(H6674,zdroj!C:F,4,0)</f>
        <v>0</v>
      </c>
      <c r="N6674" s="61" t="str">
        <f t="shared" si="208"/>
        <v>-</v>
      </c>
      <c r="P6674" s="73" t="str">
        <f t="shared" si="209"/>
        <v/>
      </c>
      <c r="Q6674" s="61" t="s">
        <v>86</v>
      </c>
    </row>
    <row r="6675" spans="8:17" x14ac:dyDescent="0.25">
      <c r="H6675" s="59">
        <v>108090</v>
      </c>
      <c r="I6675" s="59" t="s">
        <v>72</v>
      </c>
      <c r="J6675" s="59">
        <v>2404516</v>
      </c>
      <c r="K6675" s="59" t="s">
        <v>6894</v>
      </c>
      <c r="L6675" s="61" t="s">
        <v>81</v>
      </c>
      <c r="M6675" s="61">
        <f>VLOOKUP(H6675,zdroj!C:F,4,0)</f>
        <v>0</v>
      </c>
      <c r="N6675" s="61" t="str">
        <f t="shared" si="208"/>
        <v>-</v>
      </c>
      <c r="P6675" s="73" t="str">
        <f t="shared" si="209"/>
        <v/>
      </c>
      <c r="Q6675" s="61" t="s">
        <v>86</v>
      </c>
    </row>
    <row r="6676" spans="8:17" x14ac:dyDescent="0.25">
      <c r="H6676" s="59">
        <v>108090</v>
      </c>
      <c r="I6676" s="59" t="s">
        <v>72</v>
      </c>
      <c r="J6676" s="59">
        <v>2404524</v>
      </c>
      <c r="K6676" s="59" t="s">
        <v>6895</v>
      </c>
      <c r="L6676" s="61" t="s">
        <v>81</v>
      </c>
      <c r="M6676" s="61">
        <f>VLOOKUP(H6676,zdroj!C:F,4,0)</f>
        <v>0</v>
      </c>
      <c r="N6676" s="61" t="str">
        <f t="shared" si="208"/>
        <v>-</v>
      </c>
      <c r="P6676" s="73" t="str">
        <f t="shared" si="209"/>
        <v/>
      </c>
      <c r="Q6676" s="61" t="s">
        <v>86</v>
      </c>
    </row>
    <row r="6677" spans="8:17" x14ac:dyDescent="0.25">
      <c r="H6677" s="59">
        <v>108090</v>
      </c>
      <c r="I6677" s="59" t="s">
        <v>72</v>
      </c>
      <c r="J6677" s="59">
        <v>2404532</v>
      </c>
      <c r="K6677" s="59" t="s">
        <v>6896</v>
      </c>
      <c r="L6677" s="61" t="s">
        <v>81</v>
      </c>
      <c r="M6677" s="61">
        <f>VLOOKUP(H6677,zdroj!C:F,4,0)</f>
        <v>0</v>
      </c>
      <c r="N6677" s="61" t="str">
        <f t="shared" si="208"/>
        <v>-</v>
      </c>
      <c r="P6677" s="73" t="str">
        <f t="shared" si="209"/>
        <v/>
      </c>
      <c r="Q6677" s="61" t="s">
        <v>86</v>
      </c>
    </row>
    <row r="6678" spans="8:17" x14ac:dyDescent="0.25">
      <c r="H6678" s="59">
        <v>108090</v>
      </c>
      <c r="I6678" s="59" t="s">
        <v>72</v>
      </c>
      <c r="J6678" s="59">
        <v>2404541</v>
      </c>
      <c r="K6678" s="59" t="s">
        <v>6897</v>
      </c>
      <c r="L6678" s="61" t="s">
        <v>81</v>
      </c>
      <c r="M6678" s="61">
        <f>VLOOKUP(H6678,zdroj!C:F,4,0)</f>
        <v>0</v>
      </c>
      <c r="N6678" s="61" t="str">
        <f t="shared" si="208"/>
        <v>-</v>
      </c>
      <c r="P6678" s="73" t="str">
        <f t="shared" si="209"/>
        <v/>
      </c>
      <c r="Q6678" s="61" t="s">
        <v>86</v>
      </c>
    </row>
    <row r="6679" spans="8:17" x14ac:dyDescent="0.25">
      <c r="H6679" s="59">
        <v>108090</v>
      </c>
      <c r="I6679" s="59" t="s">
        <v>72</v>
      </c>
      <c r="J6679" s="59">
        <v>2404559</v>
      </c>
      <c r="K6679" s="59" t="s">
        <v>6898</v>
      </c>
      <c r="L6679" s="61" t="s">
        <v>81</v>
      </c>
      <c r="M6679" s="61">
        <f>VLOOKUP(H6679,zdroj!C:F,4,0)</f>
        <v>0</v>
      </c>
      <c r="N6679" s="61" t="str">
        <f t="shared" si="208"/>
        <v>-</v>
      </c>
      <c r="P6679" s="73" t="str">
        <f t="shared" si="209"/>
        <v/>
      </c>
      <c r="Q6679" s="61" t="s">
        <v>86</v>
      </c>
    </row>
    <row r="6680" spans="8:17" x14ac:dyDescent="0.25">
      <c r="H6680" s="59">
        <v>108090</v>
      </c>
      <c r="I6680" s="59" t="s">
        <v>72</v>
      </c>
      <c r="J6680" s="59">
        <v>2404567</v>
      </c>
      <c r="K6680" s="59" t="s">
        <v>6899</v>
      </c>
      <c r="L6680" s="61" t="s">
        <v>81</v>
      </c>
      <c r="M6680" s="61">
        <f>VLOOKUP(H6680,zdroj!C:F,4,0)</f>
        <v>0</v>
      </c>
      <c r="N6680" s="61" t="str">
        <f t="shared" si="208"/>
        <v>-</v>
      </c>
      <c r="P6680" s="73" t="str">
        <f t="shared" si="209"/>
        <v/>
      </c>
      <c r="Q6680" s="61" t="s">
        <v>86</v>
      </c>
    </row>
    <row r="6681" spans="8:17" x14ac:dyDescent="0.25">
      <c r="H6681" s="59">
        <v>108090</v>
      </c>
      <c r="I6681" s="59" t="s">
        <v>72</v>
      </c>
      <c r="J6681" s="59">
        <v>2404575</v>
      </c>
      <c r="K6681" s="59" t="s">
        <v>6900</v>
      </c>
      <c r="L6681" s="61" t="s">
        <v>81</v>
      </c>
      <c r="M6681" s="61">
        <f>VLOOKUP(H6681,zdroj!C:F,4,0)</f>
        <v>0</v>
      </c>
      <c r="N6681" s="61" t="str">
        <f t="shared" si="208"/>
        <v>-</v>
      </c>
      <c r="P6681" s="73" t="str">
        <f t="shared" si="209"/>
        <v/>
      </c>
      <c r="Q6681" s="61" t="s">
        <v>86</v>
      </c>
    </row>
    <row r="6682" spans="8:17" x14ac:dyDescent="0.25">
      <c r="H6682" s="59">
        <v>108090</v>
      </c>
      <c r="I6682" s="59" t="s">
        <v>72</v>
      </c>
      <c r="J6682" s="59">
        <v>2404583</v>
      </c>
      <c r="K6682" s="59" t="s">
        <v>6901</v>
      </c>
      <c r="L6682" s="61" t="s">
        <v>81</v>
      </c>
      <c r="M6682" s="61">
        <f>VLOOKUP(H6682,zdroj!C:F,4,0)</f>
        <v>0</v>
      </c>
      <c r="N6682" s="61" t="str">
        <f t="shared" si="208"/>
        <v>-</v>
      </c>
      <c r="P6682" s="73" t="str">
        <f t="shared" si="209"/>
        <v/>
      </c>
      <c r="Q6682" s="61" t="s">
        <v>86</v>
      </c>
    </row>
    <row r="6683" spans="8:17" x14ac:dyDescent="0.25">
      <c r="H6683" s="59">
        <v>108090</v>
      </c>
      <c r="I6683" s="59" t="s">
        <v>72</v>
      </c>
      <c r="J6683" s="59">
        <v>2404591</v>
      </c>
      <c r="K6683" s="59" t="s">
        <v>6902</v>
      </c>
      <c r="L6683" s="61" t="s">
        <v>81</v>
      </c>
      <c r="M6683" s="61">
        <f>VLOOKUP(H6683,zdroj!C:F,4,0)</f>
        <v>0</v>
      </c>
      <c r="N6683" s="61" t="str">
        <f t="shared" si="208"/>
        <v>-</v>
      </c>
      <c r="P6683" s="73" t="str">
        <f t="shared" si="209"/>
        <v/>
      </c>
      <c r="Q6683" s="61" t="s">
        <v>86</v>
      </c>
    </row>
    <row r="6684" spans="8:17" x14ac:dyDescent="0.25">
      <c r="H6684" s="59">
        <v>108090</v>
      </c>
      <c r="I6684" s="59" t="s">
        <v>72</v>
      </c>
      <c r="J6684" s="59">
        <v>2404605</v>
      </c>
      <c r="K6684" s="59" t="s">
        <v>6903</v>
      </c>
      <c r="L6684" s="61" t="s">
        <v>81</v>
      </c>
      <c r="M6684" s="61">
        <f>VLOOKUP(H6684,zdroj!C:F,4,0)</f>
        <v>0</v>
      </c>
      <c r="N6684" s="61" t="str">
        <f t="shared" si="208"/>
        <v>-</v>
      </c>
      <c r="P6684" s="73" t="str">
        <f t="shared" si="209"/>
        <v/>
      </c>
      <c r="Q6684" s="61" t="s">
        <v>86</v>
      </c>
    </row>
    <row r="6685" spans="8:17" x14ac:dyDescent="0.25">
      <c r="H6685" s="59">
        <v>108090</v>
      </c>
      <c r="I6685" s="59" t="s">
        <v>72</v>
      </c>
      <c r="J6685" s="59">
        <v>2404613</v>
      </c>
      <c r="K6685" s="59" t="s">
        <v>6904</v>
      </c>
      <c r="L6685" s="61" t="s">
        <v>81</v>
      </c>
      <c r="M6685" s="61">
        <f>VLOOKUP(H6685,zdroj!C:F,4,0)</f>
        <v>0</v>
      </c>
      <c r="N6685" s="61" t="str">
        <f t="shared" si="208"/>
        <v>-</v>
      </c>
      <c r="P6685" s="73" t="str">
        <f t="shared" si="209"/>
        <v/>
      </c>
      <c r="Q6685" s="61" t="s">
        <v>86</v>
      </c>
    </row>
    <row r="6686" spans="8:17" x14ac:dyDescent="0.25">
      <c r="H6686" s="59">
        <v>108090</v>
      </c>
      <c r="I6686" s="59" t="s">
        <v>72</v>
      </c>
      <c r="J6686" s="59">
        <v>2404621</v>
      </c>
      <c r="K6686" s="59" t="s">
        <v>6905</v>
      </c>
      <c r="L6686" s="61" t="s">
        <v>81</v>
      </c>
      <c r="M6686" s="61">
        <f>VLOOKUP(H6686,zdroj!C:F,4,0)</f>
        <v>0</v>
      </c>
      <c r="N6686" s="61" t="str">
        <f t="shared" si="208"/>
        <v>-</v>
      </c>
      <c r="P6686" s="73" t="str">
        <f t="shared" si="209"/>
        <v/>
      </c>
      <c r="Q6686" s="61" t="s">
        <v>86</v>
      </c>
    </row>
    <row r="6687" spans="8:17" x14ac:dyDescent="0.25">
      <c r="H6687" s="59">
        <v>108090</v>
      </c>
      <c r="I6687" s="59" t="s">
        <v>72</v>
      </c>
      <c r="J6687" s="59">
        <v>2404630</v>
      </c>
      <c r="K6687" s="59" t="s">
        <v>6906</v>
      </c>
      <c r="L6687" s="61" t="s">
        <v>81</v>
      </c>
      <c r="M6687" s="61">
        <f>VLOOKUP(H6687,zdroj!C:F,4,0)</f>
        <v>0</v>
      </c>
      <c r="N6687" s="61" t="str">
        <f t="shared" si="208"/>
        <v>-</v>
      </c>
      <c r="P6687" s="73" t="str">
        <f t="shared" si="209"/>
        <v/>
      </c>
      <c r="Q6687" s="61" t="s">
        <v>86</v>
      </c>
    </row>
    <row r="6688" spans="8:17" x14ac:dyDescent="0.25">
      <c r="H6688" s="59">
        <v>108090</v>
      </c>
      <c r="I6688" s="59" t="s">
        <v>72</v>
      </c>
      <c r="J6688" s="59">
        <v>2404648</v>
      </c>
      <c r="K6688" s="59" t="s">
        <v>6907</v>
      </c>
      <c r="L6688" s="61" t="s">
        <v>81</v>
      </c>
      <c r="M6688" s="61">
        <f>VLOOKUP(H6688,zdroj!C:F,4,0)</f>
        <v>0</v>
      </c>
      <c r="N6688" s="61" t="str">
        <f t="shared" si="208"/>
        <v>-</v>
      </c>
      <c r="P6688" s="73" t="str">
        <f t="shared" si="209"/>
        <v/>
      </c>
      <c r="Q6688" s="61" t="s">
        <v>86</v>
      </c>
    </row>
    <row r="6689" spans="8:17" x14ac:dyDescent="0.25">
      <c r="H6689" s="59">
        <v>108090</v>
      </c>
      <c r="I6689" s="59" t="s">
        <v>72</v>
      </c>
      <c r="J6689" s="59">
        <v>2404656</v>
      </c>
      <c r="K6689" s="59" t="s">
        <v>6908</v>
      </c>
      <c r="L6689" s="61" t="s">
        <v>114</v>
      </c>
      <c r="M6689" s="61">
        <f>VLOOKUP(H6689,zdroj!C:F,4,0)</f>
        <v>0</v>
      </c>
      <c r="N6689" s="61" t="str">
        <f t="shared" si="208"/>
        <v>katC</v>
      </c>
      <c r="P6689" s="73" t="str">
        <f t="shared" si="209"/>
        <v/>
      </c>
      <c r="Q6689" s="61" t="s">
        <v>31</v>
      </c>
    </row>
    <row r="6690" spans="8:17" x14ac:dyDescent="0.25">
      <c r="H6690" s="59">
        <v>108090</v>
      </c>
      <c r="I6690" s="59" t="s">
        <v>72</v>
      </c>
      <c r="J6690" s="59">
        <v>2404664</v>
      </c>
      <c r="K6690" s="59" t="s">
        <v>6909</v>
      </c>
      <c r="L6690" s="61" t="s">
        <v>81</v>
      </c>
      <c r="M6690" s="61">
        <f>VLOOKUP(H6690,zdroj!C:F,4,0)</f>
        <v>0</v>
      </c>
      <c r="N6690" s="61" t="str">
        <f t="shared" si="208"/>
        <v>-</v>
      </c>
      <c r="P6690" s="73" t="str">
        <f t="shared" si="209"/>
        <v/>
      </c>
      <c r="Q6690" s="61" t="s">
        <v>86</v>
      </c>
    </row>
    <row r="6691" spans="8:17" x14ac:dyDescent="0.25">
      <c r="H6691" s="59">
        <v>108090</v>
      </c>
      <c r="I6691" s="59" t="s">
        <v>72</v>
      </c>
      <c r="J6691" s="59">
        <v>2404672</v>
      </c>
      <c r="K6691" s="59" t="s">
        <v>6910</v>
      </c>
      <c r="L6691" s="61" t="s">
        <v>81</v>
      </c>
      <c r="M6691" s="61">
        <f>VLOOKUP(H6691,zdroj!C:F,4,0)</f>
        <v>0</v>
      </c>
      <c r="N6691" s="61" t="str">
        <f t="shared" si="208"/>
        <v>-</v>
      </c>
      <c r="P6691" s="73" t="str">
        <f t="shared" si="209"/>
        <v/>
      </c>
      <c r="Q6691" s="61" t="s">
        <v>86</v>
      </c>
    </row>
    <row r="6692" spans="8:17" x14ac:dyDescent="0.25">
      <c r="H6692" s="59">
        <v>108090</v>
      </c>
      <c r="I6692" s="59" t="s">
        <v>72</v>
      </c>
      <c r="J6692" s="59">
        <v>2404681</v>
      </c>
      <c r="K6692" s="59" t="s">
        <v>6911</v>
      </c>
      <c r="L6692" s="61" t="s">
        <v>81</v>
      </c>
      <c r="M6692" s="61">
        <f>VLOOKUP(H6692,zdroj!C:F,4,0)</f>
        <v>0</v>
      </c>
      <c r="N6692" s="61" t="str">
        <f t="shared" si="208"/>
        <v>-</v>
      </c>
      <c r="P6692" s="73" t="str">
        <f t="shared" si="209"/>
        <v/>
      </c>
      <c r="Q6692" s="61" t="s">
        <v>86</v>
      </c>
    </row>
    <row r="6693" spans="8:17" x14ac:dyDescent="0.25">
      <c r="H6693" s="59">
        <v>108090</v>
      </c>
      <c r="I6693" s="59" t="s">
        <v>72</v>
      </c>
      <c r="J6693" s="59">
        <v>2404699</v>
      </c>
      <c r="K6693" s="59" t="s">
        <v>6912</v>
      </c>
      <c r="L6693" s="61" t="s">
        <v>81</v>
      </c>
      <c r="M6693" s="61">
        <f>VLOOKUP(H6693,zdroj!C:F,4,0)</f>
        <v>0</v>
      </c>
      <c r="N6693" s="61" t="str">
        <f t="shared" si="208"/>
        <v>-</v>
      </c>
      <c r="P6693" s="73" t="str">
        <f t="shared" si="209"/>
        <v/>
      </c>
      <c r="Q6693" s="61" t="s">
        <v>86</v>
      </c>
    </row>
    <row r="6694" spans="8:17" x14ac:dyDescent="0.25">
      <c r="H6694" s="59">
        <v>108090</v>
      </c>
      <c r="I6694" s="59" t="s">
        <v>72</v>
      </c>
      <c r="J6694" s="59">
        <v>2404702</v>
      </c>
      <c r="K6694" s="59" t="s">
        <v>6913</v>
      </c>
      <c r="L6694" s="61" t="s">
        <v>81</v>
      </c>
      <c r="M6694" s="61">
        <f>VLOOKUP(H6694,zdroj!C:F,4,0)</f>
        <v>0</v>
      </c>
      <c r="N6694" s="61" t="str">
        <f t="shared" si="208"/>
        <v>-</v>
      </c>
      <c r="P6694" s="73" t="str">
        <f t="shared" si="209"/>
        <v/>
      </c>
      <c r="Q6694" s="61" t="s">
        <v>86</v>
      </c>
    </row>
    <row r="6695" spans="8:17" x14ac:dyDescent="0.25">
      <c r="H6695" s="59">
        <v>108090</v>
      </c>
      <c r="I6695" s="59" t="s">
        <v>72</v>
      </c>
      <c r="J6695" s="59">
        <v>2404711</v>
      </c>
      <c r="K6695" s="59" t="s">
        <v>6914</v>
      </c>
      <c r="L6695" s="61" t="s">
        <v>81</v>
      </c>
      <c r="M6695" s="61">
        <f>VLOOKUP(H6695,zdroj!C:F,4,0)</f>
        <v>0</v>
      </c>
      <c r="N6695" s="61" t="str">
        <f t="shared" si="208"/>
        <v>-</v>
      </c>
      <c r="P6695" s="73" t="str">
        <f t="shared" si="209"/>
        <v/>
      </c>
      <c r="Q6695" s="61" t="s">
        <v>86</v>
      </c>
    </row>
    <row r="6696" spans="8:17" x14ac:dyDescent="0.25">
      <c r="H6696" s="59">
        <v>108090</v>
      </c>
      <c r="I6696" s="59" t="s">
        <v>72</v>
      </c>
      <c r="J6696" s="59">
        <v>2404729</v>
      </c>
      <c r="K6696" s="59" t="s">
        <v>6915</v>
      </c>
      <c r="L6696" s="61" t="s">
        <v>81</v>
      </c>
      <c r="M6696" s="61">
        <f>VLOOKUP(H6696,zdroj!C:F,4,0)</f>
        <v>0</v>
      </c>
      <c r="N6696" s="61" t="str">
        <f t="shared" si="208"/>
        <v>-</v>
      </c>
      <c r="P6696" s="73" t="str">
        <f t="shared" si="209"/>
        <v/>
      </c>
      <c r="Q6696" s="61" t="s">
        <v>86</v>
      </c>
    </row>
    <row r="6697" spans="8:17" x14ac:dyDescent="0.25">
      <c r="H6697" s="59">
        <v>108090</v>
      </c>
      <c r="I6697" s="59" t="s">
        <v>72</v>
      </c>
      <c r="J6697" s="59">
        <v>2404737</v>
      </c>
      <c r="K6697" s="59" t="s">
        <v>6916</v>
      </c>
      <c r="L6697" s="61" t="s">
        <v>81</v>
      </c>
      <c r="M6697" s="61">
        <f>VLOOKUP(H6697,zdroj!C:F,4,0)</f>
        <v>0</v>
      </c>
      <c r="N6697" s="61" t="str">
        <f t="shared" si="208"/>
        <v>-</v>
      </c>
      <c r="P6697" s="73" t="str">
        <f t="shared" si="209"/>
        <v/>
      </c>
      <c r="Q6697" s="61" t="s">
        <v>86</v>
      </c>
    </row>
    <row r="6698" spans="8:17" x14ac:dyDescent="0.25">
      <c r="H6698" s="59">
        <v>108090</v>
      </c>
      <c r="I6698" s="59" t="s">
        <v>72</v>
      </c>
      <c r="J6698" s="59">
        <v>2404745</v>
      </c>
      <c r="K6698" s="59" t="s">
        <v>6917</v>
      </c>
      <c r="L6698" s="61" t="s">
        <v>81</v>
      </c>
      <c r="M6698" s="61">
        <f>VLOOKUP(H6698,zdroj!C:F,4,0)</f>
        <v>0</v>
      </c>
      <c r="N6698" s="61" t="str">
        <f t="shared" si="208"/>
        <v>-</v>
      </c>
      <c r="P6698" s="73" t="str">
        <f t="shared" si="209"/>
        <v/>
      </c>
      <c r="Q6698" s="61" t="s">
        <v>86</v>
      </c>
    </row>
    <row r="6699" spans="8:17" x14ac:dyDescent="0.25">
      <c r="H6699" s="59">
        <v>108090</v>
      </c>
      <c r="I6699" s="59" t="s">
        <v>72</v>
      </c>
      <c r="J6699" s="59">
        <v>2404753</v>
      </c>
      <c r="K6699" s="59" t="s">
        <v>6918</v>
      </c>
      <c r="L6699" s="61" t="s">
        <v>81</v>
      </c>
      <c r="M6699" s="61">
        <f>VLOOKUP(H6699,zdroj!C:F,4,0)</f>
        <v>0</v>
      </c>
      <c r="N6699" s="61" t="str">
        <f t="shared" si="208"/>
        <v>-</v>
      </c>
      <c r="P6699" s="73" t="str">
        <f t="shared" si="209"/>
        <v/>
      </c>
      <c r="Q6699" s="61" t="s">
        <v>86</v>
      </c>
    </row>
    <row r="6700" spans="8:17" x14ac:dyDescent="0.25">
      <c r="H6700" s="59">
        <v>108090</v>
      </c>
      <c r="I6700" s="59" t="s">
        <v>72</v>
      </c>
      <c r="J6700" s="59">
        <v>2404761</v>
      </c>
      <c r="K6700" s="59" t="s">
        <v>6919</v>
      </c>
      <c r="L6700" s="61" t="s">
        <v>81</v>
      </c>
      <c r="M6700" s="61">
        <f>VLOOKUP(H6700,zdroj!C:F,4,0)</f>
        <v>0</v>
      </c>
      <c r="N6700" s="61" t="str">
        <f t="shared" si="208"/>
        <v>-</v>
      </c>
      <c r="P6700" s="73" t="str">
        <f t="shared" si="209"/>
        <v/>
      </c>
      <c r="Q6700" s="61" t="s">
        <v>86</v>
      </c>
    </row>
    <row r="6701" spans="8:17" x14ac:dyDescent="0.25">
      <c r="H6701" s="59">
        <v>108090</v>
      </c>
      <c r="I6701" s="59" t="s">
        <v>72</v>
      </c>
      <c r="J6701" s="59">
        <v>2404770</v>
      </c>
      <c r="K6701" s="59" t="s">
        <v>6920</v>
      </c>
      <c r="L6701" s="61" t="s">
        <v>81</v>
      </c>
      <c r="M6701" s="61">
        <f>VLOOKUP(H6701,zdroj!C:F,4,0)</f>
        <v>0</v>
      </c>
      <c r="N6701" s="61" t="str">
        <f t="shared" si="208"/>
        <v>-</v>
      </c>
      <c r="P6701" s="73" t="str">
        <f t="shared" si="209"/>
        <v/>
      </c>
      <c r="Q6701" s="61" t="s">
        <v>86</v>
      </c>
    </row>
    <row r="6702" spans="8:17" x14ac:dyDescent="0.25">
      <c r="H6702" s="59">
        <v>108090</v>
      </c>
      <c r="I6702" s="59" t="s">
        <v>72</v>
      </c>
      <c r="J6702" s="59">
        <v>2404788</v>
      </c>
      <c r="K6702" s="59" t="s">
        <v>6921</v>
      </c>
      <c r="L6702" s="61" t="s">
        <v>81</v>
      </c>
      <c r="M6702" s="61">
        <f>VLOOKUP(H6702,zdroj!C:F,4,0)</f>
        <v>0</v>
      </c>
      <c r="N6702" s="61" t="str">
        <f t="shared" si="208"/>
        <v>-</v>
      </c>
      <c r="P6702" s="73" t="str">
        <f t="shared" si="209"/>
        <v/>
      </c>
      <c r="Q6702" s="61" t="s">
        <v>86</v>
      </c>
    </row>
    <row r="6703" spans="8:17" x14ac:dyDescent="0.25">
      <c r="H6703" s="59">
        <v>108090</v>
      </c>
      <c r="I6703" s="59" t="s">
        <v>72</v>
      </c>
      <c r="J6703" s="59">
        <v>2404796</v>
      </c>
      <c r="K6703" s="59" t="s">
        <v>6922</v>
      </c>
      <c r="L6703" s="61" t="s">
        <v>81</v>
      </c>
      <c r="M6703" s="61">
        <f>VLOOKUP(H6703,zdroj!C:F,4,0)</f>
        <v>0</v>
      </c>
      <c r="N6703" s="61" t="str">
        <f t="shared" si="208"/>
        <v>-</v>
      </c>
      <c r="P6703" s="73" t="str">
        <f t="shared" si="209"/>
        <v/>
      </c>
      <c r="Q6703" s="61" t="s">
        <v>86</v>
      </c>
    </row>
    <row r="6704" spans="8:17" x14ac:dyDescent="0.25">
      <c r="H6704" s="59">
        <v>108090</v>
      </c>
      <c r="I6704" s="59" t="s">
        <v>72</v>
      </c>
      <c r="J6704" s="59">
        <v>2404800</v>
      </c>
      <c r="K6704" s="59" t="s">
        <v>6923</v>
      </c>
      <c r="L6704" s="61" t="s">
        <v>114</v>
      </c>
      <c r="M6704" s="61">
        <f>VLOOKUP(H6704,zdroj!C:F,4,0)</f>
        <v>0</v>
      </c>
      <c r="N6704" s="61" t="str">
        <f t="shared" si="208"/>
        <v>katC</v>
      </c>
      <c r="P6704" s="73" t="str">
        <f t="shared" si="209"/>
        <v/>
      </c>
      <c r="Q6704" s="61" t="s">
        <v>31</v>
      </c>
    </row>
    <row r="6705" spans="8:17" x14ac:dyDescent="0.25">
      <c r="H6705" s="59">
        <v>108090</v>
      </c>
      <c r="I6705" s="59" t="s">
        <v>72</v>
      </c>
      <c r="J6705" s="59">
        <v>2404818</v>
      </c>
      <c r="K6705" s="59" t="s">
        <v>6924</v>
      </c>
      <c r="L6705" s="61" t="s">
        <v>81</v>
      </c>
      <c r="M6705" s="61">
        <f>VLOOKUP(H6705,zdroj!C:F,4,0)</f>
        <v>0</v>
      </c>
      <c r="N6705" s="61" t="str">
        <f t="shared" si="208"/>
        <v>-</v>
      </c>
      <c r="P6705" s="73" t="str">
        <f t="shared" si="209"/>
        <v/>
      </c>
      <c r="Q6705" s="61" t="s">
        <v>86</v>
      </c>
    </row>
    <row r="6706" spans="8:17" x14ac:dyDescent="0.25">
      <c r="H6706" s="59">
        <v>108090</v>
      </c>
      <c r="I6706" s="59" t="s">
        <v>72</v>
      </c>
      <c r="J6706" s="59">
        <v>2404826</v>
      </c>
      <c r="K6706" s="59" t="s">
        <v>6925</v>
      </c>
      <c r="L6706" s="61" t="s">
        <v>81</v>
      </c>
      <c r="M6706" s="61">
        <f>VLOOKUP(H6706,zdroj!C:F,4,0)</f>
        <v>0</v>
      </c>
      <c r="N6706" s="61" t="str">
        <f t="shared" si="208"/>
        <v>-</v>
      </c>
      <c r="P6706" s="73" t="str">
        <f t="shared" si="209"/>
        <v/>
      </c>
      <c r="Q6706" s="61" t="s">
        <v>86</v>
      </c>
    </row>
    <row r="6707" spans="8:17" x14ac:dyDescent="0.25">
      <c r="H6707" s="59">
        <v>108090</v>
      </c>
      <c r="I6707" s="59" t="s">
        <v>72</v>
      </c>
      <c r="J6707" s="59">
        <v>2404834</v>
      </c>
      <c r="K6707" s="59" t="s">
        <v>6926</v>
      </c>
      <c r="L6707" s="61" t="s">
        <v>81</v>
      </c>
      <c r="M6707" s="61">
        <f>VLOOKUP(H6707,zdroj!C:F,4,0)</f>
        <v>0</v>
      </c>
      <c r="N6707" s="61" t="str">
        <f t="shared" si="208"/>
        <v>-</v>
      </c>
      <c r="P6707" s="73" t="str">
        <f t="shared" si="209"/>
        <v/>
      </c>
      <c r="Q6707" s="61" t="s">
        <v>86</v>
      </c>
    </row>
    <row r="6708" spans="8:17" x14ac:dyDescent="0.25">
      <c r="H6708" s="59">
        <v>108090</v>
      </c>
      <c r="I6708" s="59" t="s">
        <v>72</v>
      </c>
      <c r="J6708" s="59">
        <v>2404842</v>
      </c>
      <c r="K6708" s="59" t="s">
        <v>6927</v>
      </c>
      <c r="L6708" s="61" t="s">
        <v>81</v>
      </c>
      <c r="M6708" s="61">
        <f>VLOOKUP(H6708,zdroj!C:F,4,0)</f>
        <v>0</v>
      </c>
      <c r="N6708" s="61" t="str">
        <f t="shared" si="208"/>
        <v>-</v>
      </c>
      <c r="P6708" s="73" t="str">
        <f t="shared" si="209"/>
        <v/>
      </c>
      <c r="Q6708" s="61" t="s">
        <v>86</v>
      </c>
    </row>
    <row r="6709" spans="8:17" x14ac:dyDescent="0.25">
      <c r="H6709" s="59">
        <v>108090</v>
      </c>
      <c r="I6709" s="59" t="s">
        <v>72</v>
      </c>
      <c r="J6709" s="59">
        <v>2404851</v>
      </c>
      <c r="K6709" s="59" t="s">
        <v>6928</v>
      </c>
      <c r="L6709" s="61" t="s">
        <v>81</v>
      </c>
      <c r="M6709" s="61">
        <f>VLOOKUP(H6709,zdroj!C:F,4,0)</f>
        <v>0</v>
      </c>
      <c r="N6709" s="61" t="str">
        <f t="shared" si="208"/>
        <v>-</v>
      </c>
      <c r="P6709" s="73" t="str">
        <f t="shared" si="209"/>
        <v/>
      </c>
      <c r="Q6709" s="61" t="s">
        <v>86</v>
      </c>
    </row>
    <row r="6710" spans="8:17" x14ac:dyDescent="0.25">
      <c r="H6710" s="59">
        <v>108090</v>
      </c>
      <c r="I6710" s="59" t="s">
        <v>72</v>
      </c>
      <c r="J6710" s="59">
        <v>2404869</v>
      </c>
      <c r="K6710" s="59" t="s">
        <v>6929</v>
      </c>
      <c r="L6710" s="61" t="s">
        <v>81</v>
      </c>
      <c r="M6710" s="61">
        <f>VLOOKUP(H6710,zdroj!C:F,4,0)</f>
        <v>0</v>
      </c>
      <c r="N6710" s="61" t="str">
        <f t="shared" si="208"/>
        <v>-</v>
      </c>
      <c r="P6710" s="73" t="str">
        <f t="shared" si="209"/>
        <v/>
      </c>
      <c r="Q6710" s="61" t="s">
        <v>86</v>
      </c>
    </row>
    <row r="6711" spans="8:17" x14ac:dyDescent="0.25">
      <c r="H6711" s="59">
        <v>108090</v>
      </c>
      <c r="I6711" s="59" t="s">
        <v>72</v>
      </c>
      <c r="J6711" s="59">
        <v>2404877</v>
      </c>
      <c r="K6711" s="59" t="s">
        <v>6930</v>
      </c>
      <c r="L6711" s="61" t="s">
        <v>81</v>
      </c>
      <c r="M6711" s="61">
        <f>VLOOKUP(H6711,zdroj!C:F,4,0)</f>
        <v>0</v>
      </c>
      <c r="N6711" s="61" t="str">
        <f t="shared" si="208"/>
        <v>-</v>
      </c>
      <c r="P6711" s="73" t="str">
        <f t="shared" si="209"/>
        <v/>
      </c>
      <c r="Q6711" s="61" t="s">
        <v>86</v>
      </c>
    </row>
    <row r="6712" spans="8:17" x14ac:dyDescent="0.25">
      <c r="H6712" s="59">
        <v>108090</v>
      </c>
      <c r="I6712" s="59" t="s">
        <v>72</v>
      </c>
      <c r="J6712" s="59">
        <v>2404885</v>
      </c>
      <c r="K6712" s="59" t="s">
        <v>6931</v>
      </c>
      <c r="L6712" s="61" t="s">
        <v>81</v>
      </c>
      <c r="M6712" s="61">
        <f>VLOOKUP(H6712,zdroj!C:F,4,0)</f>
        <v>0</v>
      </c>
      <c r="N6712" s="61" t="str">
        <f t="shared" si="208"/>
        <v>-</v>
      </c>
      <c r="P6712" s="73" t="str">
        <f t="shared" si="209"/>
        <v/>
      </c>
      <c r="Q6712" s="61" t="s">
        <v>86</v>
      </c>
    </row>
    <row r="6713" spans="8:17" x14ac:dyDescent="0.25">
      <c r="H6713" s="59">
        <v>108090</v>
      </c>
      <c r="I6713" s="59" t="s">
        <v>72</v>
      </c>
      <c r="J6713" s="59">
        <v>2404907</v>
      </c>
      <c r="K6713" s="59" t="s">
        <v>6932</v>
      </c>
      <c r="L6713" s="61" t="s">
        <v>81</v>
      </c>
      <c r="M6713" s="61">
        <f>VLOOKUP(H6713,zdroj!C:F,4,0)</f>
        <v>0</v>
      </c>
      <c r="N6713" s="61" t="str">
        <f t="shared" si="208"/>
        <v>-</v>
      </c>
      <c r="P6713" s="73" t="str">
        <f t="shared" si="209"/>
        <v/>
      </c>
      <c r="Q6713" s="61" t="s">
        <v>86</v>
      </c>
    </row>
    <row r="6714" spans="8:17" x14ac:dyDescent="0.25">
      <c r="H6714" s="59">
        <v>108090</v>
      </c>
      <c r="I6714" s="59" t="s">
        <v>72</v>
      </c>
      <c r="J6714" s="59">
        <v>2404915</v>
      </c>
      <c r="K6714" s="59" t="s">
        <v>6933</v>
      </c>
      <c r="L6714" s="61" t="s">
        <v>81</v>
      </c>
      <c r="M6714" s="61">
        <f>VLOOKUP(H6714,zdroj!C:F,4,0)</f>
        <v>0</v>
      </c>
      <c r="N6714" s="61" t="str">
        <f t="shared" si="208"/>
        <v>-</v>
      </c>
      <c r="P6714" s="73" t="str">
        <f t="shared" si="209"/>
        <v/>
      </c>
      <c r="Q6714" s="61" t="s">
        <v>86</v>
      </c>
    </row>
    <row r="6715" spans="8:17" x14ac:dyDescent="0.25">
      <c r="H6715" s="59">
        <v>108090</v>
      </c>
      <c r="I6715" s="59" t="s">
        <v>72</v>
      </c>
      <c r="J6715" s="59">
        <v>2404923</v>
      </c>
      <c r="K6715" s="59" t="s">
        <v>6934</v>
      </c>
      <c r="L6715" s="61" t="s">
        <v>81</v>
      </c>
      <c r="M6715" s="61">
        <f>VLOOKUP(H6715,zdroj!C:F,4,0)</f>
        <v>0</v>
      </c>
      <c r="N6715" s="61" t="str">
        <f t="shared" si="208"/>
        <v>-</v>
      </c>
      <c r="P6715" s="73" t="str">
        <f t="shared" si="209"/>
        <v/>
      </c>
      <c r="Q6715" s="61" t="s">
        <v>86</v>
      </c>
    </row>
    <row r="6716" spans="8:17" x14ac:dyDescent="0.25">
      <c r="H6716" s="59">
        <v>108090</v>
      </c>
      <c r="I6716" s="59" t="s">
        <v>72</v>
      </c>
      <c r="J6716" s="59">
        <v>2404931</v>
      </c>
      <c r="K6716" s="59" t="s">
        <v>6935</v>
      </c>
      <c r="L6716" s="61" t="s">
        <v>81</v>
      </c>
      <c r="M6716" s="61">
        <f>VLOOKUP(H6716,zdroj!C:F,4,0)</f>
        <v>0</v>
      </c>
      <c r="N6716" s="61" t="str">
        <f t="shared" si="208"/>
        <v>-</v>
      </c>
      <c r="P6716" s="73" t="str">
        <f t="shared" si="209"/>
        <v/>
      </c>
      <c r="Q6716" s="61" t="s">
        <v>86</v>
      </c>
    </row>
    <row r="6717" spans="8:17" x14ac:dyDescent="0.25">
      <c r="H6717" s="59">
        <v>108090</v>
      </c>
      <c r="I6717" s="59" t="s">
        <v>72</v>
      </c>
      <c r="J6717" s="59">
        <v>2404940</v>
      </c>
      <c r="K6717" s="59" t="s">
        <v>6936</v>
      </c>
      <c r="L6717" s="61" t="s">
        <v>81</v>
      </c>
      <c r="M6717" s="61">
        <f>VLOOKUP(H6717,zdroj!C:F,4,0)</f>
        <v>0</v>
      </c>
      <c r="N6717" s="61" t="str">
        <f t="shared" si="208"/>
        <v>-</v>
      </c>
      <c r="P6717" s="73" t="str">
        <f t="shared" si="209"/>
        <v/>
      </c>
      <c r="Q6717" s="61" t="s">
        <v>86</v>
      </c>
    </row>
    <row r="6718" spans="8:17" x14ac:dyDescent="0.25">
      <c r="H6718" s="59">
        <v>108090</v>
      </c>
      <c r="I6718" s="59" t="s">
        <v>72</v>
      </c>
      <c r="J6718" s="59">
        <v>2404958</v>
      </c>
      <c r="K6718" s="59" t="s">
        <v>6937</v>
      </c>
      <c r="L6718" s="61" t="s">
        <v>81</v>
      </c>
      <c r="M6718" s="61">
        <f>VLOOKUP(H6718,zdroj!C:F,4,0)</f>
        <v>0</v>
      </c>
      <c r="N6718" s="61" t="str">
        <f t="shared" si="208"/>
        <v>-</v>
      </c>
      <c r="P6718" s="73" t="str">
        <f t="shared" si="209"/>
        <v/>
      </c>
      <c r="Q6718" s="61" t="s">
        <v>86</v>
      </c>
    </row>
    <row r="6719" spans="8:17" x14ac:dyDescent="0.25">
      <c r="H6719" s="59">
        <v>108090</v>
      </c>
      <c r="I6719" s="59" t="s">
        <v>72</v>
      </c>
      <c r="J6719" s="59">
        <v>2404966</v>
      </c>
      <c r="K6719" s="59" t="s">
        <v>6938</v>
      </c>
      <c r="L6719" s="61" t="s">
        <v>81</v>
      </c>
      <c r="M6719" s="61">
        <f>VLOOKUP(H6719,zdroj!C:F,4,0)</f>
        <v>0</v>
      </c>
      <c r="N6719" s="61" t="str">
        <f t="shared" si="208"/>
        <v>-</v>
      </c>
      <c r="P6719" s="73" t="str">
        <f t="shared" si="209"/>
        <v/>
      </c>
      <c r="Q6719" s="61" t="s">
        <v>86</v>
      </c>
    </row>
    <row r="6720" spans="8:17" x14ac:dyDescent="0.25">
      <c r="H6720" s="59">
        <v>108090</v>
      </c>
      <c r="I6720" s="59" t="s">
        <v>72</v>
      </c>
      <c r="J6720" s="59">
        <v>2404974</v>
      </c>
      <c r="K6720" s="59" t="s">
        <v>6939</v>
      </c>
      <c r="L6720" s="61" t="s">
        <v>81</v>
      </c>
      <c r="M6720" s="61">
        <f>VLOOKUP(H6720,zdroj!C:F,4,0)</f>
        <v>0</v>
      </c>
      <c r="N6720" s="61" t="str">
        <f t="shared" si="208"/>
        <v>-</v>
      </c>
      <c r="P6720" s="73" t="str">
        <f t="shared" si="209"/>
        <v/>
      </c>
      <c r="Q6720" s="61" t="s">
        <v>86</v>
      </c>
    </row>
    <row r="6721" spans="8:17" x14ac:dyDescent="0.25">
      <c r="H6721" s="59">
        <v>108090</v>
      </c>
      <c r="I6721" s="59" t="s">
        <v>72</v>
      </c>
      <c r="J6721" s="59">
        <v>2404982</v>
      </c>
      <c r="K6721" s="59" t="s">
        <v>6940</v>
      </c>
      <c r="L6721" s="61" t="s">
        <v>81</v>
      </c>
      <c r="M6721" s="61">
        <f>VLOOKUP(H6721,zdroj!C:F,4,0)</f>
        <v>0</v>
      </c>
      <c r="N6721" s="61" t="str">
        <f t="shared" si="208"/>
        <v>-</v>
      </c>
      <c r="P6721" s="73" t="str">
        <f t="shared" si="209"/>
        <v/>
      </c>
      <c r="Q6721" s="61" t="s">
        <v>86</v>
      </c>
    </row>
    <row r="6722" spans="8:17" x14ac:dyDescent="0.25">
      <c r="H6722" s="59">
        <v>108090</v>
      </c>
      <c r="I6722" s="59" t="s">
        <v>72</v>
      </c>
      <c r="J6722" s="59">
        <v>2404991</v>
      </c>
      <c r="K6722" s="59" t="s">
        <v>6941</v>
      </c>
      <c r="L6722" s="61" t="s">
        <v>81</v>
      </c>
      <c r="M6722" s="61">
        <f>VLOOKUP(H6722,zdroj!C:F,4,0)</f>
        <v>0</v>
      </c>
      <c r="N6722" s="61" t="str">
        <f t="shared" si="208"/>
        <v>-</v>
      </c>
      <c r="P6722" s="73" t="str">
        <f t="shared" si="209"/>
        <v/>
      </c>
      <c r="Q6722" s="61" t="s">
        <v>86</v>
      </c>
    </row>
    <row r="6723" spans="8:17" x14ac:dyDescent="0.25">
      <c r="H6723" s="59">
        <v>108090</v>
      </c>
      <c r="I6723" s="59" t="s">
        <v>72</v>
      </c>
      <c r="J6723" s="59">
        <v>2405008</v>
      </c>
      <c r="K6723" s="59" t="s">
        <v>6942</v>
      </c>
      <c r="L6723" s="61" t="s">
        <v>81</v>
      </c>
      <c r="M6723" s="61">
        <f>VLOOKUP(H6723,zdroj!C:F,4,0)</f>
        <v>0</v>
      </c>
      <c r="N6723" s="61" t="str">
        <f t="shared" si="208"/>
        <v>-</v>
      </c>
      <c r="P6723" s="73" t="str">
        <f t="shared" si="209"/>
        <v/>
      </c>
      <c r="Q6723" s="61" t="s">
        <v>86</v>
      </c>
    </row>
    <row r="6724" spans="8:17" x14ac:dyDescent="0.25">
      <c r="H6724" s="59">
        <v>108090</v>
      </c>
      <c r="I6724" s="59" t="s">
        <v>72</v>
      </c>
      <c r="J6724" s="59">
        <v>2405016</v>
      </c>
      <c r="K6724" s="59" t="s">
        <v>6943</v>
      </c>
      <c r="L6724" s="61" t="s">
        <v>81</v>
      </c>
      <c r="M6724" s="61">
        <f>VLOOKUP(H6724,zdroj!C:F,4,0)</f>
        <v>0</v>
      </c>
      <c r="N6724" s="61" t="str">
        <f t="shared" si="208"/>
        <v>-</v>
      </c>
      <c r="P6724" s="73" t="str">
        <f t="shared" si="209"/>
        <v/>
      </c>
      <c r="Q6724" s="61" t="s">
        <v>86</v>
      </c>
    </row>
    <row r="6725" spans="8:17" x14ac:dyDescent="0.25">
      <c r="H6725" s="59">
        <v>108090</v>
      </c>
      <c r="I6725" s="59" t="s">
        <v>72</v>
      </c>
      <c r="J6725" s="59">
        <v>2405024</v>
      </c>
      <c r="K6725" s="59" t="s">
        <v>6944</v>
      </c>
      <c r="L6725" s="61" t="s">
        <v>81</v>
      </c>
      <c r="M6725" s="61">
        <f>VLOOKUP(H6725,zdroj!C:F,4,0)</f>
        <v>0</v>
      </c>
      <c r="N6725" s="61" t="str">
        <f t="shared" si="208"/>
        <v>-</v>
      </c>
      <c r="P6725" s="73" t="str">
        <f t="shared" si="209"/>
        <v/>
      </c>
      <c r="Q6725" s="61" t="s">
        <v>86</v>
      </c>
    </row>
    <row r="6726" spans="8:17" x14ac:dyDescent="0.25">
      <c r="H6726" s="59">
        <v>108090</v>
      </c>
      <c r="I6726" s="59" t="s">
        <v>72</v>
      </c>
      <c r="J6726" s="59">
        <v>2405032</v>
      </c>
      <c r="K6726" s="59" t="s">
        <v>6945</v>
      </c>
      <c r="L6726" s="61" t="s">
        <v>81</v>
      </c>
      <c r="M6726" s="61">
        <f>VLOOKUP(H6726,zdroj!C:F,4,0)</f>
        <v>0</v>
      </c>
      <c r="N6726" s="61" t="str">
        <f t="shared" si="208"/>
        <v>-</v>
      </c>
      <c r="P6726" s="73" t="str">
        <f t="shared" si="209"/>
        <v/>
      </c>
      <c r="Q6726" s="61" t="s">
        <v>86</v>
      </c>
    </row>
    <row r="6727" spans="8:17" x14ac:dyDescent="0.25">
      <c r="H6727" s="59">
        <v>108090</v>
      </c>
      <c r="I6727" s="59" t="s">
        <v>72</v>
      </c>
      <c r="J6727" s="59">
        <v>2405041</v>
      </c>
      <c r="K6727" s="59" t="s">
        <v>6946</v>
      </c>
      <c r="L6727" s="61" t="s">
        <v>81</v>
      </c>
      <c r="M6727" s="61">
        <f>VLOOKUP(H6727,zdroj!C:F,4,0)</f>
        <v>0</v>
      </c>
      <c r="N6727" s="61" t="str">
        <f t="shared" ref="N6727:N6790" si="210">IF(M6727="A",IF(L6727="katA","katB",L6727),L6727)</f>
        <v>-</v>
      </c>
      <c r="P6727" s="73" t="str">
        <f t="shared" ref="P6727:P6790" si="211">IF(O6727="A",1,"")</f>
        <v/>
      </c>
      <c r="Q6727" s="61" t="s">
        <v>86</v>
      </c>
    </row>
    <row r="6728" spans="8:17" x14ac:dyDescent="0.25">
      <c r="H6728" s="59">
        <v>108090</v>
      </c>
      <c r="I6728" s="59" t="s">
        <v>72</v>
      </c>
      <c r="J6728" s="59">
        <v>2405059</v>
      </c>
      <c r="K6728" s="59" t="s">
        <v>6947</v>
      </c>
      <c r="L6728" s="61" t="s">
        <v>81</v>
      </c>
      <c r="M6728" s="61">
        <f>VLOOKUP(H6728,zdroj!C:F,4,0)</f>
        <v>0</v>
      </c>
      <c r="N6728" s="61" t="str">
        <f t="shared" si="210"/>
        <v>-</v>
      </c>
      <c r="P6728" s="73" t="str">
        <f t="shared" si="211"/>
        <v/>
      </c>
      <c r="Q6728" s="61" t="s">
        <v>86</v>
      </c>
    </row>
    <row r="6729" spans="8:17" x14ac:dyDescent="0.25">
      <c r="H6729" s="59">
        <v>108090</v>
      </c>
      <c r="I6729" s="59" t="s">
        <v>72</v>
      </c>
      <c r="J6729" s="59">
        <v>2405067</v>
      </c>
      <c r="K6729" s="59" t="s">
        <v>6948</v>
      </c>
      <c r="L6729" s="61" t="s">
        <v>81</v>
      </c>
      <c r="M6729" s="61">
        <f>VLOOKUP(H6729,zdroj!C:F,4,0)</f>
        <v>0</v>
      </c>
      <c r="N6729" s="61" t="str">
        <f t="shared" si="210"/>
        <v>-</v>
      </c>
      <c r="P6729" s="73" t="str">
        <f t="shared" si="211"/>
        <v/>
      </c>
      <c r="Q6729" s="61" t="s">
        <v>86</v>
      </c>
    </row>
    <row r="6730" spans="8:17" x14ac:dyDescent="0.25">
      <c r="H6730" s="59">
        <v>108090</v>
      </c>
      <c r="I6730" s="59" t="s">
        <v>72</v>
      </c>
      <c r="J6730" s="59">
        <v>2405075</v>
      </c>
      <c r="K6730" s="59" t="s">
        <v>6949</v>
      </c>
      <c r="L6730" s="61" t="s">
        <v>81</v>
      </c>
      <c r="M6730" s="61">
        <f>VLOOKUP(H6730,zdroj!C:F,4,0)</f>
        <v>0</v>
      </c>
      <c r="N6730" s="61" t="str">
        <f t="shared" si="210"/>
        <v>-</v>
      </c>
      <c r="P6730" s="73" t="str">
        <f t="shared" si="211"/>
        <v/>
      </c>
      <c r="Q6730" s="61" t="s">
        <v>86</v>
      </c>
    </row>
    <row r="6731" spans="8:17" x14ac:dyDescent="0.25">
      <c r="H6731" s="59">
        <v>108090</v>
      </c>
      <c r="I6731" s="59" t="s">
        <v>72</v>
      </c>
      <c r="J6731" s="59">
        <v>2405083</v>
      </c>
      <c r="K6731" s="59" t="s">
        <v>6950</v>
      </c>
      <c r="L6731" s="61" t="s">
        <v>81</v>
      </c>
      <c r="M6731" s="61">
        <f>VLOOKUP(H6731,zdroj!C:F,4,0)</f>
        <v>0</v>
      </c>
      <c r="N6731" s="61" t="str">
        <f t="shared" si="210"/>
        <v>-</v>
      </c>
      <c r="P6731" s="73" t="str">
        <f t="shared" si="211"/>
        <v/>
      </c>
      <c r="Q6731" s="61" t="s">
        <v>86</v>
      </c>
    </row>
    <row r="6732" spans="8:17" x14ac:dyDescent="0.25">
      <c r="H6732" s="59">
        <v>108090</v>
      </c>
      <c r="I6732" s="59" t="s">
        <v>72</v>
      </c>
      <c r="J6732" s="59">
        <v>2405091</v>
      </c>
      <c r="K6732" s="59" t="s">
        <v>6951</v>
      </c>
      <c r="L6732" s="61" t="s">
        <v>81</v>
      </c>
      <c r="M6732" s="61">
        <f>VLOOKUP(H6732,zdroj!C:F,4,0)</f>
        <v>0</v>
      </c>
      <c r="N6732" s="61" t="str">
        <f t="shared" si="210"/>
        <v>-</v>
      </c>
      <c r="P6732" s="73" t="str">
        <f t="shared" si="211"/>
        <v/>
      </c>
      <c r="Q6732" s="61" t="s">
        <v>86</v>
      </c>
    </row>
    <row r="6733" spans="8:17" x14ac:dyDescent="0.25">
      <c r="H6733" s="59">
        <v>108090</v>
      </c>
      <c r="I6733" s="59" t="s">
        <v>72</v>
      </c>
      <c r="J6733" s="59">
        <v>2405105</v>
      </c>
      <c r="K6733" s="59" t="s">
        <v>6952</v>
      </c>
      <c r="L6733" s="61" t="s">
        <v>81</v>
      </c>
      <c r="M6733" s="61">
        <f>VLOOKUP(H6733,zdroj!C:F,4,0)</f>
        <v>0</v>
      </c>
      <c r="N6733" s="61" t="str">
        <f t="shared" si="210"/>
        <v>-</v>
      </c>
      <c r="P6733" s="73" t="str">
        <f t="shared" si="211"/>
        <v/>
      </c>
      <c r="Q6733" s="61" t="s">
        <v>86</v>
      </c>
    </row>
    <row r="6734" spans="8:17" x14ac:dyDescent="0.25">
      <c r="H6734" s="59">
        <v>108090</v>
      </c>
      <c r="I6734" s="59" t="s">
        <v>72</v>
      </c>
      <c r="J6734" s="59">
        <v>2405113</v>
      </c>
      <c r="K6734" s="59" t="s">
        <v>6953</v>
      </c>
      <c r="L6734" s="61" t="s">
        <v>81</v>
      </c>
      <c r="M6734" s="61">
        <f>VLOOKUP(H6734,zdroj!C:F,4,0)</f>
        <v>0</v>
      </c>
      <c r="N6734" s="61" t="str">
        <f t="shared" si="210"/>
        <v>-</v>
      </c>
      <c r="P6734" s="73" t="str">
        <f t="shared" si="211"/>
        <v/>
      </c>
      <c r="Q6734" s="61" t="s">
        <v>86</v>
      </c>
    </row>
    <row r="6735" spans="8:17" x14ac:dyDescent="0.25">
      <c r="H6735" s="59">
        <v>108090</v>
      </c>
      <c r="I6735" s="59" t="s">
        <v>72</v>
      </c>
      <c r="J6735" s="59">
        <v>2405121</v>
      </c>
      <c r="K6735" s="59" t="s">
        <v>6954</v>
      </c>
      <c r="L6735" s="61" t="s">
        <v>81</v>
      </c>
      <c r="M6735" s="61">
        <f>VLOOKUP(H6735,zdroj!C:F,4,0)</f>
        <v>0</v>
      </c>
      <c r="N6735" s="61" t="str">
        <f t="shared" si="210"/>
        <v>-</v>
      </c>
      <c r="P6735" s="73" t="str">
        <f t="shared" si="211"/>
        <v/>
      </c>
      <c r="Q6735" s="61" t="s">
        <v>86</v>
      </c>
    </row>
    <row r="6736" spans="8:17" x14ac:dyDescent="0.25">
      <c r="H6736" s="59">
        <v>108090</v>
      </c>
      <c r="I6736" s="59" t="s">
        <v>72</v>
      </c>
      <c r="J6736" s="59">
        <v>2405130</v>
      </c>
      <c r="K6736" s="59" t="s">
        <v>6955</v>
      </c>
      <c r="L6736" s="61" t="s">
        <v>81</v>
      </c>
      <c r="M6736" s="61">
        <f>VLOOKUP(H6736,zdroj!C:F,4,0)</f>
        <v>0</v>
      </c>
      <c r="N6736" s="61" t="str">
        <f t="shared" si="210"/>
        <v>-</v>
      </c>
      <c r="P6736" s="73" t="str">
        <f t="shared" si="211"/>
        <v/>
      </c>
      <c r="Q6736" s="61" t="s">
        <v>86</v>
      </c>
    </row>
    <row r="6737" spans="8:17" x14ac:dyDescent="0.25">
      <c r="H6737" s="59">
        <v>108090</v>
      </c>
      <c r="I6737" s="59" t="s">
        <v>72</v>
      </c>
      <c r="J6737" s="59">
        <v>2405148</v>
      </c>
      <c r="K6737" s="59" t="s">
        <v>6956</v>
      </c>
      <c r="L6737" s="61" t="s">
        <v>81</v>
      </c>
      <c r="M6737" s="61">
        <f>VLOOKUP(H6737,zdroj!C:F,4,0)</f>
        <v>0</v>
      </c>
      <c r="N6737" s="61" t="str">
        <f t="shared" si="210"/>
        <v>-</v>
      </c>
      <c r="P6737" s="73" t="str">
        <f t="shared" si="211"/>
        <v/>
      </c>
      <c r="Q6737" s="61" t="s">
        <v>86</v>
      </c>
    </row>
    <row r="6738" spans="8:17" x14ac:dyDescent="0.25">
      <c r="H6738" s="59">
        <v>108090</v>
      </c>
      <c r="I6738" s="59" t="s">
        <v>72</v>
      </c>
      <c r="J6738" s="59">
        <v>2405156</v>
      </c>
      <c r="K6738" s="59" t="s">
        <v>6957</v>
      </c>
      <c r="L6738" s="61" t="s">
        <v>81</v>
      </c>
      <c r="M6738" s="61">
        <f>VLOOKUP(H6738,zdroj!C:F,4,0)</f>
        <v>0</v>
      </c>
      <c r="N6738" s="61" t="str">
        <f t="shared" si="210"/>
        <v>-</v>
      </c>
      <c r="P6738" s="73" t="str">
        <f t="shared" si="211"/>
        <v/>
      </c>
      <c r="Q6738" s="61" t="s">
        <v>86</v>
      </c>
    </row>
    <row r="6739" spans="8:17" x14ac:dyDescent="0.25">
      <c r="H6739" s="59">
        <v>108090</v>
      </c>
      <c r="I6739" s="59" t="s">
        <v>72</v>
      </c>
      <c r="J6739" s="59">
        <v>2405164</v>
      </c>
      <c r="K6739" s="59" t="s">
        <v>6958</v>
      </c>
      <c r="L6739" s="61" t="s">
        <v>81</v>
      </c>
      <c r="M6739" s="61">
        <f>VLOOKUP(H6739,zdroj!C:F,4,0)</f>
        <v>0</v>
      </c>
      <c r="N6739" s="61" t="str">
        <f t="shared" si="210"/>
        <v>-</v>
      </c>
      <c r="P6739" s="73" t="str">
        <f t="shared" si="211"/>
        <v/>
      </c>
      <c r="Q6739" s="61" t="s">
        <v>86</v>
      </c>
    </row>
    <row r="6740" spans="8:17" x14ac:dyDescent="0.25">
      <c r="H6740" s="59">
        <v>108090</v>
      </c>
      <c r="I6740" s="59" t="s">
        <v>72</v>
      </c>
      <c r="J6740" s="59">
        <v>2405172</v>
      </c>
      <c r="K6740" s="59" t="s">
        <v>6959</v>
      </c>
      <c r="L6740" s="61" t="s">
        <v>81</v>
      </c>
      <c r="M6740" s="61">
        <f>VLOOKUP(H6740,zdroj!C:F,4,0)</f>
        <v>0</v>
      </c>
      <c r="N6740" s="61" t="str">
        <f t="shared" si="210"/>
        <v>-</v>
      </c>
      <c r="P6740" s="73" t="str">
        <f t="shared" si="211"/>
        <v/>
      </c>
      <c r="Q6740" s="61" t="s">
        <v>86</v>
      </c>
    </row>
    <row r="6741" spans="8:17" x14ac:dyDescent="0.25">
      <c r="H6741" s="59">
        <v>108090</v>
      </c>
      <c r="I6741" s="59" t="s">
        <v>72</v>
      </c>
      <c r="J6741" s="59">
        <v>2405181</v>
      </c>
      <c r="K6741" s="59" t="s">
        <v>6960</v>
      </c>
      <c r="L6741" s="61" t="s">
        <v>81</v>
      </c>
      <c r="M6741" s="61">
        <f>VLOOKUP(H6741,zdroj!C:F,4,0)</f>
        <v>0</v>
      </c>
      <c r="N6741" s="61" t="str">
        <f t="shared" si="210"/>
        <v>-</v>
      </c>
      <c r="P6741" s="73" t="str">
        <f t="shared" si="211"/>
        <v/>
      </c>
      <c r="Q6741" s="61" t="s">
        <v>86</v>
      </c>
    </row>
    <row r="6742" spans="8:17" x14ac:dyDescent="0.25">
      <c r="H6742" s="59">
        <v>108090</v>
      </c>
      <c r="I6742" s="59" t="s">
        <v>72</v>
      </c>
      <c r="J6742" s="59">
        <v>2405199</v>
      </c>
      <c r="K6742" s="59" t="s">
        <v>6961</v>
      </c>
      <c r="L6742" s="61" t="s">
        <v>81</v>
      </c>
      <c r="M6742" s="61">
        <f>VLOOKUP(H6742,zdroj!C:F,4,0)</f>
        <v>0</v>
      </c>
      <c r="N6742" s="61" t="str">
        <f t="shared" si="210"/>
        <v>-</v>
      </c>
      <c r="P6742" s="73" t="str">
        <f t="shared" si="211"/>
        <v/>
      </c>
      <c r="Q6742" s="61" t="s">
        <v>86</v>
      </c>
    </row>
    <row r="6743" spans="8:17" x14ac:dyDescent="0.25">
      <c r="H6743" s="59">
        <v>108090</v>
      </c>
      <c r="I6743" s="59" t="s">
        <v>72</v>
      </c>
      <c r="J6743" s="59">
        <v>2405202</v>
      </c>
      <c r="K6743" s="59" t="s">
        <v>6962</v>
      </c>
      <c r="L6743" s="61" t="s">
        <v>81</v>
      </c>
      <c r="M6743" s="61">
        <f>VLOOKUP(H6743,zdroj!C:F,4,0)</f>
        <v>0</v>
      </c>
      <c r="N6743" s="61" t="str">
        <f t="shared" si="210"/>
        <v>-</v>
      </c>
      <c r="P6743" s="73" t="str">
        <f t="shared" si="211"/>
        <v/>
      </c>
      <c r="Q6743" s="61" t="s">
        <v>86</v>
      </c>
    </row>
    <row r="6744" spans="8:17" x14ac:dyDescent="0.25">
      <c r="H6744" s="59">
        <v>108090</v>
      </c>
      <c r="I6744" s="59" t="s">
        <v>72</v>
      </c>
      <c r="J6744" s="59">
        <v>2405211</v>
      </c>
      <c r="K6744" s="59" t="s">
        <v>6963</v>
      </c>
      <c r="L6744" s="61" t="s">
        <v>81</v>
      </c>
      <c r="M6744" s="61">
        <f>VLOOKUP(H6744,zdroj!C:F,4,0)</f>
        <v>0</v>
      </c>
      <c r="N6744" s="61" t="str">
        <f t="shared" si="210"/>
        <v>-</v>
      </c>
      <c r="P6744" s="73" t="str">
        <f t="shared" si="211"/>
        <v/>
      </c>
      <c r="Q6744" s="61" t="s">
        <v>86</v>
      </c>
    </row>
    <row r="6745" spans="8:17" x14ac:dyDescent="0.25">
      <c r="H6745" s="59">
        <v>108090</v>
      </c>
      <c r="I6745" s="59" t="s">
        <v>72</v>
      </c>
      <c r="J6745" s="59">
        <v>2405229</v>
      </c>
      <c r="K6745" s="59" t="s">
        <v>6964</v>
      </c>
      <c r="L6745" s="61" t="s">
        <v>81</v>
      </c>
      <c r="M6745" s="61">
        <f>VLOOKUP(H6745,zdroj!C:F,4,0)</f>
        <v>0</v>
      </c>
      <c r="N6745" s="61" t="str">
        <f t="shared" si="210"/>
        <v>-</v>
      </c>
      <c r="P6745" s="73" t="str">
        <f t="shared" si="211"/>
        <v/>
      </c>
      <c r="Q6745" s="61" t="s">
        <v>86</v>
      </c>
    </row>
    <row r="6746" spans="8:17" x14ac:dyDescent="0.25">
      <c r="H6746" s="59">
        <v>108090</v>
      </c>
      <c r="I6746" s="59" t="s">
        <v>72</v>
      </c>
      <c r="J6746" s="59">
        <v>2405237</v>
      </c>
      <c r="K6746" s="59" t="s">
        <v>6965</v>
      </c>
      <c r="L6746" s="61" t="s">
        <v>81</v>
      </c>
      <c r="M6746" s="61">
        <f>VLOOKUP(H6746,zdroj!C:F,4,0)</f>
        <v>0</v>
      </c>
      <c r="N6746" s="61" t="str">
        <f t="shared" si="210"/>
        <v>-</v>
      </c>
      <c r="P6746" s="73" t="str">
        <f t="shared" si="211"/>
        <v/>
      </c>
      <c r="Q6746" s="61" t="s">
        <v>86</v>
      </c>
    </row>
    <row r="6747" spans="8:17" x14ac:dyDescent="0.25">
      <c r="H6747" s="59">
        <v>108090</v>
      </c>
      <c r="I6747" s="59" t="s">
        <v>72</v>
      </c>
      <c r="J6747" s="59">
        <v>2405245</v>
      </c>
      <c r="K6747" s="59" t="s">
        <v>6966</v>
      </c>
      <c r="L6747" s="61" t="s">
        <v>81</v>
      </c>
      <c r="M6747" s="61">
        <f>VLOOKUP(H6747,zdroj!C:F,4,0)</f>
        <v>0</v>
      </c>
      <c r="N6747" s="61" t="str">
        <f t="shared" si="210"/>
        <v>-</v>
      </c>
      <c r="P6747" s="73" t="str">
        <f t="shared" si="211"/>
        <v/>
      </c>
      <c r="Q6747" s="61" t="s">
        <v>86</v>
      </c>
    </row>
    <row r="6748" spans="8:17" x14ac:dyDescent="0.25">
      <c r="H6748" s="59">
        <v>108090</v>
      </c>
      <c r="I6748" s="59" t="s">
        <v>72</v>
      </c>
      <c r="J6748" s="59">
        <v>2405253</v>
      </c>
      <c r="K6748" s="59" t="s">
        <v>6967</v>
      </c>
      <c r="L6748" s="61" t="s">
        <v>81</v>
      </c>
      <c r="M6748" s="61">
        <f>VLOOKUP(H6748,zdroj!C:F,4,0)</f>
        <v>0</v>
      </c>
      <c r="N6748" s="61" t="str">
        <f t="shared" si="210"/>
        <v>-</v>
      </c>
      <c r="P6748" s="73" t="str">
        <f t="shared" si="211"/>
        <v/>
      </c>
      <c r="Q6748" s="61" t="s">
        <v>86</v>
      </c>
    </row>
    <row r="6749" spans="8:17" x14ac:dyDescent="0.25">
      <c r="H6749" s="59">
        <v>108090</v>
      </c>
      <c r="I6749" s="59" t="s">
        <v>72</v>
      </c>
      <c r="J6749" s="59">
        <v>2405261</v>
      </c>
      <c r="K6749" s="59" t="s">
        <v>6968</v>
      </c>
      <c r="L6749" s="61" t="s">
        <v>81</v>
      </c>
      <c r="M6749" s="61">
        <f>VLOOKUP(H6749,zdroj!C:F,4,0)</f>
        <v>0</v>
      </c>
      <c r="N6749" s="61" t="str">
        <f t="shared" si="210"/>
        <v>-</v>
      </c>
      <c r="P6749" s="73" t="str">
        <f t="shared" si="211"/>
        <v/>
      </c>
      <c r="Q6749" s="61" t="s">
        <v>86</v>
      </c>
    </row>
    <row r="6750" spans="8:17" x14ac:dyDescent="0.25">
      <c r="H6750" s="59">
        <v>108090</v>
      </c>
      <c r="I6750" s="59" t="s">
        <v>72</v>
      </c>
      <c r="J6750" s="59">
        <v>2405270</v>
      </c>
      <c r="K6750" s="59" t="s">
        <v>6969</v>
      </c>
      <c r="L6750" s="61" t="s">
        <v>81</v>
      </c>
      <c r="M6750" s="61">
        <f>VLOOKUP(H6750,zdroj!C:F,4,0)</f>
        <v>0</v>
      </c>
      <c r="N6750" s="61" t="str">
        <f t="shared" si="210"/>
        <v>-</v>
      </c>
      <c r="P6750" s="73" t="str">
        <f t="shared" si="211"/>
        <v/>
      </c>
      <c r="Q6750" s="61" t="s">
        <v>86</v>
      </c>
    </row>
    <row r="6751" spans="8:17" x14ac:dyDescent="0.25">
      <c r="H6751" s="59">
        <v>108090</v>
      </c>
      <c r="I6751" s="59" t="s">
        <v>72</v>
      </c>
      <c r="J6751" s="59">
        <v>2405288</v>
      </c>
      <c r="K6751" s="59" t="s">
        <v>6970</v>
      </c>
      <c r="L6751" s="61" t="s">
        <v>81</v>
      </c>
      <c r="M6751" s="61">
        <f>VLOOKUP(H6751,zdroj!C:F,4,0)</f>
        <v>0</v>
      </c>
      <c r="N6751" s="61" t="str">
        <f t="shared" si="210"/>
        <v>-</v>
      </c>
      <c r="P6751" s="73" t="str">
        <f t="shared" si="211"/>
        <v/>
      </c>
      <c r="Q6751" s="61" t="s">
        <v>86</v>
      </c>
    </row>
    <row r="6752" spans="8:17" x14ac:dyDescent="0.25">
      <c r="H6752" s="59">
        <v>108090</v>
      </c>
      <c r="I6752" s="59" t="s">
        <v>72</v>
      </c>
      <c r="J6752" s="59">
        <v>2405296</v>
      </c>
      <c r="K6752" s="59" t="s">
        <v>6971</v>
      </c>
      <c r="L6752" s="61" t="s">
        <v>81</v>
      </c>
      <c r="M6752" s="61">
        <f>VLOOKUP(H6752,zdroj!C:F,4,0)</f>
        <v>0</v>
      </c>
      <c r="N6752" s="61" t="str">
        <f t="shared" si="210"/>
        <v>-</v>
      </c>
      <c r="P6752" s="73" t="str">
        <f t="shared" si="211"/>
        <v/>
      </c>
      <c r="Q6752" s="61" t="s">
        <v>86</v>
      </c>
    </row>
    <row r="6753" spans="8:17" x14ac:dyDescent="0.25">
      <c r="H6753" s="59">
        <v>108090</v>
      </c>
      <c r="I6753" s="59" t="s">
        <v>72</v>
      </c>
      <c r="J6753" s="59">
        <v>2405300</v>
      </c>
      <c r="K6753" s="59" t="s">
        <v>6972</v>
      </c>
      <c r="L6753" s="61" t="s">
        <v>81</v>
      </c>
      <c r="M6753" s="61">
        <f>VLOOKUP(H6753,zdroj!C:F,4,0)</f>
        <v>0</v>
      </c>
      <c r="N6753" s="61" t="str">
        <f t="shared" si="210"/>
        <v>-</v>
      </c>
      <c r="P6753" s="73" t="str">
        <f t="shared" si="211"/>
        <v/>
      </c>
      <c r="Q6753" s="61" t="s">
        <v>86</v>
      </c>
    </row>
    <row r="6754" spans="8:17" x14ac:dyDescent="0.25">
      <c r="H6754" s="59">
        <v>108090</v>
      </c>
      <c r="I6754" s="59" t="s">
        <v>72</v>
      </c>
      <c r="J6754" s="59">
        <v>2405318</v>
      </c>
      <c r="K6754" s="59" t="s">
        <v>6973</v>
      </c>
      <c r="L6754" s="61" t="s">
        <v>81</v>
      </c>
      <c r="M6754" s="61">
        <f>VLOOKUP(H6754,zdroj!C:F,4,0)</f>
        <v>0</v>
      </c>
      <c r="N6754" s="61" t="str">
        <f t="shared" si="210"/>
        <v>-</v>
      </c>
      <c r="P6754" s="73" t="str">
        <f t="shared" si="211"/>
        <v/>
      </c>
      <c r="Q6754" s="61" t="s">
        <v>86</v>
      </c>
    </row>
    <row r="6755" spans="8:17" x14ac:dyDescent="0.25">
      <c r="H6755" s="59">
        <v>108090</v>
      </c>
      <c r="I6755" s="59" t="s">
        <v>72</v>
      </c>
      <c r="J6755" s="59">
        <v>2405326</v>
      </c>
      <c r="K6755" s="59" t="s">
        <v>6974</v>
      </c>
      <c r="L6755" s="61" t="s">
        <v>81</v>
      </c>
      <c r="M6755" s="61">
        <f>VLOOKUP(H6755,zdroj!C:F,4,0)</f>
        <v>0</v>
      </c>
      <c r="N6755" s="61" t="str">
        <f t="shared" si="210"/>
        <v>-</v>
      </c>
      <c r="P6755" s="73" t="str">
        <f t="shared" si="211"/>
        <v/>
      </c>
      <c r="Q6755" s="61" t="s">
        <v>86</v>
      </c>
    </row>
    <row r="6756" spans="8:17" x14ac:dyDescent="0.25">
      <c r="H6756" s="59">
        <v>108090</v>
      </c>
      <c r="I6756" s="59" t="s">
        <v>72</v>
      </c>
      <c r="J6756" s="59">
        <v>2405334</v>
      </c>
      <c r="K6756" s="59" t="s">
        <v>6975</v>
      </c>
      <c r="L6756" s="61" t="s">
        <v>81</v>
      </c>
      <c r="M6756" s="61">
        <f>VLOOKUP(H6756,zdroj!C:F,4,0)</f>
        <v>0</v>
      </c>
      <c r="N6756" s="61" t="str">
        <f t="shared" si="210"/>
        <v>-</v>
      </c>
      <c r="P6756" s="73" t="str">
        <f t="shared" si="211"/>
        <v/>
      </c>
      <c r="Q6756" s="61" t="s">
        <v>86</v>
      </c>
    </row>
    <row r="6757" spans="8:17" x14ac:dyDescent="0.25">
      <c r="H6757" s="59">
        <v>108090</v>
      </c>
      <c r="I6757" s="59" t="s">
        <v>72</v>
      </c>
      <c r="J6757" s="59">
        <v>2405342</v>
      </c>
      <c r="K6757" s="59" t="s">
        <v>6976</v>
      </c>
      <c r="L6757" s="61" t="s">
        <v>81</v>
      </c>
      <c r="M6757" s="61">
        <f>VLOOKUP(H6757,zdroj!C:F,4,0)</f>
        <v>0</v>
      </c>
      <c r="N6757" s="61" t="str">
        <f t="shared" si="210"/>
        <v>-</v>
      </c>
      <c r="P6757" s="73" t="str">
        <f t="shared" si="211"/>
        <v/>
      </c>
      <c r="Q6757" s="61" t="s">
        <v>86</v>
      </c>
    </row>
    <row r="6758" spans="8:17" x14ac:dyDescent="0.25">
      <c r="H6758" s="59">
        <v>108090</v>
      </c>
      <c r="I6758" s="59" t="s">
        <v>72</v>
      </c>
      <c r="J6758" s="59">
        <v>2405351</v>
      </c>
      <c r="K6758" s="59" t="s">
        <v>6977</v>
      </c>
      <c r="L6758" s="61" t="s">
        <v>81</v>
      </c>
      <c r="M6758" s="61">
        <f>VLOOKUP(H6758,zdroj!C:F,4,0)</f>
        <v>0</v>
      </c>
      <c r="N6758" s="61" t="str">
        <f t="shared" si="210"/>
        <v>-</v>
      </c>
      <c r="P6758" s="73" t="str">
        <f t="shared" si="211"/>
        <v/>
      </c>
      <c r="Q6758" s="61" t="s">
        <v>86</v>
      </c>
    </row>
    <row r="6759" spans="8:17" x14ac:dyDescent="0.25">
      <c r="H6759" s="59">
        <v>108090</v>
      </c>
      <c r="I6759" s="59" t="s">
        <v>72</v>
      </c>
      <c r="J6759" s="59">
        <v>2405369</v>
      </c>
      <c r="K6759" s="59" t="s">
        <v>6978</v>
      </c>
      <c r="L6759" s="61" t="s">
        <v>81</v>
      </c>
      <c r="M6759" s="61">
        <f>VLOOKUP(H6759,zdroj!C:F,4,0)</f>
        <v>0</v>
      </c>
      <c r="N6759" s="61" t="str">
        <f t="shared" si="210"/>
        <v>-</v>
      </c>
      <c r="P6759" s="73" t="str">
        <f t="shared" si="211"/>
        <v/>
      </c>
      <c r="Q6759" s="61" t="s">
        <v>86</v>
      </c>
    </row>
    <row r="6760" spans="8:17" x14ac:dyDescent="0.25">
      <c r="H6760" s="59">
        <v>108090</v>
      </c>
      <c r="I6760" s="59" t="s">
        <v>72</v>
      </c>
      <c r="J6760" s="59">
        <v>2405377</v>
      </c>
      <c r="K6760" s="59" t="s">
        <v>6979</v>
      </c>
      <c r="L6760" s="61" t="s">
        <v>81</v>
      </c>
      <c r="M6760" s="61">
        <f>VLOOKUP(H6760,zdroj!C:F,4,0)</f>
        <v>0</v>
      </c>
      <c r="N6760" s="61" t="str">
        <f t="shared" si="210"/>
        <v>-</v>
      </c>
      <c r="P6760" s="73" t="str">
        <f t="shared" si="211"/>
        <v/>
      </c>
      <c r="Q6760" s="61" t="s">
        <v>86</v>
      </c>
    </row>
    <row r="6761" spans="8:17" x14ac:dyDescent="0.25">
      <c r="H6761" s="59">
        <v>108090</v>
      </c>
      <c r="I6761" s="59" t="s">
        <v>72</v>
      </c>
      <c r="J6761" s="59">
        <v>2405385</v>
      </c>
      <c r="K6761" s="59" t="s">
        <v>6980</v>
      </c>
      <c r="L6761" s="61" t="s">
        <v>81</v>
      </c>
      <c r="M6761" s="61">
        <f>VLOOKUP(H6761,zdroj!C:F,4,0)</f>
        <v>0</v>
      </c>
      <c r="N6761" s="61" t="str">
        <f t="shared" si="210"/>
        <v>-</v>
      </c>
      <c r="P6761" s="73" t="str">
        <f t="shared" si="211"/>
        <v/>
      </c>
      <c r="Q6761" s="61" t="s">
        <v>86</v>
      </c>
    </row>
    <row r="6762" spans="8:17" x14ac:dyDescent="0.25">
      <c r="H6762" s="59">
        <v>108090</v>
      </c>
      <c r="I6762" s="59" t="s">
        <v>72</v>
      </c>
      <c r="J6762" s="59">
        <v>2405393</v>
      </c>
      <c r="K6762" s="59" t="s">
        <v>6981</v>
      </c>
      <c r="L6762" s="61" t="s">
        <v>81</v>
      </c>
      <c r="M6762" s="61">
        <f>VLOOKUP(H6762,zdroj!C:F,4,0)</f>
        <v>0</v>
      </c>
      <c r="N6762" s="61" t="str">
        <f t="shared" si="210"/>
        <v>-</v>
      </c>
      <c r="P6762" s="73" t="str">
        <f t="shared" si="211"/>
        <v/>
      </c>
      <c r="Q6762" s="61" t="s">
        <v>86</v>
      </c>
    </row>
    <row r="6763" spans="8:17" x14ac:dyDescent="0.25">
      <c r="H6763" s="59">
        <v>108090</v>
      </c>
      <c r="I6763" s="59" t="s">
        <v>72</v>
      </c>
      <c r="J6763" s="59">
        <v>2405407</v>
      </c>
      <c r="K6763" s="59" t="s">
        <v>6982</v>
      </c>
      <c r="L6763" s="61" t="s">
        <v>81</v>
      </c>
      <c r="M6763" s="61">
        <f>VLOOKUP(H6763,zdroj!C:F,4,0)</f>
        <v>0</v>
      </c>
      <c r="N6763" s="61" t="str">
        <f t="shared" si="210"/>
        <v>-</v>
      </c>
      <c r="P6763" s="73" t="str">
        <f t="shared" si="211"/>
        <v/>
      </c>
      <c r="Q6763" s="61" t="s">
        <v>86</v>
      </c>
    </row>
    <row r="6764" spans="8:17" x14ac:dyDescent="0.25">
      <c r="H6764" s="59">
        <v>108090</v>
      </c>
      <c r="I6764" s="59" t="s">
        <v>72</v>
      </c>
      <c r="J6764" s="59">
        <v>2405415</v>
      </c>
      <c r="K6764" s="59" t="s">
        <v>6983</v>
      </c>
      <c r="L6764" s="61" t="s">
        <v>81</v>
      </c>
      <c r="M6764" s="61">
        <f>VLOOKUP(H6764,zdroj!C:F,4,0)</f>
        <v>0</v>
      </c>
      <c r="N6764" s="61" t="str">
        <f t="shared" si="210"/>
        <v>-</v>
      </c>
      <c r="P6764" s="73" t="str">
        <f t="shared" si="211"/>
        <v/>
      </c>
      <c r="Q6764" s="61" t="s">
        <v>86</v>
      </c>
    </row>
    <row r="6765" spans="8:17" x14ac:dyDescent="0.25">
      <c r="H6765" s="59">
        <v>108090</v>
      </c>
      <c r="I6765" s="59" t="s">
        <v>72</v>
      </c>
      <c r="J6765" s="59">
        <v>2405423</v>
      </c>
      <c r="K6765" s="59" t="s">
        <v>6984</v>
      </c>
      <c r="L6765" s="61" t="s">
        <v>81</v>
      </c>
      <c r="M6765" s="61">
        <f>VLOOKUP(H6765,zdroj!C:F,4,0)</f>
        <v>0</v>
      </c>
      <c r="N6765" s="61" t="str">
        <f t="shared" si="210"/>
        <v>-</v>
      </c>
      <c r="P6765" s="73" t="str">
        <f t="shared" si="211"/>
        <v/>
      </c>
      <c r="Q6765" s="61" t="s">
        <v>86</v>
      </c>
    </row>
    <row r="6766" spans="8:17" x14ac:dyDescent="0.25">
      <c r="H6766" s="59">
        <v>108090</v>
      </c>
      <c r="I6766" s="59" t="s">
        <v>72</v>
      </c>
      <c r="J6766" s="59">
        <v>2405431</v>
      </c>
      <c r="K6766" s="59" t="s">
        <v>6985</v>
      </c>
      <c r="L6766" s="61" t="s">
        <v>81</v>
      </c>
      <c r="M6766" s="61">
        <f>VLOOKUP(H6766,zdroj!C:F,4,0)</f>
        <v>0</v>
      </c>
      <c r="N6766" s="61" t="str">
        <f t="shared" si="210"/>
        <v>-</v>
      </c>
      <c r="P6766" s="73" t="str">
        <f t="shared" si="211"/>
        <v/>
      </c>
      <c r="Q6766" s="61" t="s">
        <v>86</v>
      </c>
    </row>
    <row r="6767" spans="8:17" x14ac:dyDescent="0.25">
      <c r="H6767" s="59">
        <v>108090</v>
      </c>
      <c r="I6767" s="59" t="s">
        <v>72</v>
      </c>
      <c r="J6767" s="59">
        <v>2405440</v>
      </c>
      <c r="K6767" s="59" t="s">
        <v>6986</v>
      </c>
      <c r="L6767" s="61" t="s">
        <v>81</v>
      </c>
      <c r="M6767" s="61">
        <f>VLOOKUP(H6767,zdroj!C:F,4,0)</f>
        <v>0</v>
      </c>
      <c r="N6767" s="61" t="str">
        <f t="shared" si="210"/>
        <v>-</v>
      </c>
      <c r="P6767" s="73" t="str">
        <f t="shared" si="211"/>
        <v/>
      </c>
      <c r="Q6767" s="61" t="s">
        <v>86</v>
      </c>
    </row>
    <row r="6768" spans="8:17" x14ac:dyDescent="0.25">
      <c r="H6768" s="59">
        <v>108090</v>
      </c>
      <c r="I6768" s="59" t="s">
        <v>72</v>
      </c>
      <c r="J6768" s="59">
        <v>2405458</v>
      </c>
      <c r="K6768" s="59" t="s">
        <v>6987</v>
      </c>
      <c r="L6768" s="61" t="s">
        <v>81</v>
      </c>
      <c r="M6768" s="61">
        <f>VLOOKUP(H6768,zdroj!C:F,4,0)</f>
        <v>0</v>
      </c>
      <c r="N6768" s="61" t="str">
        <f t="shared" si="210"/>
        <v>-</v>
      </c>
      <c r="P6768" s="73" t="str">
        <f t="shared" si="211"/>
        <v/>
      </c>
      <c r="Q6768" s="61" t="s">
        <v>86</v>
      </c>
    </row>
    <row r="6769" spans="8:17" x14ac:dyDescent="0.25">
      <c r="H6769" s="59">
        <v>108090</v>
      </c>
      <c r="I6769" s="59" t="s">
        <v>72</v>
      </c>
      <c r="J6769" s="59">
        <v>2405466</v>
      </c>
      <c r="K6769" s="59" t="s">
        <v>6988</v>
      </c>
      <c r="L6769" s="61" t="s">
        <v>81</v>
      </c>
      <c r="M6769" s="61">
        <f>VLOOKUP(H6769,zdroj!C:F,4,0)</f>
        <v>0</v>
      </c>
      <c r="N6769" s="61" t="str">
        <f t="shared" si="210"/>
        <v>-</v>
      </c>
      <c r="P6769" s="73" t="str">
        <f t="shared" si="211"/>
        <v/>
      </c>
      <c r="Q6769" s="61" t="s">
        <v>86</v>
      </c>
    </row>
    <row r="6770" spans="8:17" x14ac:dyDescent="0.25">
      <c r="H6770" s="59">
        <v>108090</v>
      </c>
      <c r="I6770" s="59" t="s">
        <v>72</v>
      </c>
      <c r="J6770" s="59">
        <v>2405474</v>
      </c>
      <c r="K6770" s="59" t="s">
        <v>6989</v>
      </c>
      <c r="L6770" s="61" t="s">
        <v>81</v>
      </c>
      <c r="M6770" s="61">
        <f>VLOOKUP(H6770,zdroj!C:F,4,0)</f>
        <v>0</v>
      </c>
      <c r="N6770" s="61" t="str">
        <f t="shared" si="210"/>
        <v>-</v>
      </c>
      <c r="P6770" s="73" t="str">
        <f t="shared" si="211"/>
        <v/>
      </c>
      <c r="Q6770" s="61" t="s">
        <v>86</v>
      </c>
    </row>
    <row r="6771" spans="8:17" x14ac:dyDescent="0.25">
      <c r="H6771" s="59">
        <v>108090</v>
      </c>
      <c r="I6771" s="59" t="s">
        <v>72</v>
      </c>
      <c r="J6771" s="59">
        <v>2405482</v>
      </c>
      <c r="K6771" s="59" t="s">
        <v>6990</v>
      </c>
      <c r="L6771" s="61" t="s">
        <v>81</v>
      </c>
      <c r="M6771" s="61">
        <f>VLOOKUP(H6771,zdroj!C:F,4,0)</f>
        <v>0</v>
      </c>
      <c r="N6771" s="61" t="str">
        <f t="shared" si="210"/>
        <v>-</v>
      </c>
      <c r="P6771" s="73" t="str">
        <f t="shared" si="211"/>
        <v/>
      </c>
      <c r="Q6771" s="61" t="s">
        <v>86</v>
      </c>
    </row>
    <row r="6772" spans="8:17" x14ac:dyDescent="0.25">
      <c r="H6772" s="59">
        <v>108090</v>
      </c>
      <c r="I6772" s="59" t="s">
        <v>72</v>
      </c>
      <c r="J6772" s="59">
        <v>2405491</v>
      </c>
      <c r="K6772" s="59" t="s">
        <v>6991</v>
      </c>
      <c r="L6772" s="61" t="s">
        <v>81</v>
      </c>
      <c r="M6772" s="61">
        <f>VLOOKUP(H6772,zdroj!C:F,4,0)</f>
        <v>0</v>
      </c>
      <c r="N6772" s="61" t="str">
        <f t="shared" si="210"/>
        <v>-</v>
      </c>
      <c r="P6772" s="73" t="str">
        <f t="shared" si="211"/>
        <v/>
      </c>
      <c r="Q6772" s="61" t="s">
        <v>86</v>
      </c>
    </row>
    <row r="6773" spans="8:17" x14ac:dyDescent="0.25">
      <c r="H6773" s="59">
        <v>108090</v>
      </c>
      <c r="I6773" s="59" t="s">
        <v>72</v>
      </c>
      <c r="J6773" s="59">
        <v>2405504</v>
      </c>
      <c r="K6773" s="59" t="s">
        <v>6992</v>
      </c>
      <c r="L6773" s="61" t="s">
        <v>81</v>
      </c>
      <c r="M6773" s="61">
        <f>VLOOKUP(H6773,zdroj!C:F,4,0)</f>
        <v>0</v>
      </c>
      <c r="N6773" s="61" t="str">
        <f t="shared" si="210"/>
        <v>-</v>
      </c>
      <c r="P6773" s="73" t="str">
        <f t="shared" si="211"/>
        <v/>
      </c>
      <c r="Q6773" s="61" t="s">
        <v>86</v>
      </c>
    </row>
    <row r="6774" spans="8:17" x14ac:dyDescent="0.25">
      <c r="H6774" s="59">
        <v>108090</v>
      </c>
      <c r="I6774" s="59" t="s">
        <v>72</v>
      </c>
      <c r="J6774" s="59">
        <v>2405512</v>
      </c>
      <c r="K6774" s="59" t="s">
        <v>6993</v>
      </c>
      <c r="L6774" s="61" t="s">
        <v>81</v>
      </c>
      <c r="M6774" s="61">
        <f>VLOOKUP(H6774,zdroj!C:F,4,0)</f>
        <v>0</v>
      </c>
      <c r="N6774" s="61" t="str">
        <f t="shared" si="210"/>
        <v>-</v>
      </c>
      <c r="P6774" s="73" t="str">
        <f t="shared" si="211"/>
        <v/>
      </c>
      <c r="Q6774" s="61" t="s">
        <v>86</v>
      </c>
    </row>
    <row r="6775" spans="8:17" x14ac:dyDescent="0.25">
      <c r="H6775" s="59">
        <v>108090</v>
      </c>
      <c r="I6775" s="59" t="s">
        <v>72</v>
      </c>
      <c r="J6775" s="59">
        <v>2405521</v>
      </c>
      <c r="K6775" s="59" t="s">
        <v>6994</v>
      </c>
      <c r="L6775" s="61" t="s">
        <v>81</v>
      </c>
      <c r="M6775" s="61">
        <f>VLOOKUP(H6775,zdroj!C:F,4,0)</f>
        <v>0</v>
      </c>
      <c r="N6775" s="61" t="str">
        <f t="shared" si="210"/>
        <v>-</v>
      </c>
      <c r="P6775" s="73" t="str">
        <f t="shared" si="211"/>
        <v/>
      </c>
      <c r="Q6775" s="61" t="s">
        <v>86</v>
      </c>
    </row>
    <row r="6776" spans="8:17" x14ac:dyDescent="0.25">
      <c r="H6776" s="59">
        <v>108090</v>
      </c>
      <c r="I6776" s="59" t="s">
        <v>72</v>
      </c>
      <c r="J6776" s="59">
        <v>2405539</v>
      </c>
      <c r="K6776" s="59" t="s">
        <v>6995</v>
      </c>
      <c r="L6776" s="61" t="s">
        <v>81</v>
      </c>
      <c r="M6776" s="61">
        <f>VLOOKUP(H6776,zdroj!C:F,4,0)</f>
        <v>0</v>
      </c>
      <c r="N6776" s="61" t="str">
        <f t="shared" si="210"/>
        <v>-</v>
      </c>
      <c r="P6776" s="73" t="str">
        <f t="shared" si="211"/>
        <v/>
      </c>
      <c r="Q6776" s="61" t="s">
        <v>86</v>
      </c>
    </row>
    <row r="6777" spans="8:17" x14ac:dyDescent="0.25">
      <c r="H6777" s="59">
        <v>108090</v>
      </c>
      <c r="I6777" s="59" t="s">
        <v>72</v>
      </c>
      <c r="J6777" s="59">
        <v>2405547</v>
      </c>
      <c r="K6777" s="59" t="s">
        <v>6996</v>
      </c>
      <c r="L6777" s="61" t="s">
        <v>81</v>
      </c>
      <c r="M6777" s="61">
        <f>VLOOKUP(H6777,zdroj!C:F,4,0)</f>
        <v>0</v>
      </c>
      <c r="N6777" s="61" t="str">
        <f t="shared" si="210"/>
        <v>-</v>
      </c>
      <c r="P6777" s="73" t="str">
        <f t="shared" si="211"/>
        <v/>
      </c>
      <c r="Q6777" s="61" t="s">
        <v>86</v>
      </c>
    </row>
    <row r="6778" spans="8:17" x14ac:dyDescent="0.25">
      <c r="H6778" s="59">
        <v>108090</v>
      </c>
      <c r="I6778" s="59" t="s">
        <v>72</v>
      </c>
      <c r="J6778" s="59">
        <v>2405555</v>
      </c>
      <c r="K6778" s="59" t="s">
        <v>6997</v>
      </c>
      <c r="L6778" s="61" t="s">
        <v>81</v>
      </c>
      <c r="M6778" s="61">
        <f>VLOOKUP(H6778,zdroj!C:F,4,0)</f>
        <v>0</v>
      </c>
      <c r="N6778" s="61" t="str">
        <f t="shared" si="210"/>
        <v>-</v>
      </c>
      <c r="P6778" s="73" t="str">
        <f t="shared" si="211"/>
        <v/>
      </c>
      <c r="Q6778" s="61" t="s">
        <v>86</v>
      </c>
    </row>
    <row r="6779" spans="8:17" x14ac:dyDescent="0.25">
      <c r="H6779" s="59">
        <v>108090</v>
      </c>
      <c r="I6779" s="59" t="s">
        <v>72</v>
      </c>
      <c r="J6779" s="59">
        <v>2405563</v>
      </c>
      <c r="K6779" s="59" t="s">
        <v>6998</v>
      </c>
      <c r="L6779" s="61" t="s">
        <v>81</v>
      </c>
      <c r="M6779" s="61">
        <f>VLOOKUP(H6779,zdroj!C:F,4,0)</f>
        <v>0</v>
      </c>
      <c r="N6779" s="61" t="str">
        <f t="shared" si="210"/>
        <v>-</v>
      </c>
      <c r="P6779" s="73" t="str">
        <f t="shared" si="211"/>
        <v/>
      </c>
      <c r="Q6779" s="61" t="s">
        <v>86</v>
      </c>
    </row>
    <row r="6780" spans="8:17" x14ac:dyDescent="0.25">
      <c r="H6780" s="59">
        <v>108090</v>
      </c>
      <c r="I6780" s="59" t="s">
        <v>72</v>
      </c>
      <c r="J6780" s="59">
        <v>2405571</v>
      </c>
      <c r="K6780" s="59" t="s">
        <v>6999</v>
      </c>
      <c r="L6780" s="61" t="s">
        <v>81</v>
      </c>
      <c r="M6780" s="61">
        <f>VLOOKUP(H6780,zdroj!C:F,4,0)</f>
        <v>0</v>
      </c>
      <c r="N6780" s="61" t="str">
        <f t="shared" si="210"/>
        <v>-</v>
      </c>
      <c r="P6780" s="73" t="str">
        <f t="shared" si="211"/>
        <v/>
      </c>
      <c r="Q6780" s="61" t="s">
        <v>86</v>
      </c>
    </row>
    <row r="6781" spans="8:17" x14ac:dyDescent="0.25">
      <c r="H6781" s="59">
        <v>108090</v>
      </c>
      <c r="I6781" s="59" t="s">
        <v>72</v>
      </c>
      <c r="J6781" s="59">
        <v>2405580</v>
      </c>
      <c r="K6781" s="59" t="s">
        <v>7000</v>
      </c>
      <c r="L6781" s="61" t="s">
        <v>81</v>
      </c>
      <c r="M6781" s="61">
        <f>VLOOKUP(H6781,zdroj!C:F,4,0)</f>
        <v>0</v>
      </c>
      <c r="N6781" s="61" t="str">
        <f t="shared" si="210"/>
        <v>-</v>
      </c>
      <c r="P6781" s="73" t="str">
        <f t="shared" si="211"/>
        <v/>
      </c>
      <c r="Q6781" s="61" t="s">
        <v>86</v>
      </c>
    </row>
    <row r="6782" spans="8:17" x14ac:dyDescent="0.25">
      <c r="H6782" s="59">
        <v>108090</v>
      </c>
      <c r="I6782" s="59" t="s">
        <v>72</v>
      </c>
      <c r="J6782" s="59">
        <v>2405598</v>
      </c>
      <c r="K6782" s="59" t="s">
        <v>7001</v>
      </c>
      <c r="L6782" s="61" t="s">
        <v>81</v>
      </c>
      <c r="M6782" s="61">
        <f>VLOOKUP(H6782,zdroj!C:F,4,0)</f>
        <v>0</v>
      </c>
      <c r="N6782" s="61" t="str">
        <f t="shared" si="210"/>
        <v>-</v>
      </c>
      <c r="P6782" s="73" t="str">
        <f t="shared" si="211"/>
        <v/>
      </c>
      <c r="Q6782" s="61" t="s">
        <v>86</v>
      </c>
    </row>
    <row r="6783" spans="8:17" x14ac:dyDescent="0.25">
      <c r="H6783" s="59">
        <v>108090</v>
      </c>
      <c r="I6783" s="59" t="s">
        <v>72</v>
      </c>
      <c r="J6783" s="59">
        <v>25669192</v>
      </c>
      <c r="K6783" s="59" t="s">
        <v>7002</v>
      </c>
      <c r="L6783" s="61" t="s">
        <v>81</v>
      </c>
      <c r="M6783" s="61">
        <f>VLOOKUP(H6783,zdroj!C:F,4,0)</f>
        <v>0</v>
      </c>
      <c r="N6783" s="61" t="str">
        <f t="shared" si="210"/>
        <v>-</v>
      </c>
      <c r="P6783" s="73" t="str">
        <f t="shared" si="211"/>
        <v/>
      </c>
      <c r="Q6783" s="61" t="s">
        <v>86</v>
      </c>
    </row>
    <row r="6784" spans="8:17" x14ac:dyDescent="0.25">
      <c r="H6784" s="59">
        <v>108090</v>
      </c>
      <c r="I6784" s="59" t="s">
        <v>72</v>
      </c>
      <c r="J6784" s="59">
        <v>25873091</v>
      </c>
      <c r="K6784" s="59" t="s">
        <v>7003</v>
      </c>
      <c r="L6784" s="61" t="s">
        <v>81</v>
      </c>
      <c r="M6784" s="61">
        <f>VLOOKUP(H6784,zdroj!C:F,4,0)</f>
        <v>0</v>
      </c>
      <c r="N6784" s="61" t="str">
        <f t="shared" si="210"/>
        <v>-</v>
      </c>
      <c r="P6784" s="73" t="str">
        <f t="shared" si="211"/>
        <v/>
      </c>
      <c r="Q6784" s="61" t="s">
        <v>86</v>
      </c>
    </row>
    <row r="6785" spans="8:17" x14ac:dyDescent="0.25">
      <c r="H6785" s="59">
        <v>108090</v>
      </c>
      <c r="I6785" s="59" t="s">
        <v>72</v>
      </c>
      <c r="J6785" s="59">
        <v>26366894</v>
      </c>
      <c r="K6785" s="59" t="s">
        <v>7004</v>
      </c>
      <c r="L6785" s="61" t="s">
        <v>81</v>
      </c>
      <c r="M6785" s="61">
        <f>VLOOKUP(H6785,zdroj!C:F,4,0)</f>
        <v>0</v>
      </c>
      <c r="N6785" s="61" t="str">
        <f t="shared" si="210"/>
        <v>-</v>
      </c>
      <c r="P6785" s="73" t="str">
        <f t="shared" si="211"/>
        <v/>
      </c>
      <c r="Q6785" s="61" t="s">
        <v>86</v>
      </c>
    </row>
    <row r="6786" spans="8:17" x14ac:dyDescent="0.25">
      <c r="H6786" s="59">
        <v>108090</v>
      </c>
      <c r="I6786" s="59" t="s">
        <v>72</v>
      </c>
      <c r="J6786" s="59">
        <v>26621401</v>
      </c>
      <c r="K6786" s="59" t="s">
        <v>7005</v>
      </c>
      <c r="L6786" s="61" t="s">
        <v>81</v>
      </c>
      <c r="M6786" s="61">
        <f>VLOOKUP(H6786,zdroj!C:F,4,0)</f>
        <v>0</v>
      </c>
      <c r="N6786" s="61" t="str">
        <f t="shared" si="210"/>
        <v>-</v>
      </c>
      <c r="P6786" s="73" t="str">
        <f t="shared" si="211"/>
        <v/>
      </c>
      <c r="Q6786" s="61" t="s">
        <v>86</v>
      </c>
    </row>
    <row r="6787" spans="8:17" x14ac:dyDescent="0.25">
      <c r="H6787" s="59">
        <v>108090</v>
      </c>
      <c r="I6787" s="59" t="s">
        <v>72</v>
      </c>
      <c r="J6787" s="59">
        <v>26778068</v>
      </c>
      <c r="K6787" s="59" t="s">
        <v>7006</v>
      </c>
      <c r="L6787" s="61" t="s">
        <v>81</v>
      </c>
      <c r="M6787" s="61">
        <f>VLOOKUP(H6787,zdroj!C:F,4,0)</f>
        <v>0</v>
      </c>
      <c r="N6787" s="61" t="str">
        <f t="shared" si="210"/>
        <v>-</v>
      </c>
      <c r="P6787" s="73" t="str">
        <f t="shared" si="211"/>
        <v/>
      </c>
      <c r="Q6787" s="61" t="s">
        <v>86</v>
      </c>
    </row>
    <row r="6788" spans="8:17" x14ac:dyDescent="0.25">
      <c r="H6788" s="59">
        <v>108090</v>
      </c>
      <c r="I6788" s="59" t="s">
        <v>72</v>
      </c>
      <c r="J6788" s="59">
        <v>26799723</v>
      </c>
      <c r="K6788" s="59" t="s">
        <v>7007</v>
      </c>
      <c r="L6788" s="61" t="s">
        <v>81</v>
      </c>
      <c r="M6788" s="61">
        <f>VLOOKUP(H6788,zdroj!C:F,4,0)</f>
        <v>0</v>
      </c>
      <c r="N6788" s="61" t="str">
        <f t="shared" si="210"/>
        <v>-</v>
      </c>
      <c r="P6788" s="73" t="str">
        <f t="shared" si="211"/>
        <v/>
      </c>
      <c r="Q6788" s="61" t="s">
        <v>86</v>
      </c>
    </row>
    <row r="6789" spans="8:17" x14ac:dyDescent="0.25">
      <c r="H6789" s="59">
        <v>108090</v>
      </c>
      <c r="I6789" s="59" t="s">
        <v>72</v>
      </c>
      <c r="J6789" s="59">
        <v>27182045</v>
      </c>
      <c r="K6789" s="59" t="s">
        <v>7008</v>
      </c>
      <c r="L6789" s="61" t="s">
        <v>81</v>
      </c>
      <c r="M6789" s="61">
        <f>VLOOKUP(H6789,zdroj!C:F,4,0)</f>
        <v>0</v>
      </c>
      <c r="N6789" s="61" t="str">
        <f t="shared" si="210"/>
        <v>-</v>
      </c>
      <c r="P6789" s="73" t="str">
        <f t="shared" si="211"/>
        <v/>
      </c>
      <c r="Q6789" s="61" t="s">
        <v>86</v>
      </c>
    </row>
    <row r="6790" spans="8:17" x14ac:dyDescent="0.25">
      <c r="H6790" s="59">
        <v>108090</v>
      </c>
      <c r="I6790" s="59" t="s">
        <v>72</v>
      </c>
      <c r="J6790" s="59">
        <v>27586308</v>
      </c>
      <c r="K6790" s="59" t="s">
        <v>7009</v>
      </c>
      <c r="L6790" s="61" t="s">
        <v>81</v>
      </c>
      <c r="M6790" s="61">
        <f>VLOOKUP(H6790,zdroj!C:F,4,0)</f>
        <v>0</v>
      </c>
      <c r="N6790" s="61" t="str">
        <f t="shared" si="210"/>
        <v>-</v>
      </c>
      <c r="P6790" s="73" t="str">
        <f t="shared" si="211"/>
        <v/>
      </c>
      <c r="Q6790" s="61" t="s">
        <v>86</v>
      </c>
    </row>
    <row r="6791" spans="8:17" x14ac:dyDescent="0.25">
      <c r="H6791" s="59">
        <v>108090</v>
      </c>
      <c r="I6791" s="59" t="s">
        <v>72</v>
      </c>
      <c r="J6791" s="59">
        <v>40082709</v>
      </c>
      <c r="K6791" s="59" t="s">
        <v>7010</v>
      </c>
      <c r="L6791" s="61" t="s">
        <v>81</v>
      </c>
      <c r="M6791" s="61">
        <f>VLOOKUP(H6791,zdroj!C:F,4,0)</f>
        <v>0</v>
      </c>
      <c r="N6791" s="61" t="str">
        <f t="shared" ref="N6791:N6854" si="212">IF(M6791="A",IF(L6791="katA","katB",L6791),L6791)</f>
        <v>-</v>
      </c>
      <c r="P6791" s="73" t="str">
        <f t="shared" ref="P6791:P6854" si="213">IF(O6791="A",1,"")</f>
        <v/>
      </c>
      <c r="Q6791" s="61" t="s">
        <v>86</v>
      </c>
    </row>
    <row r="6792" spans="8:17" x14ac:dyDescent="0.25">
      <c r="H6792" s="59">
        <v>108090</v>
      </c>
      <c r="I6792" s="59" t="s">
        <v>72</v>
      </c>
      <c r="J6792" s="59">
        <v>40082717</v>
      </c>
      <c r="K6792" s="59" t="s">
        <v>7011</v>
      </c>
      <c r="L6792" s="61" t="s">
        <v>81</v>
      </c>
      <c r="M6792" s="61">
        <f>VLOOKUP(H6792,zdroj!C:F,4,0)</f>
        <v>0</v>
      </c>
      <c r="N6792" s="61" t="str">
        <f t="shared" si="212"/>
        <v>-</v>
      </c>
      <c r="P6792" s="73" t="str">
        <f t="shared" si="213"/>
        <v/>
      </c>
      <c r="Q6792" s="61" t="s">
        <v>86</v>
      </c>
    </row>
    <row r="6793" spans="8:17" x14ac:dyDescent="0.25">
      <c r="H6793" s="59">
        <v>108090</v>
      </c>
      <c r="I6793" s="59" t="s">
        <v>72</v>
      </c>
      <c r="J6793" s="59">
        <v>40082725</v>
      </c>
      <c r="K6793" s="59" t="s">
        <v>7012</v>
      </c>
      <c r="L6793" s="61" t="s">
        <v>81</v>
      </c>
      <c r="M6793" s="61">
        <f>VLOOKUP(H6793,zdroj!C:F,4,0)</f>
        <v>0</v>
      </c>
      <c r="N6793" s="61" t="str">
        <f t="shared" si="212"/>
        <v>-</v>
      </c>
      <c r="P6793" s="73" t="str">
        <f t="shared" si="213"/>
        <v/>
      </c>
      <c r="Q6793" s="61" t="s">
        <v>86</v>
      </c>
    </row>
    <row r="6794" spans="8:17" x14ac:dyDescent="0.25">
      <c r="H6794" s="59">
        <v>108090</v>
      </c>
      <c r="I6794" s="59" t="s">
        <v>72</v>
      </c>
      <c r="J6794" s="59">
        <v>40082741</v>
      </c>
      <c r="K6794" s="59" t="s">
        <v>7013</v>
      </c>
      <c r="L6794" s="61" t="s">
        <v>81</v>
      </c>
      <c r="M6794" s="61">
        <f>VLOOKUP(H6794,zdroj!C:F,4,0)</f>
        <v>0</v>
      </c>
      <c r="N6794" s="61" t="str">
        <f t="shared" si="212"/>
        <v>-</v>
      </c>
      <c r="P6794" s="73" t="str">
        <f t="shared" si="213"/>
        <v/>
      </c>
      <c r="Q6794" s="61" t="s">
        <v>86</v>
      </c>
    </row>
    <row r="6795" spans="8:17" x14ac:dyDescent="0.25">
      <c r="H6795" s="59">
        <v>108090</v>
      </c>
      <c r="I6795" s="59" t="s">
        <v>72</v>
      </c>
      <c r="J6795" s="59">
        <v>40082750</v>
      </c>
      <c r="K6795" s="59" t="s">
        <v>7014</v>
      </c>
      <c r="L6795" s="61" t="s">
        <v>81</v>
      </c>
      <c r="M6795" s="61">
        <f>VLOOKUP(H6795,zdroj!C:F,4,0)</f>
        <v>0</v>
      </c>
      <c r="N6795" s="61" t="str">
        <f t="shared" si="212"/>
        <v>-</v>
      </c>
      <c r="P6795" s="73" t="str">
        <f t="shared" si="213"/>
        <v/>
      </c>
      <c r="Q6795" s="61" t="s">
        <v>86</v>
      </c>
    </row>
    <row r="6796" spans="8:17" x14ac:dyDescent="0.25">
      <c r="H6796" s="59">
        <v>108090</v>
      </c>
      <c r="I6796" s="59" t="s">
        <v>72</v>
      </c>
      <c r="J6796" s="59">
        <v>40082768</v>
      </c>
      <c r="K6796" s="59" t="s">
        <v>7015</v>
      </c>
      <c r="L6796" s="61" t="s">
        <v>81</v>
      </c>
      <c r="M6796" s="61">
        <f>VLOOKUP(H6796,zdroj!C:F,4,0)</f>
        <v>0</v>
      </c>
      <c r="N6796" s="61" t="str">
        <f t="shared" si="212"/>
        <v>-</v>
      </c>
      <c r="P6796" s="73" t="str">
        <f t="shared" si="213"/>
        <v/>
      </c>
      <c r="Q6796" s="61" t="s">
        <v>86</v>
      </c>
    </row>
    <row r="6797" spans="8:17" x14ac:dyDescent="0.25">
      <c r="H6797" s="59">
        <v>108090</v>
      </c>
      <c r="I6797" s="59" t="s">
        <v>72</v>
      </c>
      <c r="J6797" s="59">
        <v>40789756</v>
      </c>
      <c r="K6797" s="59" t="s">
        <v>7016</v>
      </c>
      <c r="L6797" s="61" t="s">
        <v>81</v>
      </c>
      <c r="M6797" s="61">
        <f>VLOOKUP(H6797,zdroj!C:F,4,0)</f>
        <v>0</v>
      </c>
      <c r="N6797" s="61" t="str">
        <f t="shared" si="212"/>
        <v>-</v>
      </c>
      <c r="P6797" s="73" t="str">
        <f t="shared" si="213"/>
        <v/>
      </c>
      <c r="Q6797" s="61" t="s">
        <v>86</v>
      </c>
    </row>
    <row r="6798" spans="8:17" x14ac:dyDescent="0.25">
      <c r="H6798" s="59">
        <v>108090</v>
      </c>
      <c r="I6798" s="59" t="s">
        <v>72</v>
      </c>
      <c r="J6798" s="59">
        <v>41020901</v>
      </c>
      <c r="K6798" s="59" t="s">
        <v>7017</v>
      </c>
      <c r="L6798" s="61" t="s">
        <v>81</v>
      </c>
      <c r="M6798" s="61">
        <f>VLOOKUP(H6798,zdroj!C:F,4,0)</f>
        <v>0</v>
      </c>
      <c r="N6798" s="61" t="str">
        <f t="shared" si="212"/>
        <v>-</v>
      </c>
      <c r="P6798" s="73" t="str">
        <f t="shared" si="213"/>
        <v/>
      </c>
      <c r="Q6798" s="61" t="s">
        <v>86</v>
      </c>
    </row>
    <row r="6799" spans="8:17" x14ac:dyDescent="0.25">
      <c r="H6799" s="59">
        <v>108090</v>
      </c>
      <c r="I6799" s="59" t="s">
        <v>72</v>
      </c>
      <c r="J6799" s="59">
        <v>75755050</v>
      </c>
      <c r="K6799" s="59" t="s">
        <v>7018</v>
      </c>
      <c r="L6799" s="61" t="s">
        <v>81</v>
      </c>
      <c r="M6799" s="61">
        <f>VLOOKUP(H6799,zdroj!C:F,4,0)</f>
        <v>0</v>
      </c>
      <c r="N6799" s="61" t="str">
        <f t="shared" si="212"/>
        <v>-</v>
      </c>
      <c r="P6799" s="73" t="str">
        <f t="shared" si="213"/>
        <v/>
      </c>
      <c r="Q6799" s="61" t="s">
        <v>86</v>
      </c>
    </row>
    <row r="6800" spans="8:17" x14ac:dyDescent="0.25">
      <c r="H6800" s="59">
        <v>108090</v>
      </c>
      <c r="I6800" s="59" t="s">
        <v>72</v>
      </c>
      <c r="J6800" s="59">
        <v>77501705</v>
      </c>
      <c r="K6800" s="59" t="s">
        <v>7019</v>
      </c>
      <c r="L6800" s="61" t="s">
        <v>81</v>
      </c>
      <c r="M6800" s="61">
        <f>VLOOKUP(H6800,zdroj!C:F,4,0)</f>
        <v>0</v>
      </c>
      <c r="N6800" s="61" t="str">
        <f t="shared" si="212"/>
        <v>-</v>
      </c>
      <c r="P6800" s="73" t="str">
        <f t="shared" si="213"/>
        <v/>
      </c>
      <c r="Q6800" s="61" t="s">
        <v>86</v>
      </c>
    </row>
    <row r="6801" spans="8:17" x14ac:dyDescent="0.25">
      <c r="H6801" s="59">
        <v>108090</v>
      </c>
      <c r="I6801" s="59" t="s">
        <v>72</v>
      </c>
      <c r="J6801" s="59">
        <v>77920171</v>
      </c>
      <c r="K6801" s="59" t="s">
        <v>7020</v>
      </c>
      <c r="L6801" s="61" t="s">
        <v>81</v>
      </c>
      <c r="M6801" s="61">
        <f>VLOOKUP(H6801,zdroj!C:F,4,0)</f>
        <v>0</v>
      </c>
      <c r="N6801" s="61" t="str">
        <f t="shared" si="212"/>
        <v>-</v>
      </c>
      <c r="P6801" s="73" t="str">
        <f t="shared" si="213"/>
        <v/>
      </c>
      <c r="Q6801" s="61" t="s">
        <v>86</v>
      </c>
    </row>
    <row r="6802" spans="8:17" x14ac:dyDescent="0.25">
      <c r="H6802" s="59">
        <v>108090</v>
      </c>
      <c r="I6802" s="59" t="s">
        <v>72</v>
      </c>
      <c r="J6802" s="59">
        <v>77957253</v>
      </c>
      <c r="K6802" s="59" t="s">
        <v>7021</v>
      </c>
      <c r="L6802" s="61" t="s">
        <v>81</v>
      </c>
      <c r="M6802" s="61">
        <f>VLOOKUP(H6802,zdroj!C:F,4,0)</f>
        <v>0</v>
      </c>
      <c r="N6802" s="61" t="str">
        <f t="shared" si="212"/>
        <v>-</v>
      </c>
      <c r="P6802" s="73" t="str">
        <f t="shared" si="213"/>
        <v/>
      </c>
      <c r="Q6802" s="61" t="s">
        <v>86</v>
      </c>
    </row>
    <row r="6803" spans="8:17" x14ac:dyDescent="0.25">
      <c r="H6803" s="59">
        <v>108090</v>
      </c>
      <c r="I6803" s="59" t="s">
        <v>72</v>
      </c>
      <c r="J6803" s="59">
        <v>81077131</v>
      </c>
      <c r="K6803" s="59" t="s">
        <v>7022</v>
      </c>
      <c r="L6803" s="61" t="s">
        <v>81</v>
      </c>
      <c r="M6803" s="61">
        <f>VLOOKUP(H6803,zdroj!C:F,4,0)</f>
        <v>0</v>
      </c>
      <c r="N6803" s="61" t="str">
        <f t="shared" si="212"/>
        <v>-</v>
      </c>
      <c r="P6803" s="73" t="str">
        <f t="shared" si="213"/>
        <v/>
      </c>
      <c r="Q6803" s="61" t="s">
        <v>86</v>
      </c>
    </row>
    <row r="6804" spans="8:17" x14ac:dyDescent="0.25">
      <c r="H6804" s="59">
        <v>108090</v>
      </c>
      <c r="I6804" s="59" t="s">
        <v>72</v>
      </c>
      <c r="J6804" s="59">
        <v>81424094</v>
      </c>
      <c r="K6804" s="59" t="s">
        <v>7023</v>
      </c>
      <c r="L6804" s="61" t="s">
        <v>81</v>
      </c>
      <c r="M6804" s="61">
        <f>VLOOKUP(H6804,zdroj!C:F,4,0)</f>
        <v>0</v>
      </c>
      <c r="N6804" s="61" t="str">
        <f t="shared" si="212"/>
        <v>-</v>
      </c>
      <c r="P6804" s="73" t="str">
        <f t="shared" si="213"/>
        <v/>
      </c>
      <c r="Q6804" s="61" t="s">
        <v>86</v>
      </c>
    </row>
    <row r="6805" spans="8:17" x14ac:dyDescent="0.25">
      <c r="H6805" s="59">
        <v>322296</v>
      </c>
      <c r="I6805" s="59" t="s">
        <v>69</v>
      </c>
      <c r="J6805" s="59">
        <v>25896814</v>
      </c>
      <c r="K6805" s="59" t="s">
        <v>7024</v>
      </c>
      <c r="L6805" s="61" t="s">
        <v>113</v>
      </c>
      <c r="M6805" s="61">
        <f>VLOOKUP(H6805,zdroj!C:F,4,0)</f>
        <v>0</v>
      </c>
      <c r="N6805" s="61" t="str">
        <f t="shared" si="212"/>
        <v>katB</v>
      </c>
      <c r="P6805" s="73" t="str">
        <f t="shared" si="213"/>
        <v/>
      </c>
      <c r="Q6805" s="61" t="s">
        <v>30</v>
      </c>
    </row>
    <row r="6806" spans="8:17" x14ac:dyDescent="0.25">
      <c r="H6806" s="59">
        <v>322296</v>
      </c>
      <c r="I6806" s="59" t="s">
        <v>69</v>
      </c>
      <c r="J6806" s="59">
        <v>26301989</v>
      </c>
      <c r="K6806" s="59" t="s">
        <v>7025</v>
      </c>
      <c r="L6806" s="61" t="s">
        <v>113</v>
      </c>
      <c r="M6806" s="61">
        <f>VLOOKUP(H6806,zdroj!C:F,4,0)</f>
        <v>0</v>
      </c>
      <c r="N6806" s="61" t="str">
        <f t="shared" si="212"/>
        <v>katB</v>
      </c>
      <c r="P6806" s="73" t="str">
        <f t="shared" si="213"/>
        <v/>
      </c>
      <c r="Q6806" s="61" t="s">
        <v>30</v>
      </c>
    </row>
    <row r="6807" spans="8:17" x14ac:dyDescent="0.25">
      <c r="H6807" s="59">
        <v>322296</v>
      </c>
      <c r="I6807" s="59" t="s">
        <v>69</v>
      </c>
      <c r="J6807" s="59">
        <v>26447231</v>
      </c>
      <c r="K6807" s="59" t="s">
        <v>7026</v>
      </c>
      <c r="L6807" s="61" t="s">
        <v>113</v>
      </c>
      <c r="M6807" s="61">
        <f>VLOOKUP(H6807,zdroj!C:F,4,0)</f>
        <v>0</v>
      </c>
      <c r="N6807" s="61" t="str">
        <f t="shared" si="212"/>
        <v>katB</v>
      </c>
      <c r="P6807" s="73" t="str">
        <f t="shared" si="213"/>
        <v/>
      </c>
      <c r="Q6807" s="61" t="s">
        <v>30</v>
      </c>
    </row>
    <row r="6808" spans="8:17" x14ac:dyDescent="0.25">
      <c r="H6808" s="59">
        <v>322296</v>
      </c>
      <c r="I6808" s="59" t="s">
        <v>69</v>
      </c>
      <c r="J6808" s="59">
        <v>26799731</v>
      </c>
      <c r="K6808" s="59" t="s">
        <v>7027</v>
      </c>
      <c r="L6808" s="61" t="s">
        <v>113</v>
      </c>
      <c r="M6808" s="61">
        <f>VLOOKUP(H6808,zdroj!C:F,4,0)</f>
        <v>0</v>
      </c>
      <c r="N6808" s="61" t="str">
        <f t="shared" si="212"/>
        <v>katB</v>
      </c>
      <c r="P6808" s="73" t="str">
        <f t="shared" si="213"/>
        <v/>
      </c>
      <c r="Q6808" s="61" t="s">
        <v>30</v>
      </c>
    </row>
    <row r="6809" spans="8:17" x14ac:dyDescent="0.25">
      <c r="H6809" s="59">
        <v>108120</v>
      </c>
      <c r="I6809" s="59" t="s">
        <v>69</v>
      </c>
      <c r="J6809" s="59">
        <v>2482037</v>
      </c>
      <c r="K6809" s="59" t="s">
        <v>7028</v>
      </c>
      <c r="L6809" s="61" t="s">
        <v>113</v>
      </c>
      <c r="M6809" s="61">
        <f>VLOOKUP(H6809,zdroj!C:F,4,0)</f>
        <v>0</v>
      </c>
      <c r="N6809" s="61" t="str">
        <f t="shared" si="212"/>
        <v>katB</v>
      </c>
      <c r="P6809" s="73" t="str">
        <f t="shared" si="213"/>
        <v/>
      </c>
      <c r="Q6809" s="61" t="s">
        <v>30</v>
      </c>
    </row>
    <row r="6810" spans="8:17" x14ac:dyDescent="0.25">
      <c r="H6810" s="59">
        <v>108120</v>
      </c>
      <c r="I6810" s="59" t="s">
        <v>69</v>
      </c>
      <c r="J6810" s="59">
        <v>2482045</v>
      </c>
      <c r="K6810" s="59" t="s">
        <v>7029</v>
      </c>
      <c r="L6810" s="61" t="s">
        <v>113</v>
      </c>
      <c r="M6810" s="61">
        <f>VLOOKUP(H6810,zdroj!C:F,4,0)</f>
        <v>0</v>
      </c>
      <c r="N6810" s="61" t="str">
        <f t="shared" si="212"/>
        <v>katB</v>
      </c>
      <c r="P6810" s="73" t="str">
        <f t="shared" si="213"/>
        <v/>
      </c>
      <c r="Q6810" s="61" t="s">
        <v>30</v>
      </c>
    </row>
    <row r="6811" spans="8:17" x14ac:dyDescent="0.25">
      <c r="H6811" s="59">
        <v>108120</v>
      </c>
      <c r="I6811" s="59" t="s">
        <v>69</v>
      </c>
      <c r="J6811" s="59">
        <v>2482053</v>
      </c>
      <c r="K6811" s="59" t="s">
        <v>7030</v>
      </c>
      <c r="L6811" s="61" t="s">
        <v>113</v>
      </c>
      <c r="M6811" s="61">
        <f>VLOOKUP(H6811,zdroj!C:F,4,0)</f>
        <v>0</v>
      </c>
      <c r="N6811" s="61" t="str">
        <f t="shared" si="212"/>
        <v>katB</v>
      </c>
      <c r="P6811" s="73" t="str">
        <f t="shared" si="213"/>
        <v/>
      </c>
      <c r="Q6811" s="61" t="s">
        <v>30</v>
      </c>
    </row>
    <row r="6812" spans="8:17" x14ac:dyDescent="0.25">
      <c r="H6812" s="59">
        <v>108120</v>
      </c>
      <c r="I6812" s="59" t="s">
        <v>69</v>
      </c>
      <c r="J6812" s="59">
        <v>2482061</v>
      </c>
      <c r="K6812" s="59" t="s">
        <v>7031</v>
      </c>
      <c r="L6812" s="61" t="s">
        <v>113</v>
      </c>
      <c r="M6812" s="61">
        <f>VLOOKUP(H6812,zdroj!C:F,4,0)</f>
        <v>0</v>
      </c>
      <c r="N6812" s="61" t="str">
        <f t="shared" si="212"/>
        <v>katB</v>
      </c>
      <c r="P6812" s="73" t="str">
        <f t="shared" si="213"/>
        <v/>
      </c>
      <c r="Q6812" s="61" t="s">
        <v>30</v>
      </c>
    </row>
    <row r="6813" spans="8:17" x14ac:dyDescent="0.25">
      <c r="H6813" s="59">
        <v>108120</v>
      </c>
      <c r="I6813" s="59" t="s">
        <v>69</v>
      </c>
      <c r="J6813" s="59">
        <v>2482070</v>
      </c>
      <c r="K6813" s="59" t="s">
        <v>7032</v>
      </c>
      <c r="L6813" s="61" t="s">
        <v>113</v>
      </c>
      <c r="M6813" s="61">
        <f>VLOOKUP(H6813,zdroj!C:F,4,0)</f>
        <v>0</v>
      </c>
      <c r="N6813" s="61" t="str">
        <f t="shared" si="212"/>
        <v>katB</v>
      </c>
      <c r="P6813" s="73" t="str">
        <f t="shared" si="213"/>
        <v/>
      </c>
      <c r="Q6813" s="61" t="s">
        <v>30</v>
      </c>
    </row>
    <row r="6814" spans="8:17" x14ac:dyDescent="0.25">
      <c r="H6814" s="59">
        <v>108120</v>
      </c>
      <c r="I6814" s="59" t="s">
        <v>69</v>
      </c>
      <c r="J6814" s="59">
        <v>2482088</v>
      </c>
      <c r="K6814" s="59" t="s">
        <v>7033</v>
      </c>
      <c r="L6814" s="61" t="s">
        <v>113</v>
      </c>
      <c r="M6814" s="61">
        <f>VLOOKUP(H6814,zdroj!C:F,4,0)</f>
        <v>0</v>
      </c>
      <c r="N6814" s="61" t="str">
        <f t="shared" si="212"/>
        <v>katB</v>
      </c>
      <c r="P6814" s="73" t="str">
        <f t="shared" si="213"/>
        <v/>
      </c>
      <c r="Q6814" s="61" t="s">
        <v>30</v>
      </c>
    </row>
    <row r="6815" spans="8:17" x14ac:dyDescent="0.25">
      <c r="H6815" s="59">
        <v>108120</v>
      </c>
      <c r="I6815" s="59" t="s">
        <v>69</v>
      </c>
      <c r="J6815" s="59">
        <v>2482096</v>
      </c>
      <c r="K6815" s="59" t="s">
        <v>7034</v>
      </c>
      <c r="L6815" s="61" t="s">
        <v>113</v>
      </c>
      <c r="M6815" s="61">
        <f>VLOOKUP(H6815,zdroj!C:F,4,0)</f>
        <v>0</v>
      </c>
      <c r="N6815" s="61" t="str">
        <f t="shared" si="212"/>
        <v>katB</v>
      </c>
      <c r="P6815" s="73" t="str">
        <f t="shared" si="213"/>
        <v/>
      </c>
      <c r="Q6815" s="61" t="s">
        <v>30</v>
      </c>
    </row>
    <row r="6816" spans="8:17" x14ac:dyDescent="0.25">
      <c r="H6816" s="59">
        <v>108120</v>
      </c>
      <c r="I6816" s="59" t="s">
        <v>69</v>
      </c>
      <c r="J6816" s="59">
        <v>2482100</v>
      </c>
      <c r="K6816" s="59" t="s">
        <v>7035</v>
      </c>
      <c r="L6816" s="61" t="s">
        <v>113</v>
      </c>
      <c r="M6816" s="61">
        <f>VLOOKUP(H6816,zdroj!C:F,4,0)</f>
        <v>0</v>
      </c>
      <c r="N6816" s="61" t="str">
        <f t="shared" si="212"/>
        <v>katB</v>
      </c>
      <c r="P6816" s="73" t="str">
        <f t="shared" si="213"/>
        <v/>
      </c>
      <c r="Q6816" s="61" t="s">
        <v>30</v>
      </c>
    </row>
    <row r="6817" spans="8:17" x14ac:dyDescent="0.25">
      <c r="H6817" s="59">
        <v>108120</v>
      </c>
      <c r="I6817" s="59" t="s">
        <v>69</v>
      </c>
      <c r="J6817" s="59">
        <v>2482126</v>
      </c>
      <c r="K6817" s="59" t="s">
        <v>7036</v>
      </c>
      <c r="L6817" s="61" t="s">
        <v>113</v>
      </c>
      <c r="M6817" s="61">
        <f>VLOOKUP(H6817,zdroj!C:F,4,0)</f>
        <v>0</v>
      </c>
      <c r="N6817" s="61" t="str">
        <f t="shared" si="212"/>
        <v>katB</v>
      </c>
      <c r="P6817" s="73" t="str">
        <f t="shared" si="213"/>
        <v/>
      </c>
      <c r="Q6817" s="61" t="s">
        <v>30</v>
      </c>
    </row>
    <row r="6818" spans="8:17" x14ac:dyDescent="0.25">
      <c r="H6818" s="59">
        <v>108120</v>
      </c>
      <c r="I6818" s="59" t="s">
        <v>69</v>
      </c>
      <c r="J6818" s="59">
        <v>2482134</v>
      </c>
      <c r="K6818" s="59" t="s">
        <v>7037</v>
      </c>
      <c r="L6818" s="61" t="s">
        <v>113</v>
      </c>
      <c r="M6818" s="61">
        <f>VLOOKUP(H6818,zdroj!C:F,4,0)</f>
        <v>0</v>
      </c>
      <c r="N6818" s="61" t="str">
        <f t="shared" si="212"/>
        <v>katB</v>
      </c>
      <c r="P6818" s="73" t="str">
        <f t="shared" si="213"/>
        <v/>
      </c>
      <c r="Q6818" s="61" t="s">
        <v>33</v>
      </c>
    </row>
    <row r="6819" spans="8:17" x14ac:dyDescent="0.25">
      <c r="H6819" s="59">
        <v>108120</v>
      </c>
      <c r="I6819" s="59" t="s">
        <v>69</v>
      </c>
      <c r="J6819" s="59">
        <v>2482142</v>
      </c>
      <c r="K6819" s="59" t="s">
        <v>7038</v>
      </c>
      <c r="L6819" s="61" t="s">
        <v>113</v>
      </c>
      <c r="M6819" s="61">
        <f>VLOOKUP(H6819,zdroj!C:F,4,0)</f>
        <v>0</v>
      </c>
      <c r="N6819" s="61" t="str">
        <f t="shared" si="212"/>
        <v>katB</v>
      </c>
      <c r="P6819" s="73" t="str">
        <f t="shared" si="213"/>
        <v/>
      </c>
      <c r="Q6819" s="61" t="s">
        <v>30</v>
      </c>
    </row>
    <row r="6820" spans="8:17" x14ac:dyDescent="0.25">
      <c r="H6820" s="59">
        <v>108120</v>
      </c>
      <c r="I6820" s="59" t="s">
        <v>69</v>
      </c>
      <c r="J6820" s="59">
        <v>2482151</v>
      </c>
      <c r="K6820" s="59" t="s">
        <v>7039</v>
      </c>
      <c r="L6820" s="61" t="s">
        <v>113</v>
      </c>
      <c r="M6820" s="61">
        <f>VLOOKUP(H6820,zdroj!C:F,4,0)</f>
        <v>0</v>
      </c>
      <c r="N6820" s="61" t="str">
        <f t="shared" si="212"/>
        <v>katB</v>
      </c>
      <c r="P6820" s="73" t="str">
        <f t="shared" si="213"/>
        <v/>
      </c>
      <c r="Q6820" s="61" t="s">
        <v>30</v>
      </c>
    </row>
    <row r="6821" spans="8:17" x14ac:dyDescent="0.25">
      <c r="H6821" s="59">
        <v>108120</v>
      </c>
      <c r="I6821" s="59" t="s">
        <v>69</v>
      </c>
      <c r="J6821" s="59">
        <v>2482169</v>
      </c>
      <c r="K6821" s="59" t="s">
        <v>7040</v>
      </c>
      <c r="L6821" s="61" t="s">
        <v>113</v>
      </c>
      <c r="M6821" s="61">
        <f>VLOOKUP(H6821,zdroj!C:F,4,0)</f>
        <v>0</v>
      </c>
      <c r="N6821" s="61" t="str">
        <f t="shared" si="212"/>
        <v>katB</v>
      </c>
      <c r="P6821" s="73" t="str">
        <f t="shared" si="213"/>
        <v/>
      </c>
      <c r="Q6821" s="61" t="s">
        <v>30</v>
      </c>
    </row>
    <row r="6822" spans="8:17" x14ac:dyDescent="0.25">
      <c r="H6822" s="59">
        <v>108120</v>
      </c>
      <c r="I6822" s="59" t="s">
        <v>69</v>
      </c>
      <c r="J6822" s="59">
        <v>2482177</v>
      </c>
      <c r="K6822" s="59" t="s">
        <v>7041</v>
      </c>
      <c r="L6822" s="61" t="s">
        <v>113</v>
      </c>
      <c r="M6822" s="61">
        <f>VLOOKUP(H6822,zdroj!C:F,4,0)</f>
        <v>0</v>
      </c>
      <c r="N6822" s="61" t="str">
        <f t="shared" si="212"/>
        <v>katB</v>
      </c>
      <c r="P6822" s="73" t="str">
        <f t="shared" si="213"/>
        <v/>
      </c>
      <c r="Q6822" s="61" t="s">
        <v>30</v>
      </c>
    </row>
    <row r="6823" spans="8:17" x14ac:dyDescent="0.25">
      <c r="H6823" s="59">
        <v>108120</v>
      </c>
      <c r="I6823" s="59" t="s">
        <v>69</v>
      </c>
      <c r="J6823" s="59">
        <v>2482185</v>
      </c>
      <c r="K6823" s="59" t="s">
        <v>7042</v>
      </c>
      <c r="L6823" s="61" t="s">
        <v>113</v>
      </c>
      <c r="M6823" s="61">
        <f>VLOOKUP(H6823,zdroj!C:F,4,0)</f>
        <v>0</v>
      </c>
      <c r="N6823" s="61" t="str">
        <f t="shared" si="212"/>
        <v>katB</v>
      </c>
      <c r="P6823" s="73" t="str">
        <f t="shared" si="213"/>
        <v/>
      </c>
      <c r="Q6823" s="61" t="s">
        <v>30</v>
      </c>
    </row>
    <row r="6824" spans="8:17" x14ac:dyDescent="0.25">
      <c r="H6824" s="59">
        <v>108120</v>
      </c>
      <c r="I6824" s="59" t="s">
        <v>69</v>
      </c>
      <c r="J6824" s="59">
        <v>2482193</v>
      </c>
      <c r="K6824" s="59" t="s">
        <v>7043</v>
      </c>
      <c r="L6824" s="61" t="s">
        <v>113</v>
      </c>
      <c r="M6824" s="61">
        <f>VLOOKUP(H6824,zdroj!C:F,4,0)</f>
        <v>0</v>
      </c>
      <c r="N6824" s="61" t="str">
        <f t="shared" si="212"/>
        <v>katB</v>
      </c>
      <c r="P6824" s="73" t="str">
        <f t="shared" si="213"/>
        <v/>
      </c>
      <c r="Q6824" s="61" t="s">
        <v>30</v>
      </c>
    </row>
    <row r="6825" spans="8:17" x14ac:dyDescent="0.25">
      <c r="H6825" s="59">
        <v>108120</v>
      </c>
      <c r="I6825" s="59" t="s">
        <v>69</v>
      </c>
      <c r="J6825" s="59">
        <v>2482207</v>
      </c>
      <c r="K6825" s="59" t="s">
        <v>7044</v>
      </c>
      <c r="L6825" s="61" t="s">
        <v>113</v>
      </c>
      <c r="M6825" s="61">
        <f>VLOOKUP(H6825,zdroj!C:F,4,0)</f>
        <v>0</v>
      </c>
      <c r="N6825" s="61" t="str">
        <f t="shared" si="212"/>
        <v>katB</v>
      </c>
      <c r="P6825" s="73" t="str">
        <f t="shared" si="213"/>
        <v/>
      </c>
      <c r="Q6825" s="61" t="s">
        <v>30</v>
      </c>
    </row>
    <row r="6826" spans="8:17" x14ac:dyDescent="0.25">
      <c r="H6826" s="59">
        <v>108120</v>
      </c>
      <c r="I6826" s="59" t="s">
        <v>69</v>
      </c>
      <c r="J6826" s="59">
        <v>2482215</v>
      </c>
      <c r="K6826" s="59" t="s">
        <v>7045</v>
      </c>
      <c r="L6826" s="61" t="s">
        <v>113</v>
      </c>
      <c r="M6826" s="61">
        <f>VLOOKUP(H6826,zdroj!C:F,4,0)</f>
        <v>0</v>
      </c>
      <c r="N6826" s="61" t="str">
        <f t="shared" si="212"/>
        <v>katB</v>
      </c>
      <c r="P6826" s="73" t="str">
        <f t="shared" si="213"/>
        <v/>
      </c>
      <c r="Q6826" s="61" t="s">
        <v>30</v>
      </c>
    </row>
    <row r="6827" spans="8:17" x14ac:dyDescent="0.25">
      <c r="H6827" s="59">
        <v>108120</v>
      </c>
      <c r="I6827" s="59" t="s">
        <v>69</v>
      </c>
      <c r="J6827" s="59">
        <v>2482223</v>
      </c>
      <c r="K6827" s="59" t="s">
        <v>7046</v>
      </c>
      <c r="L6827" s="61" t="s">
        <v>113</v>
      </c>
      <c r="M6827" s="61">
        <f>VLOOKUP(H6827,zdroj!C:F,4,0)</f>
        <v>0</v>
      </c>
      <c r="N6827" s="61" t="str">
        <f t="shared" si="212"/>
        <v>katB</v>
      </c>
      <c r="P6827" s="73" t="str">
        <f t="shared" si="213"/>
        <v/>
      </c>
      <c r="Q6827" s="61" t="s">
        <v>30</v>
      </c>
    </row>
    <row r="6828" spans="8:17" x14ac:dyDescent="0.25">
      <c r="H6828" s="59">
        <v>108120</v>
      </c>
      <c r="I6828" s="59" t="s">
        <v>69</v>
      </c>
      <c r="J6828" s="59">
        <v>2482231</v>
      </c>
      <c r="K6828" s="59" t="s">
        <v>7047</v>
      </c>
      <c r="L6828" s="61" t="s">
        <v>113</v>
      </c>
      <c r="M6828" s="61">
        <f>VLOOKUP(H6828,zdroj!C:F,4,0)</f>
        <v>0</v>
      </c>
      <c r="N6828" s="61" t="str">
        <f t="shared" si="212"/>
        <v>katB</v>
      </c>
      <c r="P6828" s="73" t="str">
        <f t="shared" si="213"/>
        <v/>
      </c>
      <c r="Q6828" s="61" t="s">
        <v>30</v>
      </c>
    </row>
    <row r="6829" spans="8:17" x14ac:dyDescent="0.25">
      <c r="H6829" s="59">
        <v>108120</v>
      </c>
      <c r="I6829" s="59" t="s">
        <v>69</v>
      </c>
      <c r="J6829" s="59">
        <v>2482240</v>
      </c>
      <c r="K6829" s="59" t="s">
        <v>7048</v>
      </c>
      <c r="L6829" s="61" t="s">
        <v>113</v>
      </c>
      <c r="M6829" s="61">
        <f>VLOOKUP(H6829,zdroj!C:F,4,0)</f>
        <v>0</v>
      </c>
      <c r="N6829" s="61" t="str">
        <f t="shared" si="212"/>
        <v>katB</v>
      </c>
      <c r="P6829" s="73" t="str">
        <f t="shared" si="213"/>
        <v/>
      </c>
      <c r="Q6829" s="61" t="s">
        <v>30</v>
      </c>
    </row>
    <row r="6830" spans="8:17" x14ac:dyDescent="0.25">
      <c r="H6830" s="59">
        <v>108120</v>
      </c>
      <c r="I6830" s="59" t="s">
        <v>69</v>
      </c>
      <c r="J6830" s="59">
        <v>2482258</v>
      </c>
      <c r="K6830" s="59" t="s">
        <v>7049</v>
      </c>
      <c r="L6830" s="61" t="s">
        <v>113</v>
      </c>
      <c r="M6830" s="61">
        <f>VLOOKUP(H6830,zdroj!C:F,4,0)</f>
        <v>0</v>
      </c>
      <c r="N6830" s="61" t="str">
        <f t="shared" si="212"/>
        <v>katB</v>
      </c>
      <c r="P6830" s="73" t="str">
        <f t="shared" si="213"/>
        <v/>
      </c>
      <c r="Q6830" s="61" t="s">
        <v>30</v>
      </c>
    </row>
    <row r="6831" spans="8:17" x14ac:dyDescent="0.25">
      <c r="H6831" s="59">
        <v>108120</v>
      </c>
      <c r="I6831" s="59" t="s">
        <v>69</v>
      </c>
      <c r="J6831" s="59">
        <v>2482266</v>
      </c>
      <c r="K6831" s="59" t="s">
        <v>7050</v>
      </c>
      <c r="L6831" s="61" t="s">
        <v>113</v>
      </c>
      <c r="M6831" s="61">
        <f>VLOOKUP(H6831,zdroj!C:F,4,0)</f>
        <v>0</v>
      </c>
      <c r="N6831" s="61" t="str">
        <f t="shared" si="212"/>
        <v>katB</v>
      </c>
      <c r="P6831" s="73" t="str">
        <f t="shared" si="213"/>
        <v/>
      </c>
      <c r="Q6831" s="61" t="s">
        <v>30</v>
      </c>
    </row>
    <row r="6832" spans="8:17" x14ac:dyDescent="0.25">
      <c r="H6832" s="59">
        <v>108120</v>
      </c>
      <c r="I6832" s="59" t="s">
        <v>69</v>
      </c>
      <c r="J6832" s="59">
        <v>2482274</v>
      </c>
      <c r="K6832" s="59" t="s">
        <v>7051</v>
      </c>
      <c r="L6832" s="61" t="s">
        <v>113</v>
      </c>
      <c r="M6832" s="61">
        <f>VLOOKUP(H6832,zdroj!C:F,4,0)</f>
        <v>0</v>
      </c>
      <c r="N6832" s="61" t="str">
        <f t="shared" si="212"/>
        <v>katB</v>
      </c>
      <c r="P6832" s="73" t="str">
        <f t="shared" si="213"/>
        <v/>
      </c>
      <c r="Q6832" s="61" t="s">
        <v>30</v>
      </c>
    </row>
    <row r="6833" spans="8:17" x14ac:dyDescent="0.25">
      <c r="H6833" s="59">
        <v>108120</v>
      </c>
      <c r="I6833" s="59" t="s">
        <v>69</v>
      </c>
      <c r="J6833" s="59">
        <v>2482282</v>
      </c>
      <c r="K6833" s="59" t="s">
        <v>7052</v>
      </c>
      <c r="L6833" s="61" t="s">
        <v>113</v>
      </c>
      <c r="M6833" s="61">
        <f>VLOOKUP(H6833,zdroj!C:F,4,0)</f>
        <v>0</v>
      </c>
      <c r="N6833" s="61" t="str">
        <f t="shared" si="212"/>
        <v>katB</v>
      </c>
      <c r="P6833" s="73" t="str">
        <f t="shared" si="213"/>
        <v/>
      </c>
      <c r="Q6833" s="61" t="s">
        <v>30</v>
      </c>
    </row>
    <row r="6834" spans="8:17" x14ac:dyDescent="0.25">
      <c r="H6834" s="59">
        <v>108120</v>
      </c>
      <c r="I6834" s="59" t="s">
        <v>69</v>
      </c>
      <c r="J6834" s="59">
        <v>2482291</v>
      </c>
      <c r="K6834" s="59" t="s">
        <v>7053</v>
      </c>
      <c r="L6834" s="61" t="s">
        <v>113</v>
      </c>
      <c r="M6834" s="61">
        <f>VLOOKUP(H6834,zdroj!C:F,4,0)</f>
        <v>0</v>
      </c>
      <c r="N6834" s="61" t="str">
        <f t="shared" si="212"/>
        <v>katB</v>
      </c>
      <c r="P6834" s="73" t="str">
        <f t="shared" si="213"/>
        <v/>
      </c>
      <c r="Q6834" s="61" t="s">
        <v>30</v>
      </c>
    </row>
    <row r="6835" spans="8:17" x14ac:dyDescent="0.25">
      <c r="H6835" s="59">
        <v>108120</v>
      </c>
      <c r="I6835" s="59" t="s">
        <v>69</v>
      </c>
      <c r="J6835" s="59">
        <v>2482304</v>
      </c>
      <c r="K6835" s="59" t="s">
        <v>7054</v>
      </c>
      <c r="L6835" s="61" t="s">
        <v>113</v>
      </c>
      <c r="M6835" s="61">
        <f>VLOOKUP(H6835,zdroj!C:F,4,0)</f>
        <v>0</v>
      </c>
      <c r="N6835" s="61" t="str">
        <f t="shared" si="212"/>
        <v>katB</v>
      </c>
      <c r="P6835" s="73" t="str">
        <f t="shared" si="213"/>
        <v/>
      </c>
      <c r="Q6835" s="61" t="s">
        <v>30</v>
      </c>
    </row>
    <row r="6836" spans="8:17" x14ac:dyDescent="0.25">
      <c r="H6836" s="59">
        <v>108120</v>
      </c>
      <c r="I6836" s="59" t="s">
        <v>69</v>
      </c>
      <c r="J6836" s="59">
        <v>2482312</v>
      </c>
      <c r="K6836" s="59" t="s">
        <v>7055</v>
      </c>
      <c r="L6836" s="61" t="s">
        <v>113</v>
      </c>
      <c r="M6836" s="61">
        <f>VLOOKUP(H6836,zdroj!C:F,4,0)</f>
        <v>0</v>
      </c>
      <c r="N6836" s="61" t="str">
        <f t="shared" si="212"/>
        <v>katB</v>
      </c>
      <c r="P6836" s="73" t="str">
        <f t="shared" si="213"/>
        <v/>
      </c>
      <c r="Q6836" s="61" t="s">
        <v>30</v>
      </c>
    </row>
    <row r="6837" spans="8:17" x14ac:dyDescent="0.25">
      <c r="H6837" s="59">
        <v>108120</v>
      </c>
      <c r="I6837" s="59" t="s">
        <v>69</v>
      </c>
      <c r="J6837" s="59">
        <v>2482321</v>
      </c>
      <c r="K6837" s="59" t="s">
        <v>7056</v>
      </c>
      <c r="L6837" s="61" t="s">
        <v>113</v>
      </c>
      <c r="M6837" s="61">
        <f>VLOOKUP(H6837,zdroj!C:F,4,0)</f>
        <v>0</v>
      </c>
      <c r="N6837" s="61" t="str">
        <f t="shared" si="212"/>
        <v>katB</v>
      </c>
      <c r="P6837" s="73" t="str">
        <f t="shared" si="213"/>
        <v/>
      </c>
      <c r="Q6837" s="61" t="s">
        <v>30</v>
      </c>
    </row>
    <row r="6838" spans="8:17" x14ac:dyDescent="0.25">
      <c r="H6838" s="59">
        <v>108120</v>
      </c>
      <c r="I6838" s="59" t="s">
        <v>69</v>
      </c>
      <c r="J6838" s="59">
        <v>2482339</v>
      </c>
      <c r="K6838" s="59" t="s">
        <v>7057</v>
      </c>
      <c r="L6838" s="61" t="s">
        <v>113</v>
      </c>
      <c r="M6838" s="61">
        <f>VLOOKUP(H6838,zdroj!C:F,4,0)</f>
        <v>0</v>
      </c>
      <c r="N6838" s="61" t="str">
        <f t="shared" si="212"/>
        <v>katB</v>
      </c>
      <c r="P6838" s="73" t="str">
        <f t="shared" si="213"/>
        <v/>
      </c>
      <c r="Q6838" s="61" t="s">
        <v>30</v>
      </c>
    </row>
    <row r="6839" spans="8:17" x14ac:dyDescent="0.25">
      <c r="H6839" s="59">
        <v>108120</v>
      </c>
      <c r="I6839" s="59" t="s">
        <v>69</v>
      </c>
      <c r="J6839" s="59">
        <v>2482347</v>
      </c>
      <c r="K6839" s="59" t="s">
        <v>7058</v>
      </c>
      <c r="L6839" s="61" t="s">
        <v>113</v>
      </c>
      <c r="M6839" s="61">
        <f>VLOOKUP(H6839,zdroj!C:F,4,0)</f>
        <v>0</v>
      </c>
      <c r="N6839" s="61" t="str">
        <f t="shared" si="212"/>
        <v>katB</v>
      </c>
      <c r="P6839" s="73" t="str">
        <f t="shared" si="213"/>
        <v/>
      </c>
      <c r="Q6839" s="61" t="s">
        <v>30</v>
      </c>
    </row>
    <row r="6840" spans="8:17" x14ac:dyDescent="0.25">
      <c r="H6840" s="59">
        <v>108120</v>
      </c>
      <c r="I6840" s="59" t="s">
        <v>69</v>
      </c>
      <c r="J6840" s="59">
        <v>2482355</v>
      </c>
      <c r="K6840" s="59" t="s">
        <v>7059</v>
      </c>
      <c r="L6840" s="61" t="s">
        <v>113</v>
      </c>
      <c r="M6840" s="61">
        <f>VLOOKUP(H6840,zdroj!C:F,4,0)</f>
        <v>0</v>
      </c>
      <c r="N6840" s="61" t="str">
        <f t="shared" si="212"/>
        <v>katB</v>
      </c>
      <c r="P6840" s="73" t="str">
        <f t="shared" si="213"/>
        <v/>
      </c>
      <c r="Q6840" s="61" t="s">
        <v>30</v>
      </c>
    </row>
    <row r="6841" spans="8:17" x14ac:dyDescent="0.25">
      <c r="H6841" s="59">
        <v>108120</v>
      </c>
      <c r="I6841" s="59" t="s">
        <v>69</v>
      </c>
      <c r="J6841" s="59">
        <v>2482363</v>
      </c>
      <c r="K6841" s="59" t="s">
        <v>7060</v>
      </c>
      <c r="L6841" s="61" t="s">
        <v>113</v>
      </c>
      <c r="M6841" s="61">
        <f>VLOOKUP(H6841,zdroj!C:F,4,0)</f>
        <v>0</v>
      </c>
      <c r="N6841" s="61" t="str">
        <f t="shared" si="212"/>
        <v>katB</v>
      </c>
      <c r="P6841" s="73" t="str">
        <f t="shared" si="213"/>
        <v/>
      </c>
      <c r="Q6841" s="61" t="s">
        <v>30</v>
      </c>
    </row>
    <row r="6842" spans="8:17" x14ac:dyDescent="0.25">
      <c r="H6842" s="59">
        <v>108120</v>
      </c>
      <c r="I6842" s="59" t="s">
        <v>69</v>
      </c>
      <c r="J6842" s="59">
        <v>2482371</v>
      </c>
      <c r="K6842" s="59" t="s">
        <v>7061</v>
      </c>
      <c r="L6842" s="61" t="s">
        <v>113</v>
      </c>
      <c r="M6842" s="61">
        <f>VLOOKUP(H6842,zdroj!C:F,4,0)</f>
        <v>0</v>
      </c>
      <c r="N6842" s="61" t="str">
        <f t="shared" si="212"/>
        <v>katB</v>
      </c>
      <c r="P6842" s="73" t="str">
        <f t="shared" si="213"/>
        <v/>
      </c>
      <c r="Q6842" s="61" t="s">
        <v>30</v>
      </c>
    </row>
    <row r="6843" spans="8:17" x14ac:dyDescent="0.25">
      <c r="H6843" s="59">
        <v>108120</v>
      </c>
      <c r="I6843" s="59" t="s">
        <v>69</v>
      </c>
      <c r="J6843" s="59">
        <v>2482380</v>
      </c>
      <c r="K6843" s="59" t="s">
        <v>7062</v>
      </c>
      <c r="L6843" s="61" t="s">
        <v>113</v>
      </c>
      <c r="M6843" s="61">
        <f>VLOOKUP(H6843,zdroj!C:F,4,0)</f>
        <v>0</v>
      </c>
      <c r="N6843" s="61" t="str">
        <f t="shared" si="212"/>
        <v>katB</v>
      </c>
      <c r="P6843" s="73" t="str">
        <f t="shared" si="213"/>
        <v/>
      </c>
      <c r="Q6843" s="61" t="s">
        <v>30</v>
      </c>
    </row>
    <row r="6844" spans="8:17" x14ac:dyDescent="0.25">
      <c r="H6844" s="59">
        <v>108120</v>
      </c>
      <c r="I6844" s="59" t="s">
        <v>69</v>
      </c>
      <c r="J6844" s="59">
        <v>2482398</v>
      </c>
      <c r="K6844" s="59" t="s">
        <v>7063</v>
      </c>
      <c r="L6844" s="61" t="s">
        <v>113</v>
      </c>
      <c r="M6844" s="61">
        <f>VLOOKUP(H6844,zdroj!C:F,4,0)</f>
        <v>0</v>
      </c>
      <c r="N6844" s="61" t="str">
        <f t="shared" si="212"/>
        <v>katB</v>
      </c>
      <c r="P6844" s="73" t="str">
        <f t="shared" si="213"/>
        <v/>
      </c>
      <c r="Q6844" s="61" t="s">
        <v>30</v>
      </c>
    </row>
    <row r="6845" spans="8:17" x14ac:dyDescent="0.25">
      <c r="H6845" s="59">
        <v>108120</v>
      </c>
      <c r="I6845" s="59" t="s">
        <v>69</v>
      </c>
      <c r="J6845" s="59">
        <v>2482410</v>
      </c>
      <c r="K6845" s="59" t="s">
        <v>7064</v>
      </c>
      <c r="L6845" s="61" t="s">
        <v>113</v>
      </c>
      <c r="M6845" s="61">
        <f>VLOOKUP(H6845,zdroj!C:F,4,0)</f>
        <v>0</v>
      </c>
      <c r="N6845" s="61" t="str">
        <f t="shared" si="212"/>
        <v>katB</v>
      </c>
      <c r="P6845" s="73" t="str">
        <f t="shared" si="213"/>
        <v/>
      </c>
      <c r="Q6845" s="61" t="s">
        <v>30</v>
      </c>
    </row>
    <row r="6846" spans="8:17" x14ac:dyDescent="0.25">
      <c r="H6846" s="59">
        <v>108120</v>
      </c>
      <c r="I6846" s="59" t="s">
        <v>69</v>
      </c>
      <c r="J6846" s="59">
        <v>2482444</v>
      </c>
      <c r="K6846" s="59" t="s">
        <v>7065</v>
      </c>
      <c r="L6846" s="61" t="s">
        <v>113</v>
      </c>
      <c r="M6846" s="61">
        <f>VLOOKUP(H6846,zdroj!C:F,4,0)</f>
        <v>0</v>
      </c>
      <c r="N6846" s="61" t="str">
        <f t="shared" si="212"/>
        <v>katB</v>
      </c>
      <c r="P6846" s="73" t="str">
        <f t="shared" si="213"/>
        <v/>
      </c>
      <c r="Q6846" s="61" t="s">
        <v>30</v>
      </c>
    </row>
    <row r="6847" spans="8:17" x14ac:dyDescent="0.25">
      <c r="H6847" s="59">
        <v>108120</v>
      </c>
      <c r="I6847" s="59" t="s">
        <v>69</v>
      </c>
      <c r="J6847" s="59">
        <v>2482452</v>
      </c>
      <c r="K6847" s="59" t="s">
        <v>7066</v>
      </c>
      <c r="L6847" s="61" t="s">
        <v>113</v>
      </c>
      <c r="M6847" s="61">
        <f>VLOOKUP(H6847,zdroj!C:F,4,0)</f>
        <v>0</v>
      </c>
      <c r="N6847" s="61" t="str">
        <f t="shared" si="212"/>
        <v>katB</v>
      </c>
      <c r="P6847" s="73" t="str">
        <f t="shared" si="213"/>
        <v/>
      </c>
      <c r="Q6847" s="61" t="s">
        <v>30</v>
      </c>
    </row>
    <row r="6848" spans="8:17" x14ac:dyDescent="0.25">
      <c r="H6848" s="59">
        <v>108120</v>
      </c>
      <c r="I6848" s="59" t="s">
        <v>69</v>
      </c>
      <c r="J6848" s="59">
        <v>2482479</v>
      </c>
      <c r="K6848" s="59" t="s">
        <v>7067</v>
      </c>
      <c r="L6848" s="61" t="s">
        <v>81</v>
      </c>
      <c r="M6848" s="61">
        <f>VLOOKUP(H6848,zdroj!C:F,4,0)</f>
        <v>0</v>
      </c>
      <c r="N6848" s="61" t="str">
        <f t="shared" si="212"/>
        <v>-</v>
      </c>
      <c r="P6848" s="73" t="str">
        <f t="shared" si="213"/>
        <v/>
      </c>
      <c r="Q6848" s="61" t="s">
        <v>86</v>
      </c>
    </row>
    <row r="6849" spans="8:17" x14ac:dyDescent="0.25">
      <c r="H6849" s="59">
        <v>108120</v>
      </c>
      <c r="I6849" s="59" t="s">
        <v>69</v>
      </c>
      <c r="J6849" s="59">
        <v>2482487</v>
      </c>
      <c r="K6849" s="59" t="s">
        <v>7068</v>
      </c>
      <c r="L6849" s="61" t="s">
        <v>81</v>
      </c>
      <c r="M6849" s="61">
        <f>VLOOKUP(H6849,zdroj!C:F,4,0)</f>
        <v>0</v>
      </c>
      <c r="N6849" s="61" t="str">
        <f t="shared" si="212"/>
        <v>-</v>
      </c>
      <c r="P6849" s="73" t="str">
        <f t="shared" si="213"/>
        <v/>
      </c>
      <c r="Q6849" s="61" t="s">
        <v>86</v>
      </c>
    </row>
    <row r="6850" spans="8:17" x14ac:dyDescent="0.25">
      <c r="H6850" s="59">
        <v>108120</v>
      </c>
      <c r="I6850" s="59" t="s">
        <v>69</v>
      </c>
      <c r="J6850" s="59">
        <v>27525619</v>
      </c>
      <c r="K6850" s="59" t="s">
        <v>7069</v>
      </c>
      <c r="L6850" s="61" t="s">
        <v>113</v>
      </c>
      <c r="M6850" s="61">
        <f>VLOOKUP(H6850,zdroj!C:F,4,0)</f>
        <v>0</v>
      </c>
      <c r="N6850" s="61" t="str">
        <f t="shared" si="212"/>
        <v>katB</v>
      </c>
      <c r="P6850" s="73" t="str">
        <f t="shared" si="213"/>
        <v/>
      </c>
      <c r="Q6850" s="61" t="s">
        <v>30</v>
      </c>
    </row>
    <row r="6851" spans="8:17" x14ac:dyDescent="0.25">
      <c r="H6851" s="59">
        <v>108120</v>
      </c>
      <c r="I6851" s="59" t="s">
        <v>69</v>
      </c>
      <c r="J6851" s="59">
        <v>28016742</v>
      </c>
      <c r="K6851" s="59" t="s">
        <v>7070</v>
      </c>
      <c r="L6851" s="61" t="s">
        <v>113</v>
      </c>
      <c r="M6851" s="61">
        <f>VLOOKUP(H6851,zdroj!C:F,4,0)</f>
        <v>0</v>
      </c>
      <c r="N6851" s="61" t="str">
        <f t="shared" si="212"/>
        <v>katB</v>
      </c>
      <c r="P6851" s="73" t="str">
        <f t="shared" si="213"/>
        <v/>
      </c>
      <c r="Q6851" s="61" t="s">
        <v>30</v>
      </c>
    </row>
    <row r="6852" spans="8:17" x14ac:dyDescent="0.25">
      <c r="H6852" s="59">
        <v>108120</v>
      </c>
      <c r="I6852" s="59" t="s">
        <v>69</v>
      </c>
      <c r="J6852" s="59">
        <v>28065425</v>
      </c>
      <c r="K6852" s="59" t="s">
        <v>7071</v>
      </c>
      <c r="L6852" s="61" t="s">
        <v>113</v>
      </c>
      <c r="M6852" s="61">
        <f>VLOOKUP(H6852,zdroj!C:F,4,0)</f>
        <v>0</v>
      </c>
      <c r="N6852" s="61" t="str">
        <f t="shared" si="212"/>
        <v>katB</v>
      </c>
      <c r="P6852" s="73" t="str">
        <f t="shared" si="213"/>
        <v/>
      </c>
      <c r="Q6852" s="61" t="s">
        <v>30</v>
      </c>
    </row>
    <row r="6853" spans="8:17" x14ac:dyDescent="0.25">
      <c r="H6853" s="59">
        <v>108120</v>
      </c>
      <c r="I6853" s="59" t="s">
        <v>69</v>
      </c>
      <c r="J6853" s="59">
        <v>30843642</v>
      </c>
      <c r="K6853" s="59" t="s">
        <v>7072</v>
      </c>
      <c r="L6853" s="61" t="s">
        <v>81</v>
      </c>
      <c r="M6853" s="61">
        <f>VLOOKUP(H6853,zdroj!C:F,4,0)</f>
        <v>0</v>
      </c>
      <c r="N6853" s="61" t="str">
        <f t="shared" si="212"/>
        <v>-</v>
      </c>
      <c r="P6853" s="73" t="str">
        <f t="shared" si="213"/>
        <v/>
      </c>
      <c r="Q6853" s="61" t="s">
        <v>86</v>
      </c>
    </row>
    <row r="6854" spans="8:17" x14ac:dyDescent="0.25">
      <c r="H6854" s="59">
        <v>108120</v>
      </c>
      <c r="I6854" s="59" t="s">
        <v>69</v>
      </c>
      <c r="J6854" s="59">
        <v>31274226</v>
      </c>
      <c r="K6854" s="59" t="s">
        <v>7073</v>
      </c>
      <c r="L6854" s="61" t="s">
        <v>113</v>
      </c>
      <c r="M6854" s="61">
        <f>VLOOKUP(H6854,zdroj!C:F,4,0)</f>
        <v>0</v>
      </c>
      <c r="N6854" s="61" t="str">
        <f t="shared" si="212"/>
        <v>katB</v>
      </c>
      <c r="P6854" s="73" t="str">
        <f t="shared" si="213"/>
        <v/>
      </c>
      <c r="Q6854" s="61" t="s">
        <v>31</v>
      </c>
    </row>
    <row r="6855" spans="8:17" x14ac:dyDescent="0.25">
      <c r="H6855" s="59">
        <v>108120</v>
      </c>
      <c r="I6855" s="59" t="s">
        <v>69</v>
      </c>
      <c r="J6855" s="59">
        <v>70020418</v>
      </c>
      <c r="K6855" s="59" t="s">
        <v>7074</v>
      </c>
      <c r="L6855" s="61" t="s">
        <v>113</v>
      </c>
      <c r="M6855" s="61">
        <f>VLOOKUP(H6855,zdroj!C:F,4,0)</f>
        <v>0</v>
      </c>
      <c r="N6855" s="61" t="str">
        <f t="shared" ref="N6855:N6918" si="214">IF(M6855="A",IF(L6855="katA","katB",L6855),L6855)</f>
        <v>katB</v>
      </c>
      <c r="P6855" s="73" t="str">
        <f t="shared" ref="P6855:P6918" si="215">IF(O6855="A",1,"")</f>
        <v/>
      </c>
      <c r="Q6855" s="61" t="s">
        <v>30</v>
      </c>
    </row>
    <row r="6856" spans="8:17" x14ac:dyDescent="0.25">
      <c r="H6856" s="59">
        <v>108120</v>
      </c>
      <c r="I6856" s="59" t="s">
        <v>69</v>
      </c>
      <c r="J6856" s="59">
        <v>80494331</v>
      </c>
      <c r="K6856" s="59" t="s">
        <v>7075</v>
      </c>
      <c r="L6856" s="61" t="s">
        <v>113</v>
      </c>
      <c r="M6856" s="61">
        <f>VLOOKUP(H6856,zdroj!C:F,4,0)</f>
        <v>0</v>
      </c>
      <c r="N6856" s="61" t="str">
        <f t="shared" si="214"/>
        <v>katB</v>
      </c>
      <c r="P6856" s="73" t="str">
        <f t="shared" si="215"/>
        <v/>
      </c>
      <c r="Q6856" s="61" t="s">
        <v>30</v>
      </c>
    </row>
    <row r="6857" spans="8:17" x14ac:dyDescent="0.25">
      <c r="H6857" s="59">
        <v>108120</v>
      </c>
      <c r="I6857" s="59" t="s">
        <v>69</v>
      </c>
      <c r="J6857" s="59">
        <v>80494943</v>
      </c>
      <c r="K6857" s="59" t="s">
        <v>7076</v>
      </c>
      <c r="L6857" s="61" t="s">
        <v>113</v>
      </c>
      <c r="M6857" s="61">
        <f>VLOOKUP(H6857,zdroj!C:F,4,0)</f>
        <v>0</v>
      </c>
      <c r="N6857" s="61" t="str">
        <f t="shared" si="214"/>
        <v>katB</v>
      </c>
      <c r="P6857" s="73" t="str">
        <f t="shared" si="215"/>
        <v/>
      </c>
      <c r="Q6857" s="61" t="s">
        <v>30</v>
      </c>
    </row>
    <row r="6858" spans="8:17" x14ac:dyDescent="0.25">
      <c r="H6858" s="59">
        <v>108111</v>
      </c>
      <c r="I6858" s="59" t="s">
        <v>72</v>
      </c>
      <c r="J6858" s="59">
        <v>2508281</v>
      </c>
      <c r="K6858" s="59" t="s">
        <v>7077</v>
      </c>
      <c r="L6858" s="61" t="s">
        <v>81</v>
      </c>
      <c r="M6858" s="61">
        <f>VLOOKUP(H6858,zdroj!C:F,4,0)</f>
        <v>0</v>
      </c>
      <c r="N6858" s="61" t="str">
        <f t="shared" si="214"/>
        <v>-</v>
      </c>
      <c r="P6858" s="73" t="str">
        <f t="shared" si="215"/>
        <v/>
      </c>
      <c r="Q6858" s="61" t="s">
        <v>86</v>
      </c>
    </row>
    <row r="6859" spans="8:17" x14ac:dyDescent="0.25">
      <c r="H6859" s="59">
        <v>108111</v>
      </c>
      <c r="I6859" s="59" t="s">
        <v>72</v>
      </c>
      <c r="J6859" s="59">
        <v>2508290</v>
      </c>
      <c r="K6859" s="59" t="s">
        <v>7078</v>
      </c>
      <c r="L6859" s="61" t="s">
        <v>81</v>
      </c>
      <c r="M6859" s="61">
        <f>VLOOKUP(H6859,zdroj!C:F,4,0)</f>
        <v>0</v>
      </c>
      <c r="N6859" s="61" t="str">
        <f t="shared" si="214"/>
        <v>-</v>
      </c>
      <c r="P6859" s="73" t="str">
        <f t="shared" si="215"/>
        <v/>
      </c>
      <c r="Q6859" s="61" t="s">
        <v>86</v>
      </c>
    </row>
    <row r="6860" spans="8:17" x14ac:dyDescent="0.25">
      <c r="H6860" s="59">
        <v>108111</v>
      </c>
      <c r="I6860" s="59" t="s">
        <v>72</v>
      </c>
      <c r="J6860" s="59">
        <v>2508303</v>
      </c>
      <c r="K6860" s="59" t="s">
        <v>7079</v>
      </c>
      <c r="L6860" s="61" t="s">
        <v>81</v>
      </c>
      <c r="M6860" s="61">
        <f>VLOOKUP(H6860,zdroj!C:F,4,0)</f>
        <v>0</v>
      </c>
      <c r="N6860" s="61" t="str">
        <f t="shared" si="214"/>
        <v>-</v>
      </c>
      <c r="P6860" s="73" t="str">
        <f t="shared" si="215"/>
        <v/>
      </c>
      <c r="Q6860" s="61" t="s">
        <v>86</v>
      </c>
    </row>
    <row r="6861" spans="8:17" x14ac:dyDescent="0.25">
      <c r="H6861" s="59">
        <v>108111</v>
      </c>
      <c r="I6861" s="59" t="s">
        <v>72</v>
      </c>
      <c r="J6861" s="59">
        <v>2508311</v>
      </c>
      <c r="K6861" s="59" t="s">
        <v>7080</v>
      </c>
      <c r="L6861" s="61" t="s">
        <v>81</v>
      </c>
      <c r="M6861" s="61">
        <f>VLOOKUP(H6861,zdroj!C:F,4,0)</f>
        <v>0</v>
      </c>
      <c r="N6861" s="61" t="str">
        <f t="shared" si="214"/>
        <v>-</v>
      </c>
      <c r="P6861" s="73" t="str">
        <f t="shared" si="215"/>
        <v/>
      </c>
      <c r="Q6861" s="61" t="s">
        <v>86</v>
      </c>
    </row>
    <row r="6862" spans="8:17" x14ac:dyDescent="0.25">
      <c r="H6862" s="59">
        <v>108111</v>
      </c>
      <c r="I6862" s="59" t="s">
        <v>72</v>
      </c>
      <c r="J6862" s="59">
        <v>2508320</v>
      </c>
      <c r="K6862" s="59" t="s">
        <v>7081</v>
      </c>
      <c r="L6862" s="61" t="s">
        <v>81</v>
      </c>
      <c r="M6862" s="61">
        <f>VLOOKUP(H6862,zdroj!C:F,4,0)</f>
        <v>0</v>
      </c>
      <c r="N6862" s="61" t="str">
        <f t="shared" si="214"/>
        <v>-</v>
      </c>
      <c r="P6862" s="73" t="str">
        <f t="shared" si="215"/>
        <v/>
      </c>
      <c r="Q6862" s="61" t="s">
        <v>86</v>
      </c>
    </row>
    <row r="6863" spans="8:17" x14ac:dyDescent="0.25">
      <c r="H6863" s="59">
        <v>108111</v>
      </c>
      <c r="I6863" s="59" t="s">
        <v>72</v>
      </c>
      <c r="J6863" s="59">
        <v>2508338</v>
      </c>
      <c r="K6863" s="59" t="s">
        <v>7082</v>
      </c>
      <c r="L6863" s="61" t="s">
        <v>81</v>
      </c>
      <c r="M6863" s="61">
        <f>VLOOKUP(H6863,zdroj!C:F,4,0)</f>
        <v>0</v>
      </c>
      <c r="N6863" s="61" t="str">
        <f t="shared" si="214"/>
        <v>-</v>
      </c>
      <c r="P6863" s="73" t="str">
        <f t="shared" si="215"/>
        <v/>
      </c>
      <c r="Q6863" s="61" t="s">
        <v>86</v>
      </c>
    </row>
    <row r="6864" spans="8:17" x14ac:dyDescent="0.25">
      <c r="H6864" s="59">
        <v>108111</v>
      </c>
      <c r="I6864" s="59" t="s">
        <v>72</v>
      </c>
      <c r="J6864" s="59">
        <v>2508346</v>
      </c>
      <c r="K6864" s="59" t="s">
        <v>7083</v>
      </c>
      <c r="L6864" s="61" t="s">
        <v>81</v>
      </c>
      <c r="M6864" s="61">
        <f>VLOOKUP(H6864,zdroj!C:F,4,0)</f>
        <v>0</v>
      </c>
      <c r="N6864" s="61" t="str">
        <f t="shared" si="214"/>
        <v>-</v>
      </c>
      <c r="P6864" s="73" t="str">
        <f t="shared" si="215"/>
        <v/>
      </c>
      <c r="Q6864" s="61" t="s">
        <v>86</v>
      </c>
    </row>
    <row r="6865" spans="8:17" x14ac:dyDescent="0.25">
      <c r="H6865" s="59">
        <v>108111</v>
      </c>
      <c r="I6865" s="59" t="s">
        <v>72</v>
      </c>
      <c r="J6865" s="59">
        <v>2508354</v>
      </c>
      <c r="K6865" s="59" t="s">
        <v>7084</v>
      </c>
      <c r="L6865" s="61" t="s">
        <v>81</v>
      </c>
      <c r="M6865" s="61">
        <f>VLOOKUP(H6865,zdroj!C:F,4,0)</f>
        <v>0</v>
      </c>
      <c r="N6865" s="61" t="str">
        <f t="shared" si="214"/>
        <v>-</v>
      </c>
      <c r="P6865" s="73" t="str">
        <f t="shared" si="215"/>
        <v/>
      </c>
      <c r="Q6865" s="61" t="s">
        <v>86</v>
      </c>
    </row>
    <row r="6866" spans="8:17" x14ac:dyDescent="0.25">
      <c r="H6866" s="59">
        <v>108111</v>
      </c>
      <c r="I6866" s="59" t="s">
        <v>72</v>
      </c>
      <c r="J6866" s="59">
        <v>2508362</v>
      </c>
      <c r="K6866" s="59" t="s">
        <v>7085</v>
      </c>
      <c r="L6866" s="61" t="s">
        <v>81</v>
      </c>
      <c r="M6866" s="61">
        <f>VLOOKUP(H6866,zdroj!C:F,4,0)</f>
        <v>0</v>
      </c>
      <c r="N6866" s="61" t="str">
        <f t="shared" si="214"/>
        <v>-</v>
      </c>
      <c r="P6866" s="73" t="str">
        <f t="shared" si="215"/>
        <v/>
      </c>
      <c r="Q6866" s="61" t="s">
        <v>86</v>
      </c>
    </row>
    <row r="6867" spans="8:17" x14ac:dyDescent="0.25">
      <c r="H6867" s="59">
        <v>108111</v>
      </c>
      <c r="I6867" s="59" t="s">
        <v>72</v>
      </c>
      <c r="J6867" s="59">
        <v>2508371</v>
      </c>
      <c r="K6867" s="59" t="s">
        <v>7086</v>
      </c>
      <c r="L6867" s="61" t="s">
        <v>81</v>
      </c>
      <c r="M6867" s="61">
        <f>VLOOKUP(H6867,zdroj!C:F,4,0)</f>
        <v>0</v>
      </c>
      <c r="N6867" s="61" t="str">
        <f t="shared" si="214"/>
        <v>-</v>
      </c>
      <c r="P6867" s="73" t="str">
        <f t="shared" si="215"/>
        <v/>
      </c>
      <c r="Q6867" s="61" t="s">
        <v>86</v>
      </c>
    </row>
    <row r="6868" spans="8:17" x14ac:dyDescent="0.25">
      <c r="H6868" s="59">
        <v>108111</v>
      </c>
      <c r="I6868" s="59" t="s">
        <v>72</v>
      </c>
      <c r="J6868" s="59">
        <v>2508389</v>
      </c>
      <c r="K6868" s="59" t="s">
        <v>7087</v>
      </c>
      <c r="L6868" s="61" t="s">
        <v>114</v>
      </c>
      <c r="M6868" s="61">
        <f>VLOOKUP(H6868,zdroj!C:F,4,0)</f>
        <v>0</v>
      </c>
      <c r="N6868" s="61" t="str">
        <f t="shared" si="214"/>
        <v>katC</v>
      </c>
      <c r="P6868" s="73" t="str">
        <f t="shared" si="215"/>
        <v/>
      </c>
      <c r="Q6868" s="61" t="s">
        <v>31</v>
      </c>
    </row>
    <row r="6869" spans="8:17" x14ac:dyDescent="0.25">
      <c r="H6869" s="59">
        <v>108111</v>
      </c>
      <c r="I6869" s="59" t="s">
        <v>72</v>
      </c>
      <c r="J6869" s="59">
        <v>2508397</v>
      </c>
      <c r="K6869" s="59" t="s">
        <v>7088</v>
      </c>
      <c r="L6869" s="61" t="s">
        <v>81</v>
      </c>
      <c r="M6869" s="61">
        <f>VLOOKUP(H6869,zdroj!C:F,4,0)</f>
        <v>0</v>
      </c>
      <c r="N6869" s="61" t="str">
        <f t="shared" si="214"/>
        <v>-</v>
      </c>
      <c r="P6869" s="73" t="str">
        <f t="shared" si="215"/>
        <v/>
      </c>
      <c r="Q6869" s="61" t="s">
        <v>86</v>
      </c>
    </row>
    <row r="6870" spans="8:17" x14ac:dyDescent="0.25">
      <c r="H6870" s="59">
        <v>108111</v>
      </c>
      <c r="I6870" s="59" t="s">
        <v>72</v>
      </c>
      <c r="J6870" s="59">
        <v>2508401</v>
      </c>
      <c r="K6870" s="59" t="s">
        <v>7089</v>
      </c>
      <c r="L6870" s="61" t="s">
        <v>81</v>
      </c>
      <c r="M6870" s="61">
        <f>VLOOKUP(H6870,zdroj!C:F,4,0)</f>
        <v>0</v>
      </c>
      <c r="N6870" s="61" t="str">
        <f t="shared" si="214"/>
        <v>-</v>
      </c>
      <c r="P6870" s="73" t="str">
        <f t="shared" si="215"/>
        <v/>
      </c>
      <c r="Q6870" s="61" t="s">
        <v>86</v>
      </c>
    </row>
    <row r="6871" spans="8:17" x14ac:dyDescent="0.25">
      <c r="H6871" s="59">
        <v>108111</v>
      </c>
      <c r="I6871" s="59" t="s">
        <v>72</v>
      </c>
      <c r="J6871" s="59">
        <v>2508419</v>
      </c>
      <c r="K6871" s="59" t="s">
        <v>7090</v>
      </c>
      <c r="L6871" s="61" t="s">
        <v>81</v>
      </c>
      <c r="M6871" s="61">
        <f>VLOOKUP(H6871,zdroj!C:F,4,0)</f>
        <v>0</v>
      </c>
      <c r="N6871" s="61" t="str">
        <f t="shared" si="214"/>
        <v>-</v>
      </c>
      <c r="P6871" s="73" t="str">
        <f t="shared" si="215"/>
        <v/>
      </c>
      <c r="Q6871" s="61" t="s">
        <v>86</v>
      </c>
    </row>
    <row r="6872" spans="8:17" x14ac:dyDescent="0.25">
      <c r="H6872" s="59">
        <v>108111</v>
      </c>
      <c r="I6872" s="59" t="s">
        <v>72</v>
      </c>
      <c r="J6872" s="59">
        <v>2508427</v>
      </c>
      <c r="K6872" s="59" t="s">
        <v>7091</v>
      </c>
      <c r="L6872" s="61" t="s">
        <v>81</v>
      </c>
      <c r="M6872" s="61">
        <f>VLOOKUP(H6872,zdroj!C:F,4,0)</f>
        <v>0</v>
      </c>
      <c r="N6872" s="61" t="str">
        <f t="shared" si="214"/>
        <v>-</v>
      </c>
      <c r="P6872" s="73" t="str">
        <f t="shared" si="215"/>
        <v/>
      </c>
      <c r="Q6872" s="61" t="s">
        <v>86</v>
      </c>
    </row>
    <row r="6873" spans="8:17" x14ac:dyDescent="0.25">
      <c r="H6873" s="59">
        <v>108111</v>
      </c>
      <c r="I6873" s="59" t="s">
        <v>72</v>
      </c>
      <c r="J6873" s="59">
        <v>2508435</v>
      </c>
      <c r="K6873" s="59" t="s">
        <v>7092</v>
      </c>
      <c r="L6873" s="61" t="s">
        <v>81</v>
      </c>
      <c r="M6873" s="61">
        <f>VLOOKUP(H6873,zdroj!C:F,4,0)</f>
        <v>0</v>
      </c>
      <c r="N6873" s="61" t="str">
        <f t="shared" si="214"/>
        <v>-</v>
      </c>
      <c r="P6873" s="73" t="str">
        <f t="shared" si="215"/>
        <v/>
      </c>
      <c r="Q6873" s="61" t="s">
        <v>86</v>
      </c>
    </row>
    <row r="6874" spans="8:17" x14ac:dyDescent="0.25">
      <c r="H6874" s="59">
        <v>108111</v>
      </c>
      <c r="I6874" s="59" t="s">
        <v>72</v>
      </c>
      <c r="J6874" s="59">
        <v>2508443</v>
      </c>
      <c r="K6874" s="59" t="s">
        <v>7093</v>
      </c>
      <c r="L6874" s="61" t="s">
        <v>81</v>
      </c>
      <c r="M6874" s="61">
        <f>VLOOKUP(H6874,zdroj!C:F,4,0)</f>
        <v>0</v>
      </c>
      <c r="N6874" s="61" t="str">
        <f t="shared" si="214"/>
        <v>-</v>
      </c>
      <c r="P6874" s="73" t="str">
        <f t="shared" si="215"/>
        <v/>
      </c>
      <c r="Q6874" s="61" t="s">
        <v>86</v>
      </c>
    </row>
    <row r="6875" spans="8:17" x14ac:dyDescent="0.25">
      <c r="H6875" s="59">
        <v>108111</v>
      </c>
      <c r="I6875" s="59" t="s">
        <v>72</v>
      </c>
      <c r="J6875" s="59">
        <v>2508451</v>
      </c>
      <c r="K6875" s="59" t="s">
        <v>7094</v>
      </c>
      <c r="L6875" s="61" t="s">
        <v>81</v>
      </c>
      <c r="M6875" s="61">
        <f>VLOOKUP(H6875,zdroj!C:F,4,0)</f>
        <v>0</v>
      </c>
      <c r="N6875" s="61" t="str">
        <f t="shared" si="214"/>
        <v>-</v>
      </c>
      <c r="P6875" s="73" t="str">
        <f t="shared" si="215"/>
        <v/>
      </c>
      <c r="Q6875" s="61" t="s">
        <v>86</v>
      </c>
    </row>
    <row r="6876" spans="8:17" x14ac:dyDescent="0.25">
      <c r="H6876" s="59">
        <v>108111</v>
      </c>
      <c r="I6876" s="59" t="s">
        <v>72</v>
      </c>
      <c r="J6876" s="59">
        <v>2508460</v>
      </c>
      <c r="K6876" s="59" t="s">
        <v>7095</v>
      </c>
      <c r="L6876" s="61" t="s">
        <v>81</v>
      </c>
      <c r="M6876" s="61">
        <f>VLOOKUP(H6876,zdroj!C:F,4,0)</f>
        <v>0</v>
      </c>
      <c r="N6876" s="61" t="str">
        <f t="shared" si="214"/>
        <v>-</v>
      </c>
      <c r="P6876" s="73" t="str">
        <f t="shared" si="215"/>
        <v/>
      </c>
      <c r="Q6876" s="61" t="s">
        <v>86</v>
      </c>
    </row>
    <row r="6877" spans="8:17" x14ac:dyDescent="0.25">
      <c r="H6877" s="59">
        <v>108111</v>
      </c>
      <c r="I6877" s="59" t="s">
        <v>72</v>
      </c>
      <c r="J6877" s="59">
        <v>2508478</v>
      </c>
      <c r="K6877" s="59" t="s">
        <v>7096</v>
      </c>
      <c r="L6877" s="61" t="s">
        <v>81</v>
      </c>
      <c r="M6877" s="61">
        <f>VLOOKUP(H6877,zdroj!C:F,4,0)</f>
        <v>0</v>
      </c>
      <c r="N6877" s="61" t="str">
        <f t="shared" si="214"/>
        <v>-</v>
      </c>
      <c r="P6877" s="73" t="str">
        <f t="shared" si="215"/>
        <v/>
      </c>
      <c r="Q6877" s="61" t="s">
        <v>86</v>
      </c>
    </row>
    <row r="6878" spans="8:17" x14ac:dyDescent="0.25">
      <c r="H6878" s="59">
        <v>108111</v>
      </c>
      <c r="I6878" s="59" t="s">
        <v>72</v>
      </c>
      <c r="J6878" s="59">
        <v>2508486</v>
      </c>
      <c r="K6878" s="59" t="s">
        <v>7097</v>
      </c>
      <c r="L6878" s="61" t="s">
        <v>81</v>
      </c>
      <c r="M6878" s="61">
        <f>VLOOKUP(H6878,zdroj!C:F,4,0)</f>
        <v>0</v>
      </c>
      <c r="N6878" s="61" t="str">
        <f t="shared" si="214"/>
        <v>-</v>
      </c>
      <c r="P6878" s="73" t="str">
        <f t="shared" si="215"/>
        <v/>
      </c>
      <c r="Q6878" s="61" t="s">
        <v>86</v>
      </c>
    </row>
    <row r="6879" spans="8:17" x14ac:dyDescent="0.25">
      <c r="H6879" s="59">
        <v>108111</v>
      </c>
      <c r="I6879" s="59" t="s">
        <v>72</v>
      </c>
      <c r="J6879" s="59">
        <v>2508494</v>
      </c>
      <c r="K6879" s="59" t="s">
        <v>7098</v>
      </c>
      <c r="L6879" s="61" t="s">
        <v>81</v>
      </c>
      <c r="M6879" s="61">
        <f>VLOOKUP(H6879,zdroj!C:F,4,0)</f>
        <v>0</v>
      </c>
      <c r="N6879" s="61" t="str">
        <f t="shared" si="214"/>
        <v>-</v>
      </c>
      <c r="P6879" s="73" t="str">
        <f t="shared" si="215"/>
        <v/>
      </c>
      <c r="Q6879" s="61" t="s">
        <v>86</v>
      </c>
    </row>
    <row r="6880" spans="8:17" x14ac:dyDescent="0.25">
      <c r="H6880" s="59">
        <v>108111</v>
      </c>
      <c r="I6880" s="59" t="s">
        <v>72</v>
      </c>
      <c r="J6880" s="59">
        <v>2508508</v>
      </c>
      <c r="K6880" s="59" t="s">
        <v>7099</v>
      </c>
      <c r="L6880" s="61" t="s">
        <v>81</v>
      </c>
      <c r="M6880" s="61">
        <f>VLOOKUP(H6880,zdroj!C:F,4,0)</f>
        <v>0</v>
      </c>
      <c r="N6880" s="61" t="str">
        <f t="shared" si="214"/>
        <v>-</v>
      </c>
      <c r="P6880" s="73" t="str">
        <f t="shared" si="215"/>
        <v/>
      </c>
      <c r="Q6880" s="61" t="s">
        <v>86</v>
      </c>
    </row>
    <row r="6881" spans="8:17" x14ac:dyDescent="0.25">
      <c r="H6881" s="59">
        <v>108111</v>
      </c>
      <c r="I6881" s="59" t="s">
        <v>72</v>
      </c>
      <c r="J6881" s="59">
        <v>2508516</v>
      </c>
      <c r="K6881" s="59" t="s">
        <v>7100</v>
      </c>
      <c r="L6881" s="61" t="s">
        <v>81</v>
      </c>
      <c r="M6881" s="61">
        <f>VLOOKUP(H6881,zdroj!C:F,4,0)</f>
        <v>0</v>
      </c>
      <c r="N6881" s="61" t="str">
        <f t="shared" si="214"/>
        <v>-</v>
      </c>
      <c r="P6881" s="73" t="str">
        <f t="shared" si="215"/>
        <v/>
      </c>
      <c r="Q6881" s="61" t="s">
        <v>86</v>
      </c>
    </row>
    <row r="6882" spans="8:17" x14ac:dyDescent="0.25">
      <c r="H6882" s="59">
        <v>108111</v>
      </c>
      <c r="I6882" s="59" t="s">
        <v>72</v>
      </c>
      <c r="J6882" s="59">
        <v>2508524</v>
      </c>
      <c r="K6882" s="59" t="s">
        <v>7101</v>
      </c>
      <c r="L6882" s="61" t="s">
        <v>81</v>
      </c>
      <c r="M6882" s="61">
        <f>VLOOKUP(H6882,zdroj!C:F,4,0)</f>
        <v>0</v>
      </c>
      <c r="N6882" s="61" t="str">
        <f t="shared" si="214"/>
        <v>-</v>
      </c>
      <c r="P6882" s="73" t="str">
        <f t="shared" si="215"/>
        <v/>
      </c>
      <c r="Q6882" s="61" t="s">
        <v>86</v>
      </c>
    </row>
    <row r="6883" spans="8:17" x14ac:dyDescent="0.25">
      <c r="H6883" s="59">
        <v>108111</v>
      </c>
      <c r="I6883" s="59" t="s">
        <v>72</v>
      </c>
      <c r="J6883" s="59">
        <v>2508532</v>
      </c>
      <c r="K6883" s="59" t="s">
        <v>7102</v>
      </c>
      <c r="L6883" s="61" t="s">
        <v>81</v>
      </c>
      <c r="M6883" s="61">
        <f>VLOOKUP(H6883,zdroj!C:F,4,0)</f>
        <v>0</v>
      </c>
      <c r="N6883" s="61" t="str">
        <f t="shared" si="214"/>
        <v>-</v>
      </c>
      <c r="P6883" s="73" t="str">
        <f t="shared" si="215"/>
        <v/>
      </c>
      <c r="Q6883" s="61" t="s">
        <v>86</v>
      </c>
    </row>
    <row r="6884" spans="8:17" x14ac:dyDescent="0.25">
      <c r="H6884" s="59">
        <v>108111</v>
      </c>
      <c r="I6884" s="59" t="s">
        <v>72</v>
      </c>
      <c r="J6884" s="59">
        <v>2508541</v>
      </c>
      <c r="K6884" s="59" t="s">
        <v>7103</v>
      </c>
      <c r="L6884" s="61" t="s">
        <v>81</v>
      </c>
      <c r="M6884" s="61">
        <f>VLOOKUP(H6884,zdroj!C:F,4,0)</f>
        <v>0</v>
      </c>
      <c r="N6884" s="61" t="str">
        <f t="shared" si="214"/>
        <v>-</v>
      </c>
      <c r="P6884" s="73" t="str">
        <f t="shared" si="215"/>
        <v/>
      </c>
      <c r="Q6884" s="61" t="s">
        <v>86</v>
      </c>
    </row>
    <row r="6885" spans="8:17" x14ac:dyDescent="0.25">
      <c r="H6885" s="59">
        <v>108111</v>
      </c>
      <c r="I6885" s="59" t="s">
        <v>72</v>
      </c>
      <c r="J6885" s="59">
        <v>2508559</v>
      </c>
      <c r="K6885" s="59" t="s">
        <v>7104</v>
      </c>
      <c r="L6885" s="61" t="s">
        <v>81</v>
      </c>
      <c r="M6885" s="61">
        <f>VLOOKUP(H6885,zdroj!C:F,4,0)</f>
        <v>0</v>
      </c>
      <c r="N6885" s="61" t="str">
        <f t="shared" si="214"/>
        <v>-</v>
      </c>
      <c r="P6885" s="73" t="str">
        <f t="shared" si="215"/>
        <v/>
      </c>
      <c r="Q6885" s="61" t="s">
        <v>86</v>
      </c>
    </row>
    <row r="6886" spans="8:17" x14ac:dyDescent="0.25">
      <c r="H6886" s="59">
        <v>108111</v>
      </c>
      <c r="I6886" s="59" t="s">
        <v>72</v>
      </c>
      <c r="J6886" s="59">
        <v>2508567</v>
      </c>
      <c r="K6886" s="59" t="s">
        <v>7105</v>
      </c>
      <c r="L6886" s="61" t="s">
        <v>81</v>
      </c>
      <c r="M6886" s="61">
        <f>VLOOKUP(H6886,zdroj!C:F,4,0)</f>
        <v>0</v>
      </c>
      <c r="N6886" s="61" t="str">
        <f t="shared" si="214"/>
        <v>-</v>
      </c>
      <c r="P6886" s="73" t="str">
        <f t="shared" si="215"/>
        <v/>
      </c>
      <c r="Q6886" s="61" t="s">
        <v>86</v>
      </c>
    </row>
    <row r="6887" spans="8:17" x14ac:dyDescent="0.25">
      <c r="H6887" s="59">
        <v>108111</v>
      </c>
      <c r="I6887" s="59" t="s">
        <v>72</v>
      </c>
      <c r="J6887" s="59">
        <v>2508575</v>
      </c>
      <c r="K6887" s="59" t="s">
        <v>7106</v>
      </c>
      <c r="L6887" s="61" t="s">
        <v>81</v>
      </c>
      <c r="M6887" s="61">
        <f>VLOOKUP(H6887,zdroj!C:F,4,0)</f>
        <v>0</v>
      </c>
      <c r="N6887" s="61" t="str">
        <f t="shared" si="214"/>
        <v>-</v>
      </c>
      <c r="P6887" s="73" t="str">
        <f t="shared" si="215"/>
        <v/>
      </c>
      <c r="Q6887" s="61" t="s">
        <v>86</v>
      </c>
    </row>
    <row r="6888" spans="8:17" x14ac:dyDescent="0.25">
      <c r="H6888" s="59">
        <v>108111</v>
      </c>
      <c r="I6888" s="59" t="s">
        <v>72</v>
      </c>
      <c r="J6888" s="59">
        <v>2508583</v>
      </c>
      <c r="K6888" s="59" t="s">
        <v>7107</v>
      </c>
      <c r="L6888" s="61" t="s">
        <v>81</v>
      </c>
      <c r="M6888" s="61">
        <f>VLOOKUP(H6888,zdroj!C:F,4,0)</f>
        <v>0</v>
      </c>
      <c r="N6888" s="61" t="str">
        <f t="shared" si="214"/>
        <v>-</v>
      </c>
      <c r="P6888" s="73" t="str">
        <f t="shared" si="215"/>
        <v/>
      </c>
      <c r="Q6888" s="61" t="s">
        <v>86</v>
      </c>
    </row>
    <row r="6889" spans="8:17" x14ac:dyDescent="0.25">
      <c r="H6889" s="59">
        <v>108111</v>
      </c>
      <c r="I6889" s="59" t="s">
        <v>72</v>
      </c>
      <c r="J6889" s="59">
        <v>2508591</v>
      </c>
      <c r="K6889" s="59" t="s">
        <v>7108</v>
      </c>
      <c r="L6889" s="61" t="s">
        <v>81</v>
      </c>
      <c r="M6889" s="61">
        <f>VLOOKUP(H6889,zdroj!C:F,4,0)</f>
        <v>0</v>
      </c>
      <c r="N6889" s="61" t="str">
        <f t="shared" si="214"/>
        <v>-</v>
      </c>
      <c r="P6889" s="73" t="str">
        <f t="shared" si="215"/>
        <v/>
      </c>
      <c r="Q6889" s="61" t="s">
        <v>86</v>
      </c>
    </row>
    <row r="6890" spans="8:17" x14ac:dyDescent="0.25">
      <c r="H6890" s="59">
        <v>108111</v>
      </c>
      <c r="I6890" s="59" t="s">
        <v>72</v>
      </c>
      <c r="J6890" s="59">
        <v>2508605</v>
      </c>
      <c r="K6890" s="59" t="s">
        <v>7109</v>
      </c>
      <c r="L6890" s="61" t="s">
        <v>81</v>
      </c>
      <c r="M6890" s="61">
        <f>VLOOKUP(H6890,zdroj!C:F,4,0)</f>
        <v>0</v>
      </c>
      <c r="N6890" s="61" t="str">
        <f t="shared" si="214"/>
        <v>-</v>
      </c>
      <c r="P6890" s="73" t="str">
        <f t="shared" si="215"/>
        <v/>
      </c>
      <c r="Q6890" s="61" t="s">
        <v>86</v>
      </c>
    </row>
    <row r="6891" spans="8:17" x14ac:dyDescent="0.25">
      <c r="H6891" s="59">
        <v>108111</v>
      </c>
      <c r="I6891" s="59" t="s">
        <v>72</v>
      </c>
      <c r="J6891" s="59">
        <v>2508613</v>
      </c>
      <c r="K6891" s="59" t="s">
        <v>7110</v>
      </c>
      <c r="L6891" s="61" t="s">
        <v>81</v>
      </c>
      <c r="M6891" s="61">
        <f>VLOOKUP(H6891,zdroj!C:F,4,0)</f>
        <v>0</v>
      </c>
      <c r="N6891" s="61" t="str">
        <f t="shared" si="214"/>
        <v>-</v>
      </c>
      <c r="P6891" s="73" t="str">
        <f t="shared" si="215"/>
        <v/>
      </c>
      <c r="Q6891" s="61" t="s">
        <v>86</v>
      </c>
    </row>
    <row r="6892" spans="8:17" x14ac:dyDescent="0.25">
      <c r="H6892" s="59">
        <v>108111</v>
      </c>
      <c r="I6892" s="59" t="s">
        <v>72</v>
      </c>
      <c r="J6892" s="59">
        <v>2508621</v>
      </c>
      <c r="K6892" s="59" t="s">
        <v>7111</v>
      </c>
      <c r="L6892" s="61" t="s">
        <v>81</v>
      </c>
      <c r="M6892" s="61">
        <f>VLOOKUP(H6892,zdroj!C:F,4,0)</f>
        <v>0</v>
      </c>
      <c r="N6892" s="61" t="str">
        <f t="shared" si="214"/>
        <v>-</v>
      </c>
      <c r="P6892" s="73" t="str">
        <f t="shared" si="215"/>
        <v/>
      </c>
      <c r="Q6892" s="61" t="s">
        <v>86</v>
      </c>
    </row>
    <row r="6893" spans="8:17" x14ac:dyDescent="0.25">
      <c r="H6893" s="59">
        <v>108111</v>
      </c>
      <c r="I6893" s="59" t="s">
        <v>72</v>
      </c>
      <c r="J6893" s="59">
        <v>2508630</v>
      </c>
      <c r="K6893" s="59" t="s">
        <v>7112</v>
      </c>
      <c r="L6893" s="61" t="s">
        <v>81</v>
      </c>
      <c r="M6893" s="61">
        <f>VLOOKUP(H6893,zdroj!C:F,4,0)</f>
        <v>0</v>
      </c>
      <c r="N6893" s="61" t="str">
        <f t="shared" si="214"/>
        <v>-</v>
      </c>
      <c r="P6893" s="73" t="str">
        <f t="shared" si="215"/>
        <v/>
      </c>
      <c r="Q6893" s="61" t="s">
        <v>86</v>
      </c>
    </row>
    <row r="6894" spans="8:17" x14ac:dyDescent="0.25">
      <c r="H6894" s="59">
        <v>108111</v>
      </c>
      <c r="I6894" s="59" t="s">
        <v>72</v>
      </c>
      <c r="J6894" s="59">
        <v>2508648</v>
      </c>
      <c r="K6894" s="59" t="s">
        <v>7113</v>
      </c>
      <c r="L6894" s="61" t="s">
        <v>81</v>
      </c>
      <c r="M6894" s="61">
        <f>VLOOKUP(H6894,zdroj!C:F,4,0)</f>
        <v>0</v>
      </c>
      <c r="N6894" s="61" t="str">
        <f t="shared" si="214"/>
        <v>-</v>
      </c>
      <c r="P6894" s="73" t="str">
        <f t="shared" si="215"/>
        <v/>
      </c>
      <c r="Q6894" s="61" t="s">
        <v>86</v>
      </c>
    </row>
    <row r="6895" spans="8:17" x14ac:dyDescent="0.25">
      <c r="H6895" s="59">
        <v>108111</v>
      </c>
      <c r="I6895" s="59" t="s">
        <v>72</v>
      </c>
      <c r="J6895" s="59">
        <v>2508656</v>
      </c>
      <c r="K6895" s="59" t="s">
        <v>7114</v>
      </c>
      <c r="L6895" s="61" t="s">
        <v>81</v>
      </c>
      <c r="M6895" s="61">
        <f>VLOOKUP(H6895,zdroj!C:F,4,0)</f>
        <v>0</v>
      </c>
      <c r="N6895" s="61" t="str">
        <f t="shared" si="214"/>
        <v>-</v>
      </c>
      <c r="P6895" s="73" t="str">
        <f t="shared" si="215"/>
        <v/>
      </c>
      <c r="Q6895" s="61" t="s">
        <v>86</v>
      </c>
    </row>
    <row r="6896" spans="8:17" x14ac:dyDescent="0.25">
      <c r="H6896" s="59">
        <v>108111</v>
      </c>
      <c r="I6896" s="59" t="s">
        <v>72</v>
      </c>
      <c r="J6896" s="59">
        <v>2508664</v>
      </c>
      <c r="K6896" s="59" t="s">
        <v>7115</v>
      </c>
      <c r="L6896" s="61" t="s">
        <v>81</v>
      </c>
      <c r="M6896" s="61">
        <f>VLOOKUP(H6896,zdroj!C:F,4,0)</f>
        <v>0</v>
      </c>
      <c r="N6896" s="61" t="str">
        <f t="shared" si="214"/>
        <v>-</v>
      </c>
      <c r="P6896" s="73" t="str">
        <f t="shared" si="215"/>
        <v/>
      </c>
      <c r="Q6896" s="61" t="s">
        <v>86</v>
      </c>
    </row>
    <row r="6897" spans="8:17" x14ac:dyDescent="0.25">
      <c r="H6897" s="59">
        <v>108111</v>
      </c>
      <c r="I6897" s="59" t="s">
        <v>72</v>
      </c>
      <c r="J6897" s="59">
        <v>2508672</v>
      </c>
      <c r="K6897" s="59" t="s">
        <v>7116</v>
      </c>
      <c r="L6897" s="61" t="s">
        <v>81</v>
      </c>
      <c r="M6897" s="61">
        <f>VLOOKUP(H6897,zdroj!C:F,4,0)</f>
        <v>0</v>
      </c>
      <c r="N6897" s="61" t="str">
        <f t="shared" si="214"/>
        <v>-</v>
      </c>
      <c r="P6897" s="73" t="str">
        <f t="shared" si="215"/>
        <v/>
      </c>
      <c r="Q6897" s="61" t="s">
        <v>86</v>
      </c>
    </row>
    <row r="6898" spans="8:17" x14ac:dyDescent="0.25">
      <c r="H6898" s="59">
        <v>108111</v>
      </c>
      <c r="I6898" s="59" t="s">
        <v>72</v>
      </c>
      <c r="J6898" s="59">
        <v>2508681</v>
      </c>
      <c r="K6898" s="59" t="s">
        <v>7117</v>
      </c>
      <c r="L6898" s="61" t="s">
        <v>81</v>
      </c>
      <c r="M6898" s="61">
        <f>VLOOKUP(H6898,zdroj!C:F,4,0)</f>
        <v>0</v>
      </c>
      <c r="N6898" s="61" t="str">
        <f t="shared" si="214"/>
        <v>-</v>
      </c>
      <c r="P6898" s="73" t="str">
        <f t="shared" si="215"/>
        <v/>
      </c>
      <c r="Q6898" s="61" t="s">
        <v>86</v>
      </c>
    </row>
    <row r="6899" spans="8:17" x14ac:dyDescent="0.25">
      <c r="H6899" s="59">
        <v>108111</v>
      </c>
      <c r="I6899" s="59" t="s">
        <v>72</v>
      </c>
      <c r="J6899" s="59">
        <v>2508699</v>
      </c>
      <c r="K6899" s="59" t="s">
        <v>7118</v>
      </c>
      <c r="L6899" s="61" t="s">
        <v>81</v>
      </c>
      <c r="M6899" s="61">
        <f>VLOOKUP(H6899,zdroj!C:F,4,0)</f>
        <v>0</v>
      </c>
      <c r="N6899" s="61" t="str">
        <f t="shared" si="214"/>
        <v>-</v>
      </c>
      <c r="P6899" s="73" t="str">
        <f t="shared" si="215"/>
        <v/>
      </c>
      <c r="Q6899" s="61" t="s">
        <v>86</v>
      </c>
    </row>
    <row r="6900" spans="8:17" x14ac:dyDescent="0.25">
      <c r="H6900" s="59">
        <v>108111</v>
      </c>
      <c r="I6900" s="59" t="s">
        <v>72</v>
      </c>
      <c r="J6900" s="59">
        <v>2508702</v>
      </c>
      <c r="K6900" s="59" t="s">
        <v>7119</v>
      </c>
      <c r="L6900" s="61" t="s">
        <v>81</v>
      </c>
      <c r="M6900" s="61">
        <f>VLOOKUP(H6900,zdroj!C:F,4,0)</f>
        <v>0</v>
      </c>
      <c r="N6900" s="61" t="str">
        <f t="shared" si="214"/>
        <v>-</v>
      </c>
      <c r="P6900" s="73" t="str">
        <f t="shared" si="215"/>
        <v/>
      </c>
      <c r="Q6900" s="61" t="s">
        <v>88</v>
      </c>
    </row>
    <row r="6901" spans="8:17" x14ac:dyDescent="0.25">
      <c r="H6901" s="59">
        <v>108111</v>
      </c>
      <c r="I6901" s="59" t="s">
        <v>72</v>
      </c>
      <c r="J6901" s="59">
        <v>2508711</v>
      </c>
      <c r="K6901" s="59" t="s">
        <v>7120</v>
      </c>
      <c r="L6901" s="61" t="s">
        <v>81</v>
      </c>
      <c r="M6901" s="61">
        <f>VLOOKUP(H6901,zdroj!C:F,4,0)</f>
        <v>0</v>
      </c>
      <c r="N6901" s="61" t="str">
        <f t="shared" si="214"/>
        <v>-</v>
      </c>
      <c r="P6901" s="73" t="str">
        <f t="shared" si="215"/>
        <v/>
      </c>
      <c r="Q6901" s="61" t="s">
        <v>86</v>
      </c>
    </row>
    <row r="6902" spans="8:17" x14ac:dyDescent="0.25">
      <c r="H6902" s="59">
        <v>108111</v>
      </c>
      <c r="I6902" s="59" t="s">
        <v>72</v>
      </c>
      <c r="J6902" s="59">
        <v>2508729</v>
      </c>
      <c r="K6902" s="59" t="s">
        <v>7121</v>
      </c>
      <c r="L6902" s="61" t="s">
        <v>81</v>
      </c>
      <c r="M6902" s="61">
        <f>VLOOKUP(H6902,zdroj!C:F,4,0)</f>
        <v>0</v>
      </c>
      <c r="N6902" s="61" t="str">
        <f t="shared" si="214"/>
        <v>-</v>
      </c>
      <c r="P6902" s="73" t="str">
        <f t="shared" si="215"/>
        <v/>
      </c>
      <c r="Q6902" s="61" t="s">
        <v>86</v>
      </c>
    </row>
    <row r="6903" spans="8:17" x14ac:dyDescent="0.25">
      <c r="H6903" s="59">
        <v>108111</v>
      </c>
      <c r="I6903" s="59" t="s">
        <v>72</v>
      </c>
      <c r="J6903" s="59">
        <v>2508737</v>
      </c>
      <c r="K6903" s="59" t="s">
        <v>7122</v>
      </c>
      <c r="L6903" s="61" t="s">
        <v>81</v>
      </c>
      <c r="M6903" s="61">
        <f>VLOOKUP(H6903,zdroj!C:F,4,0)</f>
        <v>0</v>
      </c>
      <c r="N6903" s="61" t="str">
        <f t="shared" si="214"/>
        <v>-</v>
      </c>
      <c r="P6903" s="73" t="str">
        <f t="shared" si="215"/>
        <v/>
      </c>
      <c r="Q6903" s="61" t="s">
        <v>86</v>
      </c>
    </row>
    <row r="6904" spans="8:17" x14ac:dyDescent="0.25">
      <c r="H6904" s="59">
        <v>108111</v>
      </c>
      <c r="I6904" s="59" t="s">
        <v>72</v>
      </c>
      <c r="J6904" s="59">
        <v>2508745</v>
      </c>
      <c r="K6904" s="59" t="s">
        <v>7123</v>
      </c>
      <c r="L6904" s="61" t="s">
        <v>81</v>
      </c>
      <c r="M6904" s="61">
        <f>VLOOKUP(H6904,zdroj!C:F,4,0)</f>
        <v>0</v>
      </c>
      <c r="N6904" s="61" t="str">
        <f t="shared" si="214"/>
        <v>-</v>
      </c>
      <c r="P6904" s="73" t="str">
        <f t="shared" si="215"/>
        <v/>
      </c>
      <c r="Q6904" s="61" t="s">
        <v>88</v>
      </c>
    </row>
    <row r="6905" spans="8:17" x14ac:dyDescent="0.25">
      <c r="H6905" s="59">
        <v>108111</v>
      </c>
      <c r="I6905" s="59" t="s">
        <v>72</v>
      </c>
      <c r="J6905" s="59">
        <v>2508753</v>
      </c>
      <c r="K6905" s="59" t="s">
        <v>7124</v>
      </c>
      <c r="L6905" s="61" t="s">
        <v>81</v>
      </c>
      <c r="M6905" s="61">
        <f>VLOOKUP(H6905,zdroj!C:F,4,0)</f>
        <v>0</v>
      </c>
      <c r="N6905" s="61" t="str">
        <f t="shared" si="214"/>
        <v>-</v>
      </c>
      <c r="P6905" s="73" t="str">
        <f t="shared" si="215"/>
        <v/>
      </c>
      <c r="Q6905" s="61" t="s">
        <v>88</v>
      </c>
    </row>
    <row r="6906" spans="8:17" x14ac:dyDescent="0.25">
      <c r="H6906" s="59">
        <v>108111</v>
      </c>
      <c r="I6906" s="59" t="s">
        <v>72</v>
      </c>
      <c r="J6906" s="59">
        <v>2508761</v>
      </c>
      <c r="K6906" s="59" t="s">
        <v>7125</v>
      </c>
      <c r="L6906" s="61" t="s">
        <v>81</v>
      </c>
      <c r="M6906" s="61">
        <f>VLOOKUP(H6906,zdroj!C:F,4,0)</f>
        <v>0</v>
      </c>
      <c r="N6906" s="61" t="str">
        <f t="shared" si="214"/>
        <v>-</v>
      </c>
      <c r="P6906" s="73" t="str">
        <f t="shared" si="215"/>
        <v/>
      </c>
      <c r="Q6906" s="61" t="s">
        <v>86</v>
      </c>
    </row>
    <row r="6907" spans="8:17" x14ac:dyDescent="0.25">
      <c r="H6907" s="59">
        <v>108111</v>
      </c>
      <c r="I6907" s="59" t="s">
        <v>72</v>
      </c>
      <c r="J6907" s="59">
        <v>2508770</v>
      </c>
      <c r="K6907" s="59" t="s">
        <v>7126</v>
      </c>
      <c r="L6907" s="61" t="s">
        <v>81</v>
      </c>
      <c r="M6907" s="61">
        <f>VLOOKUP(H6907,zdroj!C:F,4,0)</f>
        <v>0</v>
      </c>
      <c r="N6907" s="61" t="str">
        <f t="shared" si="214"/>
        <v>-</v>
      </c>
      <c r="P6907" s="73" t="str">
        <f t="shared" si="215"/>
        <v/>
      </c>
      <c r="Q6907" s="61" t="s">
        <v>86</v>
      </c>
    </row>
    <row r="6908" spans="8:17" x14ac:dyDescent="0.25">
      <c r="H6908" s="59">
        <v>108111</v>
      </c>
      <c r="I6908" s="59" t="s">
        <v>72</v>
      </c>
      <c r="J6908" s="59">
        <v>2508788</v>
      </c>
      <c r="K6908" s="59" t="s">
        <v>7127</v>
      </c>
      <c r="L6908" s="61" t="s">
        <v>81</v>
      </c>
      <c r="M6908" s="61">
        <f>VLOOKUP(H6908,zdroj!C:F,4,0)</f>
        <v>0</v>
      </c>
      <c r="N6908" s="61" t="str">
        <f t="shared" si="214"/>
        <v>-</v>
      </c>
      <c r="P6908" s="73" t="str">
        <f t="shared" si="215"/>
        <v/>
      </c>
      <c r="Q6908" s="61" t="s">
        <v>86</v>
      </c>
    </row>
    <row r="6909" spans="8:17" x14ac:dyDescent="0.25">
      <c r="H6909" s="59">
        <v>108111</v>
      </c>
      <c r="I6909" s="59" t="s">
        <v>72</v>
      </c>
      <c r="J6909" s="59">
        <v>2508796</v>
      </c>
      <c r="K6909" s="59" t="s">
        <v>7128</v>
      </c>
      <c r="L6909" s="61" t="s">
        <v>81</v>
      </c>
      <c r="M6909" s="61">
        <f>VLOOKUP(H6909,zdroj!C:F,4,0)</f>
        <v>0</v>
      </c>
      <c r="N6909" s="61" t="str">
        <f t="shared" si="214"/>
        <v>-</v>
      </c>
      <c r="P6909" s="73" t="str">
        <f t="shared" si="215"/>
        <v/>
      </c>
      <c r="Q6909" s="61" t="s">
        <v>86</v>
      </c>
    </row>
    <row r="6910" spans="8:17" x14ac:dyDescent="0.25">
      <c r="H6910" s="59">
        <v>108111</v>
      </c>
      <c r="I6910" s="59" t="s">
        <v>72</v>
      </c>
      <c r="J6910" s="59">
        <v>2508800</v>
      </c>
      <c r="K6910" s="59" t="s">
        <v>7129</v>
      </c>
      <c r="L6910" s="61" t="s">
        <v>81</v>
      </c>
      <c r="M6910" s="61">
        <f>VLOOKUP(H6910,zdroj!C:F,4,0)</f>
        <v>0</v>
      </c>
      <c r="N6910" s="61" t="str">
        <f t="shared" si="214"/>
        <v>-</v>
      </c>
      <c r="P6910" s="73" t="str">
        <f t="shared" si="215"/>
        <v/>
      </c>
      <c r="Q6910" s="61" t="s">
        <v>86</v>
      </c>
    </row>
    <row r="6911" spans="8:17" x14ac:dyDescent="0.25">
      <c r="H6911" s="59">
        <v>108111</v>
      </c>
      <c r="I6911" s="59" t="s">
        <v>72</v>
      </c>
      <c r="J6911" s="59">
        <v>2508818</v>
      </c>
      <c r="K6911" s="59" t="s">
        <v>7130</v>
      </c>
      <c r="L6911" s="61" t="s">
        <v>81</v>
      </c>
      <c r="M6911" s="61">
        <f>VLOOKUP(H6911,zdroj!C:F,4,0)</f>
        <v>0</v>
      </c>
      <c r="N6911" s="61" t="str">
        <f t="shared" si="214"/>
        <v>-</v>
      </c>
      <c r="P6911" s="73" t="str">
        <f t="shared" si="215"/>
        <v/>
      </c>
      <c r="Q6911" s="61" t="s">
        <v>86</v>
      </c>
    </row>
    <row r="6912" spans="8:17" x14ac:dyDescent="0.25">
      <c r="H6912" s="59">
        <v>108111</v>
      </c>
      <c r="I6912" s="59" t="s">
        <v>72</v>
      </c>
      <c r="J6912" s="59">
        <v>2508826</v>
      </c>
      <c r="K6912" s="59" t="s">
        <v>7131</v>
      </c>
      <c r="L6912" s="61" t="s">
        <v>81</v>
      </c>
      <c r="M6912" s="61">
        <f>VLOOKUP(H6912,zdroj!C:F,4,0)</f>
        <v>0</v>
      </c>
      <c r="N6912" s="61" t="str">
        <f t="shared" si="214"/>
        <v>-</v>
      </c>
      <c r="P6912" s="73" t="str">
        <f t="shared" si="215"/>
        <v/>
      </c>
      <c r="Q6912" s="61" t="s">
        <v>86</v>
      </c>
    </row>
    <row r="6913" spans="8:17" x14ac:dyDescent="0.25">
      <c r="H6913" s="59">
        <v>108111</v>
      </c>
      <c r="I6913" s="59" t="s">
        <v>72</v>
      </c>
      <c r="J6913" s="59">
        <v>2508834</v>
      </c>
      <c r="K6913" s="59" t="s">
        <v>7132</v>
      </c>
      <c r="L6913" s="61" t="s">
        <v>81</v>
      </c>
      <c r="M6913" s="61">
        <f>VLOOKUP(H6913,zdroj!C:F,4,0)</f>
        <v>0</v>
      </c>
      <c r="N6913" s="61" t="str">
        <f t="shared" si="214"/>
        <v>-</v>
      </c>
      <c r="P6913" s="73" t="str">
        <f t="shared" si="215"/>
        <v/>
      </c>
      <c r="Q6913" s="61" t="s">
        <v>88</v>
      </c>
    </row>
    <row r="6914" spans="8:17" x14ac:dyDescent="0.25">
      <c r="H6914" s="59">
        <v>108111</v>
      </c>
      <c r="I6914" s="59" t="s">
        <v>72</v>
      </c>
      <c r="J6914" s="59">
        <v>2508842</v>
      </c>
      <c r="K6914" s="59" t="s">
        <v>7133</v>
      </c>
      <c r="L6914" s="61" t="s">
        <v>81</v>
      </c>
      <c r="M6914" s="61">
        <f>VLOOKUP(H6914,zdroj!C:F,4,0)</f>
        <v>0</v>
      </c>
      <c r="N6914" s="61" t="str">
        <f t="shared" si="214"/>
        <v>-</v>
      </c>
      <c r="P6914" s="73" t="str">
        <f t="shared" si="215"/>
        <v/>
      </c>
      <c r="Q6914" s="61" t="s">
        <v>86</v>
      </c>
    </row>
    <row r="6915" spans="8:17" x14ac:dyDescent="0.25">
      <c r="H6915" s="59">
        <v>108111</v>
      </c>
      <c r="I6915" s="59" t="s">
        <v>72</v>
      </c>
      <c r="J6915" s="59">
        <v>2508851</v>
      </c>
      <c r="K6915" s="59" t="s">
        <v>7134</v>
      </c>
      <c r="L6915" s="61" t="s">
        <v>81</v>
      </c>
      <c r="M6915" s="61">
        <f>VLOOKUP(H6915,zdroj!C:F,4,0)</f>
        <v>0</v>
      </c>
      <c r="N6915" s="61" t="str">
        <f t="shared" si="214"/>
        <v>-</v>
      </c>
      <c r="P6915" s="73" t="str">
        <f t="shared" si="215"/>
        <v/>
      </c>
      <c r="Q6915" s="61" t="s">
        <v>86</v>
      </c>
    </row>
    <row r="6916" spans="8:17" x14ac:dyDescent="0.25">
      <c r="H6916" s="59">
        <v>108111</v>
      </c>
      <c r="I6916" s="59" t="s">
        <v>72</v>
      </c>
      <c r="J6916" s="59">
        <v>2508869</v>
      </c>
      <c r="K6916" s="59" t="s">
        <v>7135</v>
      </c>
      <c r="L6916" s="61" t="s">
        <v>81</v>
      </c>
      <c r="M6916" s="61">
        <f>VLOOKUP(H6916,zdroj!C:F,4,0)</f>
        <v>0</v>
      </c>
      <c r="N6916" s="61" t="str">
        <f t="shared" si="214"/>
        <v>-</v>
      </c>
      <c r="P6916" s="73" t="str">
        <f t="shared" si="215"/>
        <v/>
      </c>
      <c r="Q6916" s="61" t="s">
        <v>86</v>
      </c>
    </row>
    <row r="6917" spans="8:17" x14ac:dyDescent="0.25">
      <c r="H6917" s="59">
        <v>108111</v>
      </c>
      <c r="I6917" s="59" t="s">
        <v>72</v>
      </c>
      <c r="J6917" s="59">
        <v>2508877</v>
      </c>
      <c r="K6917" s="59" t="s">
        <v>7136</v>
      </c>
      <c r="L6917" s="61" t="s">
        <v>81</v>
      </c>
      <c r="M6917" s="61">
        <f>VLOOKUP(H6917,zdroj!C:F,4,0)</f>
        <v>0</v>
      </c>
      <c r="N6917" s="61" t="str">
        <f t="shared" si="214"/>
        <v>-</v>
      </c>
      <c r="P6917" s="73" t="str">
        <f t="shared" si="215"/>
        <v/>
      </c>
      <c r="Q6917" s="61" t="s">
        <v>86</v>
      </c>
    </row>
    <row r="6918" spans="8:17" x14ac:dyDescent="0.25">
      <c r="H6918" s="59">
        <v>108111</v>
      </c>
      <c r="I6918" s="59" t="s">
        <v>72</v>
      </c>
      <c r="J6918" s="59">
        <v>2508885</v>
      </c>
      <c r="K6918" s="59" t="s">
        <v>7137</v>
      </c>
      <c r="L6918" s="61" t="s">
        <v>81</v>
      </c>
      <c r="M6918" s="61">
        <f>VLOOKUP(H6918,zdroj!C:F,4,0)</f>
        <v>0</v>
      </c>
      <c r="N6918" s="61" t="str">
        <f t="shared" si="214"/>
        <v>-</v>
      </c>
      <c r="P6918" s="73" t="str">
        <f t="shared" si="215"/>
        <v/>
      </c>
      <c r="Q6918" s="61" t="s">
        <v>86</v>
      </c>
    </row>
    <row r="6919" spans="8:17" x14ac:dyDescent="0.25">
      <c r="H6919" s="59">
        <v>108111</v>
      </c>
      <c r="I6919" s="59" t="s">
        <v>72</v>
      </c>
      <c r="J6919" s="59">
        <v>2508893</v>
      </c>
      <c r="K6919" s="59" t="s">
        <v>7138</v>
      </c>
      <c r="L6919" s="61" t="s">
        <v>81</v>
      </c>
      <c r="M6919" s="61">
        <f>VLOOKUP(H6919,zdroj!C:F,4,0)</f>
        <v>0</v>
      </c>
      <c r="N6919" s="61" t="str">
        <f t="shared" ref="N6919:N6982" si="216">IF(M6919="A",IF(L6919="katA","katB",L6919),L6919)</f>
        <v>-</v>
      </c>
      <c r="P6919" s="73" t="str">
        <f t="shared" ref="P6919:P6982" si="217">IF(O6919="A",1,"")</f>
        <v/>
      </c>
      <c r="Q6919" s="61" t="s">
        <v>86</v>
      </c>
    </row>
    <row r="6920" spans="8:17" x14ac:dyDescent="0.25">
      <c r="H6920" s="59">
        <v>108111</v>
      </c>
      <c r="I6920" s="59" t="s">
        <v>72</v>
      </c>
      <c r="J6920" s="59">
        <v>2508907</v>
      </c>
      <c r="K6920" s="59" t="s">
        <v>7139</v>
      </c>
      <c r="L6920" s="61" t="s">
        <v>81</v>
      </c>
      <c r="M6920" s="61">
        <f>VLOOKUP(H6920,zdroj!C:F,4,0)</f>
        <v>0</v>
      </c>
      <c r="N6920" s="61" t="str">
        <f t="shared" si="216"/>
        <v>-</v>
      </c>
      <c r="P6920" s="73" t="str">
        <f t="shared" si="217"/>
        <v/>
      </c>
      <c r="Q6920" s="61" t="s">
        <v>86</v>
      </c>
    </row>
    <row r="6921" spans="8:17" x14ac:dyDescent="0.25">
      <c r="H6921" s="59">
        <v>108111</v>
      </c>
      <c r="I6921" s="59" t="s">
        <v>72</v>
      </c>
      <c r="J6921" s="59">
        <v>2508915</v>
      </c>
      <c r="K6921" s="59" t="s">
        <v>7140</v>
      </c>
      <c r="L6921" s="61" t="s">
        <v>81</v>
      </c>
      <c r="M6921" s="61">
        <f>VLOOKUP(H6921,zdroj!C:F,4,0)</f>
        <v>0</v>
      </c>
      <c r="N6921" s="61" t="str">
        <f t="shared" si="216"/>
        <v>-</v>
      </c>
      <c r="P6921" s="73" t="str">
        <f t="shared" si="217"/>
        <v/>
      </c>
      <c r="Q6921" s="61" t="s">
        <v>86</v>
      </c>
    </row>
    <row r="6922" spans="8:17" x14ac:dyDescent="0.25">
      <c r="H6922" s="59">
        <v>108111</v>
      </c>
      <c r="I6922" s="59" t="s">
        <v>72</v>
      </c>
      <c r="J6922" s="59">
        <v>2508923</v>
      </c>
      <c r="K6922" s="59" t="s">
        <v>7141</v>
      </c>
      <c r="L6922" s="61" t="s">
        <v>81</v>
      </c>
      <c r="M6922" s="61">
        <f>VLOOKUP(H6922,zdroj!C:F,4,0)</f>
        <v>0</v>
      </c>
      <c r="N6922" s="61" t="str">
        <f t="shared" si="216"/>
        <v>-</v>
      </c>
      <c r="P6922" s="73" t="str">
        <f t="shared" si="217"/>
        <v/>
      </c>
      <c r="Q6922" s="61" t="s">
        <v>86</v>
      </c>
    </row>
    <row r="6923" spans="8:17" x14ac:dyDescent="0.25">
      <c r="H6923" s="59">
        <v>108111</v>
      </c>
      <c r="I6923" s="59" t="s">
        <v>72</v>
      </c>
      <c r="J6923" s="59">
        <v>2508931</v>
      </c>
      <c r="K6923" s="59" t="s">
        <v>7142</v>
      </c>
      <c r="L6923" s="61" t="s">
        <v>81</v>
      </c>
      <c r="M6923" s="61">
        <f>VLOOKUP(H6923,zdroj!C:F,4,0)</f>
        <v>0</v>
      </c>
      <c r="N6923" s="61" t="str">
        <f t="shared" si="216"/>
        <v>-</v>
      </c>
      <c r="P6923" s="73" t="str">
        <f t="shared" si="217"/>
        <v/>
      </c>
      <c r="Q6923" s="61" t="s">
        <v>88</v>
      </c>
    </row>
    <row r="6924" spans="8:17" x14ac:dyDescent="0.25">
      <c r="H6924" s="59">
        <v>108111</v>
      </c>
      <c r="I6924" s="59" t="s">
        <v>72</v>
      </c>
      <c r="J6924" s="59">
        <v>2508940</v>
      </c>
      <c r="K6924" s="59" t="s">
        <v>7143</v>
      </c>
      <c r="L6924" s="61" t="s">
        <v>81</v>
      </c>
      <c r="M6924" s="61">
        <f>VLOOKUP(H6924,zdroj!C:F,4,0)</f>
        <v>0</v>
      </c>
      <c r="N6924" s="61" t="str">
        <f t="shared" si="216"/>
        <v>-</v>
      </c>
      <c r="P6924" s="73" t="str">
        <f t="shared" si="217"/>
        <v/>
      </c>
      <c r="Q6924" s="61" t="s">
        <v>86</v>
      </c>
    </row>
    <row r="6925" spans="8:17" x14ac:dyDescent="0.25">
      <c r="H6925" s="59">
        <v>108111</v>
      </c>
      <c r="I6925" s="59" t="s">
        <v>72</v>
      </c>
      <c r="J6925" s="59">
        <v>2508958</v>
      </c>
      <c r="K6925" s="59" t="s">
        <v>7144</v>
      </c>
      <c r="L6925" s="61" t="s">
        <v>81</v>
      </c>
      <c r="M6925" s="61">
        <f>VLOOKUP(H6925,zdroj!C:F,4,0)</f>
        <v>0</v>
      </c>
      <c r="N6925" s="61" t="str">
        <f t="shared" si="216"/>
        <v>-</v>
      </c>
      <c r="P6925" s="73" t="str">
        <f t="shared" si="217"/>
        <v/>
      </c>
      <c r="Q6925" s="61" t="s">
        <v>86</v>
      </c>
    </row>
    <row r="6926" spans="8:17" x14ac:dyDescent="0.25">
      <c r="H6926" s="59">
        <v>108111</v>
      </c>
      <c r="I6926" s="59" t="s">
        <v>72</v>
      </c>
      <c r="J6926" s="59">
        <v>2508966</v>
      </c>
      <c r="K6926" s="59" t="s">
        <v>7145</v>
      </c>
      <c r="L6926" s="61" t="s">
        <v>81</v>
      </c>
      <c r="M6926" s="61">
        <f>VLOOKUP(H6926,zdroj!C:F,4,0)</f>
        <v>0</v>
      </c>
      <c r="N6926" s="61" t="str">
        <f t="shared" si="216"/>
        <v>-</v>
      </c>
      <c r="P6926" s="73" t="str">
        <f t="shared" si="217"/>
        <v/>
      </c>
      <c r="Q6926" s="61" t="s">
        <v>86</v>
      </c>
    </row>
    <row r="6927" spans="8:17" x14ac:dyDescent="0.25">
      <c r="H6927" s="59">
        <v>108111</v>
      </c>
      <c r="I6927" s="59" t="s">
        <v>72</v>
      </c>
      <c r="J6927" s="59">
        <v>2508974</v>
      </c>
      <c r="K6927" s="59" t="s">
        <v>7146</v>
      </c>
      <c r="L6927" s="61" t="s">
        <v>81</v>
      </c>
      <c r="M6927" s="61">
        <f>VLOOKUP(H6927,zdroj!C:F,4,0)</f>
        <v>0</v>
      </c>
      <c r="N6927" s="61" t="str">
        <f t="shared" si="216"/>
        <v>-</v>
      </c>
      <c r="P6927" s="73" t="str">
        <f t="shared" si="217"/>
        <v/>
      </c>
      <c r="Q6927" s="61" t="s">
        <v>86</v>
      </c>
    </row>
    <row r="6928" spans="8:17" x14ac:dyDescent="0.25">
      <c r="H6928" s="59">
        <v>108111</v>
      </c>
      <c r="I6928" s="59" t="s">
        <v>72</v>
      </c>
      <c r="J6928" s="59">
        <v>2508982</v>
      </c>
      <c r="K6928" s="59" t="s">
        <v>7147</v>
      </c>
      <c r="L6928" s="61" t="s">
        <v>81</v>
      </c>
      <c r="M6928" s="61">
        <f>VLOOKUP(H6928,zdroj!C:F,4,0)</f>
        <v>0</v>
      </c>
      <c r="N6928" s="61" t="str">
        <f t="shared" si="216"/>
        <v>-</v>
      </c>
      <c r="P6928" s="73" t="str">
        <f t="shared" si="217"/>
        <v/>
      </c>
      <c r="Q6928" s="61" t="s">
        <v>86</v>
      </c>
    </row>
    <row r="6929" spans="8:17" x14ac:dyDescent="0.25">
      <c r="H6929" s="59">
        <v>108111</v>
      </c>
      <c r="I6929" s="59" t="s">
        <v>72</v>
      </c>
      <c r="J6929" s="59">
        <v>2508991</v>
      </c>
      <c r="K6929" s="59" t="s">
        <v>7148</v>
      </c>
      <c r="L6929" s="61" t="s">
        <v>81</v>
      </c>
      <c r="M6929" s="61">
        <f>VLOOKUP(H6929,zdroj!C:F,4,0)</f>
        <v>0</v>
      </c>
      <c r="N6929" s="61" t="str">
        <f t="shared" si="216"/>
        <v>-</v>
      </c>
      <c r="P6929" s="73" t="str">
        <f t="shared" si="217"/>
        <v/>
      </c>
      <c r="Q6929" s="61" t="s">
        <v>88</v>
      </c>
    </row>
    <row r="6930" spans="8:17" x14ac:dyDescent="0.25">
      <c r="H6930" s="59">
        <v>108111</v>
      </c>
      <c r="I6930" s="59" t="s">
        <v>72</v>
      </c>
      <c r="J6930" s="59">
        <v>2509008</v>
      </c>
      <c r="K6930" s="59" t="s">
        <v>7149</v>
      </c>
      <c r="L6930" s="61" t="s">
        <v>81</v>
      </c>
      <c r="M6930" s="61">
        <f>VLOOKUP(H6930,zdroj!C:F,4,0)</f>
        <v>0</v>
      </c>
      <c r="N6930" s="61" t="str">
        <f t="shared" si="216"/>
        <v>-</v>
      </c>
      <c r="P6930" s="73" t="str">
        <f t="shared" si="217"/>
        <v/>
      </c>
      <c r="Q6930" s="61" t="s">
        <v>86</v>
      </c>
    </row>
    <row r="6931" spans="8:17" x14ac:dyDescent="0.25">
      <c r="H6931" s="59">
        <v>108111</v>
      </c>
      <c r="I6931" s="59" t="s">
        <v>72</v>
      </c>
      <c r="J6931" s="59">
        <v>2509016</v>
      </c>
      <c r="K6931" s="59" t="s">
        <v>7150</v>
      </c>
      <c r="L6931" s="61" t="s">
        <v>81</v>
      </c>
      <c r="M6931" s="61">
        <f>VLOOKUP(H6931,zdroj!C:F,4,0)</f>
        <v>0</v>
      </c>
      <c r="N6931" s="61" t="str">
        <f t="shared" si="216"/>
        <v>-</v>
      </c>
      <c r="P6931" s="73" t="str">
        <f t="shared" si="217"/>
        <v/>
      </c>
      <c r="Q6931" s="61" t="s">
        <v>86</v>
      </c>
    </row>
    <row r="6932" spans="8:17" x14ac:dyDescent="0.25">
      <c r="H6932" s="59">
        <v>108111</v>
      </c>
      <c r="I6932" s="59" t="s">
        <v>72</v>
      </c>
      <c r="J6932" s="59">
        <v>2509024</v>
      </c>
      <c r="K6932" s="59" t="s">
        <v>7151</v>
      </c>
      <c r="L6932" s="61" t="s">
        <v>81</v>
      </c>
      <c r="M6932" s="61">
        <f>VLOOKUP(H6932,zdroj!C:F,4,0)</f>
        <v>0</v>
      </c>
      <c r="N6932" s="61" t="str">
        <f t="shared" si="216"/>
        <v>-</v>
      </c>
      <c r="P6932" s="73" t="str">
        <f t="shared" si="217"/>
        <v/>
      </c>
      <c r="Q6932" s="61" t="s">
        <v>86</v>
      </c>
    </row>
    <row r="6933" spans="8:17" x14ac:dyDescent="0.25">
      <c r="H6933" s="59">
        <v>108111</v>
      </c>
      <c r="I6933" s="59" t="s">
        <v>72</v>
      </c>
      <c r="J6933" s="59">
        <v>2509032</v>
      </c>
      <c r="K6933" s="59" t="s">
        <v>7152</v>
      </c>
      <c r="L6933" s="61" t="s">
        <v>81</v>
      </c>
      <c r="M6933" s="61">
        <f>VLOOKUP(H6933,zdroj!C:F,4,0)</f>
        <v>0</v>
      </c>
      <c r="N6933" s="61" t="str">
        <f t="shared" si="216"/>
        <v>-</v>
      </c>
      <c r="P6933" s="73" t="str">
        <f t="shared" si="217"/>
        <v/>
      </c>
      <c r="Q6933" s="61" t="s">
        <v>86</v>
      </c>
    </row>
    <row r="6934" spans="8:17" x14ac:dyDescent="0.25">
      <c r="H6934" s="59">
        <v>108111</v>
      </c>
      <c r="I6934" s="59" t="s">
        <v>72</v>
      </c>
      <c r="J6934" s="59">
        <v>2509041</v>
      </c>
      <c r="K6934" s="59" t="s">
        <v>7153</v>
      </c>
      <c r="L6934" s="61" t="s">
        <v>81</v>
      </c>
      <c r="M6934" s="61">
        <f>VLOOKUP(H6934,zdroj!C:F,4,0)</f>
        <v>0</v>
      </c>
      <c r="N6934" s="61" t="str">
        <f t="shared" si="216"/>
        <v>-</v>
      </c>
      <c r="P6934" s="73" t="str">
        <f t="shared" si="217"/>
        <v/>
      </c>
      <c r="Q6934" s="61" t="s">
        <v>86</v>
      </c>
    </row>
    <row r="6935" spans="8:17" x14ac:dyDescent="0.25">
      <c r="H6935" s="59">
        <v>108111</v>
      </c>
      <c r="I6935" s="59" t="s">
        <v>72</v>
      </c>
      <c r="J6935" s="59">
        <v>30843626</v>
      </c>
      <c r="K6935" s="59" t="s">
        <v>7154</v>
      </c>
      <c r="L6935" s="61" t="s">
        <v>81</v>
      </c>
      <c r="M6935" s="61">
        <f>VLOOKUP(H6935,zdroj!C:F,4,0)</f>
        <v>0</v>
      </c>
      <c r="N6935" s="61" t="str">
        <f t="shared" si="216"/>
        <v>-</v>
      </c>
      <c r="P6935" s="73" t="str">
        <f t="shared" si="217"/>
        <v/>
      </c>
      <c r="Q6935" s="61" t="s">
        <v>86</v>
      </c>
    </row>
    <row r="6936" spans="8:17" x14ac:dyDescent="0.25">
      <c r="H6936" s="59">
        <v>108111</v>
      </c>
      <c r="I6936" s="59" t="s">
        <v>72</v>
      </c>
      <c r="J6936" s="59">
        <v>30843634</v>
      </c>
      <c r="K6936" s="59" t="s">
        <v>7155</v>
      </c>
      <c r="L6936" s="61" t="s">
        <v>81</v>
      </c>
      <c r="M6936" s="61">
        <f>VLOOKUP(H6936,zdroj!C:F,4,0)</f>
        <v>0</v>
      </c>
      <c r="N6936" s="61" t="str">
        <f t="shared" si="216"/>
        <v>-</v>
      </c>
      <c r="P6936" s="73" t="str">
        <f t="shared" si="217"/>
        <v/>
      </c>
      <c r="Q6936" s="61" t="s">
        <v>86</v>
      </c>
    </row>
    <row r="6937" spans="8:17" x14ac:dyDescent="0.25">
      <c r="H6937" s="59">
        <v>108111</v>
      </c>
      <c r="I6937" s="59" t="s">
        <v>72</v>
      </c>
      <c r="J6937" s="59">
        <v>31274218</v>
      </c>
      <c r="K6937" s="59" t="s">
        <v>7156</v>
      </c>
      <c r="L6937" s="61" t="s">
        <v>114</v>
      </c>
      <c r="M6937" s="61">
        <f>VLOOKUP(H6937,zdroj!C:F,4,0)</f>
        <v>0</v>
      </c>
      <c r="N6937" s="61" t="str">
        <f t="shared" si="216"/>
        <v>katC</v>
      </c>
      <c r="P6937" s="73" t="str">
        <f t="shared" si="217"/>
        <v/>
      </c>
      <c r="Q6937" s="61" t="s">
        <v>33</v>
      </c>
    </row>
    <row r="6938" spans="8:17" x14ac:dyDescent="0.25">
      <c r="H6938" s="59">
        <v>108111</v>
      </c>
      <c r="I6938" s="59" t="s">
        <v>72</v>
      </c>
      <c r="J6938" s="59">
        <v>73092649</v>
      </c>
      <c r="K6938" s="59" t="s">
        <v>7157</v>
      </c>
      <c r="L6938" s="61" t="s">
        <v>81</v>
      </c>
      <c r="M6938" s="61">
        <f>VLOOKUP(H6938,zdroj!C:F,4,0)</f>
        <v>0</v>
      </c>
      <c r="N6938" s="61" t="str">
        <f t="shared" si="216"/>
        <v>-</v>
      </c>
      <c r="P6938" s="73" t="str">
        <f t="shared" si="217"/>
        <v/>
      </c>
      <c r="Q6938" s="61" t="s">
        <v>86</v>
      </c>
    </row>
    <row r="6939" spans="8:17" x14ac:dyDescent="0.25">
      <c r="H6939" s="59">
        <v>182818</v>
      </c>
      <c r="I6939" s="59" t="s">
        <v>69</v>
      </c>
      <c r="J6939" s="59">
        <v>6104100</v>
      </c>
      <c r="K6939" s="59" t="s">
        <v>7158</v>
      </c>
      <c r="L6939" s="61" t="s">
        <v>113</v>
      </c>
      <c r="M6939" s="61">
        <f>VLOOKUP(H6939,zdroj!C:F,4,0)</f>
        <v>0</v>
      </c>
      <c r="N6939" s="61" t="str">
        <f t="shared" si="216"/>
        <v>katB</v>
      </c>
      <c r="P6939" s="73" t="str">
        <f t="shared" si="217"/>
        <v/>
      </c>
      <c r="Q6939" s="61" t="s">
        <v>30</v>
      </c>
    </row>
    <row r="6940" spans="8:17" x14ac:dyDescent="0.25">
      <c r="H6940" s="59">
        <v>182818</v>
      </c>
      <c r="I6940" s="59" t="s">
        <v>69</v>
      </c>
      <c r="J6940" s="59">
        <v>6104118</v>
      </c>
      <c r="K6940" s="59" t="s">
        <v>7159</v>
      </c>
      <c r="L6940" s="61" t="s">
        <v>113</v>
      </c>
      <c r="M6940" s="61">
        <f>VLOOKUP(H6940,zdroj!C:F,4,0)</f>
        <v>0</v>
      </c>
      <c r="N6940" s="61" t="str">
        <f t="shared" si="216"/>
        <v>katB</v>
      </c>
      <c r="P6940" s="73" t="str">
        <f t="shared" si="217"/>
        <v/>
      </c>
      <c r="Q6940" s="61" t="s">
        <v>30</v>
      </c>
    </row>
    <row r="6941" spans="8:17" x14ac:dyDescent="0.25">
      <c r="H6941" s="59">
        <v>182818</v>
      </c>
      <c r="I6941" s="59" t="s">
        <v>69</v>
      </c>
      <c r="J6941" s="59">
        <v>6104126</v>
      </c>
      <c r="K6941" s="59" t="s">
        <v>7160</v>
      </c>
      <c r="L6941" s="61" t="s">
        <v>113</v>
      </c>
      <c r="M6941" s="61">
        <f>VLOOKUP(H6941,zdroj!C:F,4,0)</f>
        <v>0</v>
      </c>
      <c r="N6941" s="61" t="str">
        <f t="shared" si="216"/>
        <v>katB</v>
      </c>
      <c r="P6941" s="73" t="str">
        <f t="shared" si="217"/>
        <v/>
      </c>
      <c r="Q6941" s="61" t="s">
        <v>30</v>
      </c>
    </row>
    <row r="6942" spans="8:17" x14ac:dyDescent="0.25">
      <c r="H6942" s="59">
        <v>182818</v>
      </c>
      <c r="I6942" s="59" t="s">
        <v>69</v>
      </c>
      <c r="J6942" s="59">
        <v>6104134</v>
      </c>
      <c r="K6942" s="59" t="s">
        <v>7161</v>
      </c>
      <c r="L6942" s="61" t="s">
        <v>113</v>
      </c>
      <c r="M6942" s="61">
        <f>VLOOKUP(H6942,zdroj!C:F,4,0)</f>
        <v>0</v>
      </c>
      <c r="N6942" s="61" t="str">
        <f t="shared" si="216"/>
        <v>katB</v>
      </c>
      <c r="P6942" s="73" t="str">
        <f t="shared" si="217"/>
        <v/>
      </c>
      <c r="Q6942" s="61" t="s">
        <v>30</v>
      </c>
    </row>
    <row r="6943" spans="8:17" x14ac:dyDescent="0.25">
      <c r="H6943" s="59">
        <v>182818</v>
      </c>
      <c r="I6943" s="59" t="s">
        <v>69</v>
      </c>
      <c r="J6943" s="59">
        <v>6104142</v>
      </c>
      <c r="K6943" s="59" t="s">
        <v>7162</v>
      </c>
      <c r="L6943" s="61" t="s">
        <v>113</v>
      </c>
      <c r="M6943" s="61">
        <f>VLOOKUP(H6943,zdroj!C:F,4,0)</f>
        <v>0</v>
      </c>
      <c r="N6943" s="61" t="str">
        <f t="shared" si="216"/>
        <v>katB</v>
      </c>
      <c r="P6943" s="73" t="str">
        <f t="shared" si="217"/>
        <v/>
      </c>
      <c r="Q6943" s="61" t="s">
        <v>30</v>
      </c>
    </row>
    <row r="6944" spans="8:17" x14ac:dyDescent="0.25">
      <c r="H6944" s="59">
        <v>182818</v>
      </c>
      <c r="I6944" s="59" t="s">
        <v>69</v>
      </c>
      <c r="J6944" s="59">
        <v>6104151</v>
      </c>
      <c r="K6944" s="59" t="s">
        <v>7163</v>
      </c>
      <c r="L6944" s="61" t="s">
        <v>113</v>
      </c>
      <c r="M6944" s="61">
        <f>VLOOKUP(H6944,zdroj!C:F,4,0)</f>
        <v>0</v>
      </c>
      <c r="N6944" s="61" t="str">
        <f t="shared" si="216"/>
        <v>katB</v>
      </c>
      <c r="P6944" s="73" t="str">
        <f t="shared" si="217"/>
        <v/>
      </c>
      <c r="Q6944" s="61" t="s">
        <v>30</v>
      </c>
    </row>
    <row r="6945" spans="8:17" x14ac:dyDescent="0.25">
      <c r="H6945" s="59">
        <v>182818</v>
      </c>
      <c r="I6945" s="59" t="s">
        <v>69</v>
      </c>
      <c r="J6945" s="59">
        <v>6104185</v>
      </c>
      <c r="K6945" s="59" t="s">
        <v>7164</v>
      </c>
      <c r="L6945" s="61" t="s">
        <v>113</v>
      </c>
      <c r="M6945" s="61">
        <f>VLOOKUP(H6945,zdroj!C:F,4,0)</f>
        <v>0</v>
      </c>
      <c r="N6945" s="61" t="str">
        <f t="shared" si="216"/>
        <v>katB</v>
      </c>
      <c r="P6945" s="73" t="str">
        <f t="shared" si="217"/>
        <v/>
      </c>
      <c r="Q6945" s="61" t="s">
        <v>33</v>
      </c>
    </row>
    <row r="6946" spans="8:17" x14ac:dyDescent="0.25">
      <c r="H6946" s="59">
        <v>182818</v>
      </c>
      <c r="I6946" s="59" t="s">
        <v>69</v>
      </c>
      <c r="J6946" s="59">
        <v>6104193</v>
      </c>
      <c r="K6946" s="59" t="s">
        <v>7165</v>
      </c>
      <c r="L6946" s="61" t="s">
        <v>113</v>
      </c>
      <c r="M6946" s="61">
        <f>VLOOKUP(H6946,zdroj!C:F,4,0)</f>
        <v>0</v>
      </c>
      <c r="N6946" s="61" t="str">
        <f t="shared" si="216"/>
        <v>katB</v>
      </c>
      <c r="P6946" s="73" t="str">
        <f t="shared" si="217"/>
        <v/>
      </c>
      <c r="Q6946" s="61" t="s">
        <v>30</v>
      </c>
    </row>
    <row r="6947" spans="8:17" x14ac:dyDescent="0.25">
      <c r="H6947" s="59">
        <v>182818</v>
      </c>
      <c r="I6947" s="59" t="s">
        <v>69</v>
      </c>
      <c r="J6947" s="59">
        <v>6104207</v>
      </c>
      <c r="K6947" s="59" t="s">
        <v>7166</v>
      </c>
      <c r="L6947" s="61" t="s">
        <v>113</v>
      </c>
      <c r="M6947" s="61">
        <f>VLOOKUP(H6947,zdroj!C:F,4,0)</f>
        <v>0</v>
      </c>
      <c r="N6947" s="61" t="str">
        <f t="shared" si="216"/>
        <v>katB</v>
      </c>
      <c r="P6947" s="73" t="str">
        <f t="shared" si="217"/>
        <v/>
      </c>
      <c r="Q6947" s="61" t="s">
        <v>30</v>
      </c>
    </row>
    <row r="6948" spans="8:17" x14ac:dyDescent="0.25">
      <c r="H6948" s="59">
        <v>182818</v>
      </c>
      <c r="I6948" s="59" t="s">
        <v>69</v>
      </c>
      <c r="J6948" s="59">
        <v>6104215</v>
      </c>
      <c r="K6948" s="59" t="s">
        <v>7167</v>
      </c>
      <c r="L6948" s="61" t="s">
        <v>113</v>
      </c>
      <c r="M6948" s="61">
        <f>VLOOKUP(H6948,zdroj!C:F,4,0)</f>
        <v>0</v>
      </c>
      <c r="N6948" s="61" t="str">
        <f t="shared" si="216"/>
        <v>katB</v>
      </c>
      <c r="P6948" s="73" t="str">
        <f t="shared" si="217"/>
        <v/>
      </c>
      <c r="Q6948" s="61" t="s">
        <v>30</v>
      </c>
    </row>
    <row r="6949" spans="8:17" x14ac:dyDescent="0.25">
      <c r="H6949" s="59">
        <v>182818</v>
      </c>
      <c r="I6949" s="59" t="s">
        <v>69</v>
      </c>
      <c r="J6949" s="59">
        <v>6104223</v>
      </c>
      <c r="K6949" s="59" t="s">
        <v>7168</v>
      </c>
      <c r="L6949" s="61" t="s">
        <v>113</v>
      </c>
      <c r="M6949" s="61">
        <f>VLOOKUP(H6949,zdroj!C:F,4,0)</f>
        <v>0</v>
      </c>
      <c r="N6949" s="61" t="str">
        <f t="shared" si="216"/>
        <v>katB</v>
      </c>
      <c r="P6949" s="73" t="str">
        <f t="shared" si="217"/>
        <v/>
      </c>
      <c r="Q6949" s="61" t="s">
        <v>30</v>
      </c>
    </row>
    <row r="6950" spans="8:17" x14ac:dyDescent="0.25">
      <c r="H6950" s="59">
        <v>182818</v>
      </c>
      <c r="I6950" s="59" t="s">
        <v>69</v>
      </c>
      <c r="J6950" s="59">
        <v>6104231</v>
      </c>
      <c r="K6950" s="59" t="s">
        <v>7169</v>
      </c>
      <c r="L6950" s="61" t="s">
        <v>113</v>
      </c>
      <c r="M6950" s="61">
        <f>VLOOKUP(H6950,zdroj!C:F,4,0)</f>
        <v>0</v>
      </c>
      <c r="N6950" s="61" t="str">
        <f t="shared" si="216"/>
        <v>katB</v>
      </c>
      <c r="P6950" s="73" t="str">
        <f t="shared" si="217"/>
        <v/>
      </c>
      <c r="Q6950" s="61" t="s">
        <v>30</v>
      </c>
    </row>
    <row r="6951" spans="8:17" x14ac:dyDescent="0.25">
      <c r="H6951" s="59">
        <v>182818</v>
      </c>
      <c r="I6951" s="59" t="s">
        <v>69</v>
      </c>
      <c r="J6951" s="59">
        <v>6104240</v>
      </c>
      <c r="K6951" s="59" t="s">
        <v>7170</v>
      </c>
      <c r="L6951" s="61" t="s">
        <v>113</v>
      </c>
      <c r="M6951" s="61">
        <f>VLOOKUP(H6951,zdroj!C:F,4,0)</f>
        <v>0</v>
      </c>
      <c r="N6951" s="61" t="str">
        <f t="shared" si="216"/>
        <v>katB</v>
      </c>
      <c r="P6951" s="73" t="str">
        <f t="shared" si="217"/>
        <v/>
      </c>
      <c r="Q6951" s="61" t="s">
        <v>30</v>
      </c>
    </row>
    <row r="6952" spans="8:17" x14ac:dyDescent="0.25">
      <c r="H6952" s="59">
        <v>182818</v>
      </c>
      <c r="I6952" s="59" t="s">
        <v>69</v>
      </c>
      <c r="J6952" s="59">
        <v>6104258</v>
      </c>
      <c r="K6952" s="59" t="s">
        <v>7171</v>
      </c>
      <c r="L6952" s="61" t="s">
        <v>113</v>
      </c>
      <c r="M6952" s="61">
        <f>VLOOKUP(H6952,zdroj!C:F,4,0)</f>
        <v>0</v>
      </c>
      <c r="N6952" s="61" t="str">
        <f t="shared" si="216"/>
        <v>katB</v>
      </c>
      <c r="P6952" s="73" t="str">
        <f t="shared" si="217"/>
        <v/>
      </c>
      <c r="Q6952" s="61" t="s">
        <v>30</v>
      </c>
    </row>
    <row r="6953" spans="8:17" x14ac:dyDescent="0.25">
      <c r="H6953" s="59">
        <v>182818</v>
      </c>
      <c r="I6953" s="59" t="s">
        <v>69</v>
      </c>
      <c r="J6953" s="59">
        <v>6104266</v>
      </c>
      <c r="K6953" s="59" t="s">
        <v>7172</v>
      </c>
      <c r="L6953" s="61" t="s">
        <v>113</v>
      </c>
      <c r="M6953" s="61">
        <f>VLOOKUP(H6953,zdroj!C:F,4,0)</f>
        <v>0</v>
      </c>
      <c r="N6953" s="61" t="str">
        <f t="shared" si="216"/>
        <v>katB</v>
      </c>
      <c r="P6953" s="73" t="str">
        <f t="shared" si="217"/>
        <v/>
      </c>
      <c r="Q6953" s="61" t="s">
        <v>30</v>
      </c>
    </row>
    <row r="6954" spans="8:17" x14ac:dyDescent="0.25">
      <c r="H6954" s="59">
        <v>182818</v>
      </c>
      <c r="I6954" s="59" t="s">
        <v>69</v>
      </c>
      <c r="J6954" s="59">
        <v>6104274</v>
      </c>
      <c r="K6954" s="59" t="s">
        <v>7173</v>
      </c>
      <c r="L6954" s="61" t="s">
        <v>113</v>
      </c>
      <c r="M6954" s="61">
        <f>VLOOKUP(H6954,zdroj!C:F,4,0)</f>
        <v>0</v>
      </c>
      <c r="N6954" s="61" t="str">
        <f t="shared" si="216"/>
        <v>katB</v>
      </c>
      <c r="P6954" s="73" t="str">
        <f t="shared" si="217"/>
        <v/>
      </c>
      <c r="Q6954" s="61" t="s">
        <v>30</v>
      </c>
    </row>
    <row r="6955" spans="8:17" x14ac:dyDescent="0.25">
      <c r="H6955" s="59">
        <v>182818</v>
      </c>
      <c r="I6955" s="59" t="s">
        <v>69</v>
      </c>
      <c r="J6955" s="59">
        <v>6104282</v>
      </c>
      <c r="K6955" s="59" t="s">
        <v>7174</v>
      </c>
      <c r="L6955" s="61" t="s">
        <v>113</v>
      </c>
      <c r="M6955" s="61">
        <f>VLOOKUP(H6955,zdroj!C:F,4,0)</f>
        <v>0</v>
      </c>
      <c r="N6955" s="61" t="str">
        <f t="shared" si="216"/>
        <v>katB</v>
      </c>
      <c r="P6955" s="73" t="str">
        <f t="shared" si="217"/>
        <v/>
      </c>
      <c r="Q6955" s="61" t="s">
        <v>30</v>
      </c>
    </row>
    <row r="6956" spans="8:17" x14ac:dyDescent="0.25">
      <c r="H6956" s="59">
        <v>182818</v>
      </c>
      <c r="I6956" s="59" t="s">
        <v>69</v>
      </c>
      <c r="J6956" s="59">
        <v>6104291</v>
      </c>
      <c r="K6956" s="59" t="s">
        <v>7175</v>
      </c>
      <c r="L6956" s="61" t="s">
        <v>81</v>
      </c>
      <c r="M6956" s="61">
        <f>VLOOKUP(H6956,zdroj!C:F,4,0)</f>
        <v>0</v>
      </c>
      <c r="N6956" s="61" t="str">
        <f t="shared" si="216"/>
        <v>-</v>
      </c>
      <c r="P6956" s="73" t="str">
        <f t="shared" si="217"/>
        <v/>
      </c>
      <c r="Q6956" s="61" t="s">
        <v>84</v>
      </c>
    </row>
    <row r="6957" spans="8:17" x14ac:dyDescent="0.25">
      <c r="H6957" s="59">
        <v>182818</v>
      </c>
      <c r="I6957" s="59" t="s">
        <v>69</v>
      </c>
      <c r="J6957" s="59">
        <v>6104304</v>
      </c>
      <c r="K6957" s="59" t="s">
        <v>7176</v>
      </c>
      <c r="L6957" s="61" t="s">
        <v>81</v>
      </c>
      <c r="M6957" s="61">
        <f>VLOOKUP(H6957,zdroj!C:F,4,0)</f>
        <v>0</v>
      </c>
      <c r="N6957" s="61" t="str">
        <f t="shared" si="216"/>
        <v>-</v>
      </c>
      <c r="P6957" s="73" t="str">
        <f t="shared" si="217"/>
        <v/>
      </c>
      <c r="Q6957" s="61" t="s">
        <v>84</v>
      </c>
    </row>
    <row r="6958" spans="8:17" x14ac:dyDescent="0.25">
      <c r="H6958" s="59">
        <v>182818</v>
      </c>
      <c r="I6958" s="59" t="s">
        <v>69</v>
      </c>
      <c r="J6958" s="59">
        <v>6104312</v>
      </c>
      <c r="K6958" s="59" t="s">
        <v>7177</v>
      </c>
      <c r="L6958" s="61" t="s">
        <v>81</v>
      </c>
      <c r="M6958" s="61">
        <f>VLOOKUP(H6958,zdroj!C:F,4,0)</f>
        <v>0</v>
      </c>
      <c r="N6958" s="61" t="str">
        <f t="shared" si="216"/>
        <v>-</v>
      </c>
      <c r="P6958" s="73" t="str">
        <f t="shared" si="217"/>
        <v/>
      </c>
      <c r="Q6958" s="61" t="s">
        <v>84</v>
      </c>
    </row>
    <row r="6959" spans="8:17" x14ac:dyDescent="0.25">
      <c r="H6959" s="59">
        <v>182818</v>
      </c>
      <c r="I6959" s="59" t="s">
        <v>69</v>
      </c>
      <c r="J6959" s="59">
        <v>6104321</v>
      </c>
      <c r="K6959" s="59" t="s">
        <v>7178</v>
      </c>
      <c r="L6959" s="61" t="s">
        <v>113</v>
      </c>
      <c r="M6959" s="61">
        <f>VLOOKUP(H6959,zdroj!C:F,4,0)</f>
        <v>0</v>
      </c>
      <c r="N6959" s="61" t="str">
        <f t="shared" si="216"/>
        <v>katB</v>
      </c>
      <c r="P6959" s="73" t="str">
        <f t="shared" si="217"/>
        <v/>
      </c>
      <c r="Q6959" s="61" t="s">
        <v>30</v>
      </c>
    </row>
    <row r="6960" spans="8:17" x14ac:dyDescent="0.25">
      <c r="H6960" s="59">
        <v>182818</v>
      </c>
      <c r="I6960" s="59" t="s">
        <v>69</v>
      </c>
      <c r="J6960" s="59">
        <v>6104339</v>
      </c>
      <c r="K6960" s="59" t="s">
        <v>7179</v>
      </c>
      <c r="L6960" s="61" t="s">
        <v>113</v>
      </c>
      <c r="M6960" s="61">
        <f>VLOOKUP(H6960,zdroj!C:F,4,0)</f>
        <v>0</v>
      </c>
      <c r="N6960" s="61" t="str">
        <f t="shared" si="216"/>
        <v>katB</v>
      </c>
      <c r="P6960" s="73" t="str">
        <f t="shared" si="217"/>
        <v/>
      </c>
      <c r="Q6960" s="61" t="s">
        <v>30</v>
      </c>
    </row>
    <row r="6961" spans="8:17" x14ac:dyDescent="0.25">
      <c r="H6961" s="59">
        <v>182818</v>
      </c>
      <c r="I6961" s="59" t="s">
        <v>69</v>
      </c>
      <c r="J6961" s="59">
        <v>6104347</v>
      </c>
      <c r="K6961" s="59" t="s">
        <v>7180</v>
      </c>
      <c r="L6961" s="61" t="s">
        <v>113</v>
      </c>
      <c r="M6961" s="61">
        <f>VLOOKUP(H6961,zdroj!C:F,4,0)</f>
        <v>0</v>
      </c>
      <c r="N6961" s="61" t="str">
        <f t="shared" si="216"/>
        <v>katB</v>
      </c>
      <c r="P6961" s="73" t="str">
        <f t="shared" si="217"/>
        <v/>
      </c>
      <c r="Q6961" s="61" t="s">
        <v>30</v>
      </c>
    </row>
    <row r="6962" spans="8:17" x14ac:dyDescent="0.25">
      <c r="H6962" s="59">
        <v>182818</v>
      </c>
      <c r="I6962" s="59" t="s">
        <v>69</v>
      </c>
      <c r="J6962" s="59">
        <v>6104355</v>
      </c>
      <c r="K6962" s="59" t="s">
        <v>7181</v>
      </c>
      <c r="L6962" s="61" t="s">
        <v>113</v>
      </c>
      <c r="M6962" s="61">
        <f>VLOOKUP(H6962,zdroj!C:F,4,0)</f>
        <v>0</v>
      </c>
      <c r="N6962" s="61" t="str">
        <f t="shared" si="216"/>
        <v>katB</v>
      </c>
      <c r="P6962" s="73" t="str">
        <f t="shared" si="217"/>
        <v/>
      </c>
      <c r="Q6962" s="61" t="s">
        <v>30</v>
      </c>
    </row>
    <row r="6963" spans="8:17" x14ac:dyDescent="0.25">
      <c r="H6963" s="59">
        <v>182818</v>
      </c>
      <c r="I6963" s="59" t="s">
        <v>69</v>
      </c>
      <c r="J6963" s="59">
        <v>6104363</v>
      </c>
      <c r="K6963" s="59" t="s">
        <v>7182</v>
      </c>
      <c r="L6963" s="61" t="s">
        <v>113</v>
      </c>
      <c r="M6963" s="61">
        <f>VLOOKUP(H6963,zdroj!C:F,4,0)</f>
        <v>0</v>
      </c>
      <c r="N6963" s="61" t="str">
        <f t="shared" si="216"/>
        <v>katB</v>
      </c>
      <c r="P6963" s="73" t="str">
        <f t="shared" si="217"/>
        <v/>
      </c>
      <c r="Q6963" s="61" t="s">
        <v>30</v>
      </c>
    </row>
    <row r="6964" spans="8:17" x14ac:dyDescent="0.25">
      <c r="H6964" s="59">
        <v>182818</v>
      </c>
      <c r="I6964" s="59" t="s">
        <v>69</v>
      </c>
      <c r="J6964" s="59">
        <v>6104371</v>
      </c>
      <c r="K6964" s="59" t="s">
        <v>7183</v>
      </c>
      <c r="L6964" s="61" t="s">
        <v>113</v>
      </c>
      <c r="M6964" s="61">
        <f>VLOOKUP(H6964,zdroj!C:F,4,0)</f>
        <v>0</v>
      </c>
      <c r="N6964" s="61" t="str">
        <f t="shared" si="216"/>
        <v>katB</v>
      </c>
      <c r="P6964" s="73" t="str">
        <f t="shared" si="217"/>
        <v/>
      </c>
      <c r="Q6964" s="61" t="s">
        <v>30</v>
      </c>
    </row>
    <row r="6965" spans="8:17" x14ac:dyDescent="0.25">
      <c r="H6965" s="59">
        <v>182818</v>
      </c>
      <c r="I6965" s="59" t="s">
        <v>69</v>
      </c>
      <c r="J6965" s="59">
        <v>6104380</v>
      </c>
      <c r="K6965" s="59" t="s">
        <v>7184</v>
      </c>
      <c r="L6965" s="61" t="s">
        <v>113</v>
      </c>
      <c r="M6965" s="61">
        <f>VLOOKUP(H6965,zdroj!C:F,4,0)</f>
        <v>0</v>
      </c>
      <c r="N6965" s="61" t="str">
        <f t="shared" si="216"/>
        <v>katB</v>
      </c>
      <c r="P6965" s="73" t="str">
        <f t="shared" si="217"/>
        <v/>
      </c>
      <c r="Q6965" s="61" t="s">
        <v>30</v>
      </c>
    </row>
    <row r="6966" spans="8:17" x14ac:dyDescent="0.25">
      <c r="H6966" s="59">
        <v>182818</v>
      </c>
      <c r="I6966" s="59" t="s">
        <v>69</v>
      </c>
      <c r="J6966" s="59">
        <v>6104398</v>
      </c>
      <c r="K6966" s="59" t="s">
        <v>7185</v>
      </c>
      <c r="L6966" s="61" t="s">
        <v>113</v>
      </c>
      <c r="M6966" s="61">
        <f>VLOOKUP(H6966,zdroj!C:F,4,0)</f>
        <v>0</v>
      </c>
      <c r="N6966" s="61" t="str">
        <f t="shared" si="216"/>
        <v>katB</v>
      </c>
      <c r="P6966" s="73" t="str">
        <f t="shared" si="217"/>
        <v/>
      </c>
      <c r="Q6966" s="61" t="s">
        <v>30</v>
      </c>
    </row>
    <row r="6967" spans="8:17" x14ac:dyDescent="0.25">
      <c r="H6967" s="59">
        <v>182818</v>
      </c>
      <c r="I6967" s="59" t="s">
        <v>69</v>
      </c>
      <c r="J6967" s="59">
        <v>6104401</v>
      </c>
      <c r="K6967" s="59" t="s">
        <v>7186</v>
      </c>
      <c r="L6967" s="61" t="s">
        <v>113</v>
      </c>
      <c r="M6967" s="61">
        <f>VLOOKUP(H6967,zdroj!C:F,4,0)</f>
        <v>0</v>
      </c>
      <c r="N6967" s="61" t="str">
        <f t="shared" si="216"/>
        <v>katB</v>
      </c>
      <c r="P6967" s="73" t="str">
        <f t="shared" si="217"/>
        <v/>
      </c>
      <c r="Q6967" s="61" t="s">
        <v>30</v>
      </c>
    </row>
    <row r="6968" spans="8:17" x14ac:dyDescent="0.25">
      <c r="H6968" s="59">
        <v>182818</v>
      </c>
      <c r="I6968" s="59" t="s">
        <v>69</v>
      </c>
      <c r="J6968" s="59">
        <v>6104410</v>
      </c>
      <c r="K6968" s="59" t="s">
        <v>7187</v>
      </c>
      <c r="L6968" s="61" t="s">
        <v>113</v>
      </c>
      <c r="M6968" s="61">
        <f>VLOOKUP(H6968,zdroj!C:F,4,0)</f>
        <v>0</v>
      </c>
      <c r="N6968" s="61" t="str">
        <f t="shared" si="216"/>
        <v>katB</v>
      </c>
      <c r="P6968" s="73" t="str">
        <f t="shared" si="217"/>
        <v/>
      </c>
      <c r="Q6968" s="61" t="s">
        <v>30</v>
      </c>
    </row>
    <row r="6969" spans="8:17" x14ac:dyDescent="0.25">
      <c r="H6969" s="59">
        <v>182818</v>
      </c>
      <c r="I6969" s="59" t="s">
        <v>69</v>
      </c>
      <c r="J6969" s="59">
        <v>6104428</v>
      </c>
      <c r="K6969" s="59" t="s">
        <v>7188</v>
      </c>
      <c r="L6969" s="61" t="s">
        <v>113</v>
      </c>
      <c r="M6969" s="61">
        <f>VLOOKUP(H6969,zdroj!C:F,4,0)</f>
        <v>0</v>
      </c>
      <c r="N6969" s="61" t="str">
        <f t="shared" si="216"/>
        <v>katB</v>
      </c>
      <c r="P6969" s="73" t="str">
        <f t="shared" si="217"/>
        <v/>
      </c>
      <c r="Q6969" s="61" t="s">
        <v>30</v>
      </c>
    </row>
    <row r="6970" spans="8:17" x14ac:dyDescent="0.25">
      <c r="H6970" s="59">
        <v>182818</v>
      </c>
      <c r="I6970" s="59" t="s">
        <v>69</v>
      </c>
      <c r="J6970" s="59">
        <v>6104436</v>
      </c>
      <c r="K6970" s="59" t="s">
        <v>7189</v>
      </c>
      <c r="L6970" s="61" t="s">
        <v>113</v>
      </c>
      <c r="M6970" s="61">
        <f>VLOOKUP(H6970,zdroj!C:F,4,0)</f>
        <v>0</v>
      </c>
      <c r="N6970" s="61" t="str">
        <f t="shared" si="216"/>
        <v>katB</v>
      </c>
      <c r="P6970" s="73" t="str">
        <f t="shared" si="217"/>
        <v/>
      </c>
      <c r="Q6970" s="61" t="s">
        <v>31</v>
      </c>
    </row>
    <row r="6971" spans="8:17" x14ac:dyDescent="0.25">
      <c r="H6971" s="59">
        <v>182818</v>
      </c>
      <c r="I6971" s="59" t="s">
        <v>69</v>
      </c>
      <c r="J6971" s="59">
        <v>6104444</v>
      </c>
      <c r="K6971" s="59" t="s">
        <v>7190</v>
      </c>
      <c r="L6971" s="61" t="s">
        <v>113</v>
      </c>
      <c r="M6971" s="61">
        <f>VLOOKUP(H6971,zdroj!C:F,4,0)</f>
        <v>0</v>
      </c>
      <c r="N6971" s="61" t="str">
        <f t="shared" si="216"/>
        <v>katB</v>
      </c>
      <c r="P6971" s="73" t="str">
        <f t="shared" si="217"/>
        <v/>
      </c>
      <c r="Q6971" s="61" t="s">
        <v>30</v>
      </c>
    </row>
    <row r="6972" spans="8:17" x14ac:dyDescent="0.25">
      <c r="H6972" s="59">
        <v>182818</v>
      </c>
      <c r="I6972" s="59" t="s">
        <v>69</v>
      </c>
      <c r="J6972" s="59">
        <v>6104452</v>
      </c>
      <c r="K6972" s="59" t="s">
        <v>7191</v>
      </c>
      <c r="L6972" s="61" t="s">
        <v>113</v>
      </c>
      <c r="M6972" s="61">
        <f>VLOOKUP(H6972,zdroj!C:F,4,0)</f>
        <v>0</v>
      </c>
      <c r="N6972" s="61" t="str">
        <f t="shared" si="216"/>
        <v>katB</v>
      </c>
      <c r="P6972" s="73" t="str">
        <f t="shared" si="217"/>
        <v/>
      </c>
      <c r="Q6972" s="61" t="s">
        <v>30</v>
      </c>
    </row>
    <row r="6973" spans="8:17" x14ac:dyDescent="0.25">
      <c r="H6973" s="59">
        <v>182818</v>
      </c>
      <c r="I6973" s="59" t="s">
        <v>69</v>
      </c>
      <c r="J6973" s="59">
        <v>6104461</v>
      </c>
      <c r="K6973" s="59" t="s">
        <v>7192</v>
      </c>
      <c r="L6973" s="61" t="s">
        <v>113</v>
      </c>
      <c r="M6973" s="61">
        <f>VLOOKUP(H6973,zdroj!C:F,4,0)</f>
        <v>0</v>
      </c>
      <c r="N6973" s="61" t="str">
        <f t="shared" si="216"/>
        <v>katB</v>
      </c>
      <c r="P6973" s="73" t="str">
        <f t="shared" si="217"/>
        <v/>
      </c>
      <c r="Q6973" s="61" t="s">
        <v>30</v>
      </c>
    </row>
    <row r="6974" spans="8:17" x14ac:dyDescent="0.25">
      <c r="H6974" s="59">
        <v>182818</v>
      </c>
      <c r="I6974" s="59" t="s">
        <v>69</v>
      </c>
      <c r="J6974" s="59">
        <v>6104479</v>
      </c>
      <c r="K6974" s="59" t="s">
        <v>7193</v>
      </c>
      <c r="L6974" s="61" t="s">
        <v>81</v>
      </c>
      <c r="M6974" s="61">
        <f>VLOOKUP(H6974,zdroj!C:F,4,0)</f>
        <v>0</v>
      </c>
      <c r="N6974" s="61" t="str">
        <f t="shared" si="216"/>
        <v>-</v>
      </c>
      <c r="P6974" s="73" t="str">
        <f t="shared" si="217"/>
        <v/>
      </c>
      <c r="Q6974" s="61" t="s">
        <v>84</v>
      </c>
    </row>
    <row r="6975" spans="8:17" x14ac:dyDescent="0.25">
      <c r="H6975" s="59">
        <v>182818</v>
      </c>
      <c r="I6975" s="59" t="s">
        <v>69</v>
      </c>
      <c r="J6975" s="59">
        <v>6104487</v>
      </c>
      <c r="K6975" s="59" t="s">
        <v>7194</v>
      </c>
      <c r="L6975" s="61" t="s">
        <v>81</v>
      </c>
      <c r="M6975" s="61">
        <f>VLOOKUP(H6975,zdroj!C:F,4,0)</f>
        <v>0</v>
      </c>
      <c r="N6975" s="61" t="str">
        <f t="shared" si="216"/>
        <v>-</v>
      </c>
      <c r="P6975" s="73" t="str">
        <f t="shared" si="217"/>
        <v/>
      </c>
      <c r="Q6975" s="61" t="s">
        <v>84</v>
      </c>
    </row>
    <row r="6976" spans="8:17" x14ac:dyDescent="0.25">
      <c r="H6976" s="59">
        <v>182818</v>
      </c>
      <c r="I6976" s="59" t="s">
        <v>69</v>
      </c>
      <c r="J6976" s="59">
        <v>6104495</v>
      </c>
      <c r="K6976" s="59" t="s">
        <v>7195</v>
      </c>
      <c r="L6976" s="61" t="s">
        <v>113</v>
      </c>
      <c r="M6976" s="61">
        <f>VLOOKUP(H6976,zdroj!C:F,4,0)</f>
        <v>0</v>
      </c>
      <c r="N6976" s="61" t="str">
        <f t="shared" si="216"/>
        <v>katB</v>
      </c>
      <c r="P6976" s="73" t="str">
        <f t="shared" si="217"/>
        <v/>
      </c>
      <c r="Q6976" s="61" t="s">
        <v>30</v>
      </c>
    </row>
    <row r="6977" spans="8:17" x14ac:dyDescent="0.25">
      <c r="H6977" s="59">
        <v>182818</v>
      </c>
      <c r="I6977" s="59" t="s">
        <v>69</v>
      </c>
      <c r="J6977" s="59">
        <v>6104509</v>
      </c>
      <c r="K6977" s="59" t="s">
        <v>7196</v>
      </c>
      <c r="L6977" s="61" t="s">
        <v>113</v>
      </c>
      <c r="M6977" s="61">
        <f>VLOOKUP(H6977,zdroj!C:F,4,0)</f>
        <v>0</v>
      </c>
      <c r="N6977" s="61" t="str">
        <f t="shared" si="216"/>
        <v>katB</v>
      </c>
      <c r="P6977" s="73" t="str">
        <f t="shared" si="217"/>
        <v/>
      </c>
      <c r="Q6977" s="61" t="s">
        <v>30</v>
      </c>
    </row>
    <row r="6978" spans="8:17" x14ac:dyDescent="0.25">
      <c r="H6978" s="59">
        <v>182818</v>
      </c>
      <c r="I6978" s="59" t="s">
        <v>69</v>
      </c>
      <c r="J6978" s="59">
        <v>6104517</v>
      </c>
      <c r="K6978" s="59" t="s">
        <v>7197</v>
      </c>
      <c r="L6978" s="61" t="s">
        <v>81</v>
      </c>
      <c r="M6978" s="61">
        <f>VLOOKUP(H6978,zdroj!C:F,4,0)</f>
        <v>0</v>
      </c>
      <c r="N6978" s="61" t="str">
        <f t="shared" si="216"/>
        <v>-</v>
      </c>
      <c r="P6978" s="73" t="str">
        <f t="shared" si="217"/>
        <v/>
      </c>
      <c r="Q6978" s="61" t="s">
        <v>84</v>
      </c>
    </row>
    <row r="6979" spans="8:17" x14ac:dyDescent="0.25">
      <c r="H6979" s="59">
        <v>182818</v>
      </c>
      <c r="I6979" s="59" t="s">
        <v>69</v>
      </c>
      <c r="J6979" s="59">
        <v>6104525</v>
      </c>
      <c r="K6979" s="59" t="s">
        <v>7198</v>
      </c>
      <c r="L6979" s="61" t="s">
        <v>81</v>
      </c>
      <c r="M6979" s="61">
        <f>VLOOKUP(H6979,zdroj!C:F,4,0)</f>
        <v>0</v>
      </c>
      <c r="N6979" s="61" t="str">
        <f t="shared" si="216"/>
        <v>-</v>
      </c>
      <c r="P6979" s="73" t="str">
        <f t="shared" si="217"/>
        <v/>
      </c>
      <c r="Q6979" s="61" t="s">
        <v>84</v>
      </c>
    </row>
    <row r="6980" spans="8:17" x14ac:dyDescent="0.25">
      <c r="H6980" s="59">
        <v>182818</v>
      </c>
      <c r="I6980" s="59" t="s">
        <v>69</v>
      </c>
      <c r="J6980" s="59">
        <v>6104533</v>
      </c>
      <c r="K6980" s="59" t="s">
        <v>7199</v>
      </c>
      <c r="L6980" s="61" t="s">
        <v>81</v>
      </c>
      <c r="M6980" s="61">
        <f>VLOOKUP(H6980,zdroj!C:F,4,0)</f>
        <v>0</v>
      </c>
      <c r="N6980" s="61" t="str">
        <f t="shared" si="216"/>
        <v>-</v>
      </c>
      <c r="P6980" s="73" t="str">
        <f t="shared" si="217"/>
        <v/>
      </c>
      <c r="Q6980" s="61" t="s">
        <v>84</v>
      </c>
    </row>
    <row r="6981" spans="8:17" x14ac:dyDescent="0.25">
      <c r="H6981" s="59">
        <v>182818</v>
      </c>
      <c r="I6981" s="59" t="s">
        <v>69</v>
      </c>
      <c r="J6981" s="59">
        <v>6104541</v>
      </c>
      <c r="K6981" s="59" t="s">
        <v>7200</v>
      </c>
      <c r="L6981" s="61" t="s">
        <v>81</v>
      </c>
      <c r="M6981" s="61">
        <f>VLOOKUP(H6981,zdroj!C:F,4,0)</f>
        <v>0</v>
      </c>
      <c r="N6981" s="61" t="str">
        <f t="shared" si="216"/>
        <v>-</v>
      </c>
      <c r="P6981" s="73" t="str">
        <f t="shared" si="217"/>
        <v/>
      </c>
      <c r="Q6981" s="61" t="s">
        <v>84</v>
      </c>
    </row>
    <row r="6982" spans="8:17" x14ac:dyDescent="0.25">
      <c r="H6982" s="59">
        <v>182818</v>
      </c>
      <c r="I6982" s="59" t="s">
        <v>69</v>
      </c>
      <c r="J6982" s="59">
        <v>6104550</v>
      </c>
      <c r="K6982" s="59" t="s">
        <v>7201</v>
      </c>
      <c r="L6982" s="61" t="s">
        <v>113</v>
      </c>
      <c r="M6982" s="61">
        <f>VLOOKUP(H6982,zdroj!C:F,4,0)</f>
        <v>0</v>
      </c>
      <c r="N6982" s="61" t="str">
        <f t="shared" si="216"/>
        <v>katB</v>
      </c>
      <c r="P6982" s="73" t="str">
        <f t="shared" si="217"/>
        <v/>
      </c>
      <c r="Q6982" s="61" t="s">
        <v>30</v>
      </c>
    </row>
    <row r="6983" spans="8:17" x14ac:dyDescent="0.25">
      <c r="H6983" s="59">
        <v>182818</v>
      </c>
      <c r="I6983" s="59" t="s">
        <v>69</v>
      </c>
      <c r="J6983" s="59">
        <v>6104568</v>
      </c>
      <c r="K6983" s="59" t="s">
        <v>7202</v>
      </c>
      <c r="L6983" s="61" t="s">
        <v>81</v>
      </c>
      <c r="M6983" s="61">
        <f>VLOOKUP(H6983,zdroj!C:F,4,0)</f>
        <v>0</v>
      </c>
      <c r="N6983" s="61" t="str">
        <f t="shared" ref="N6983:N7046" si="218">IF(M6983="A",IF(L6983="katA","katB",L6983),L6983)</f>
        <v>-</v>
      </c>
      <c r="P6983" s="73" t="str">
        <f t="shared" ref="P6983:P7046" si="219">IF(O6983="A",1,"")</f>
        <v/>
      </c>
      <c r="Q6983" s="61" t="s">
        <v>84</v>
      </c>
    </row>
    <row r="6984" spans="8:17" x14ac:dyDescent="0.25">
      <c r="H6984" s="59">
        <v>182818</v>
      </c>
      <c r="I6984" s="59" t="s">
        <v>69</v>
      </c>
      <c r="J6984" s="59">
        <v>6104576</v>
      </c>
      <c r="K6984" s="59" t="s">
        <v>7203</v>
      </c>
      <c r="L6984" s="61" t="s">
        <v>81</v>
      </c>
      <c r="M6984" s="61">
        <f>VLOOKUP(H6984,zdroj!C:F,4,0)</f>
        <v>0</v>
      </c>
      <c r="N6984" s="61" t="str">
        <f t="shared" si="218"/>
        <v>-</v>
      </c>
      <c r="P6984" s="73" t="str">
        <f t="shared" si="219"/>
        <v/>
      </c>
      <c r="Q6984" s="61" t="s">
        <v>84</v>
      </c>
    </row>
    <row r="6985" spans="8:17" x14ac:dyDescent="0.25">
      <c r="H6985" s="59">
        <v>182818</v>
      </c>
      <c r="I6985" s="59" t="s">
        <v>69</v>
      </c>
      <c r="J6985" s="59">
        <v>6104584</v>
      </c>
      <c r="K6985" s="59" t="s">
        <v>7204</v>
      </c>
      <c r="L6985" s="61" t="s">
        <v>113</v>
      </c>
      <c r="M6985" s="61">
        <f>VLOOKUP(H6985,zdroj!C:F,4,0)</f>
        <v>0</v>
      </c>
      <c r="N6985" s="61" t="str">
        <f t="shared" si="218"/>
        <v>katB</v>
      </c>
      <c r="P6985" s="73" t="str">
        <f t="shared" si="219"/>
        <v/>
      </c>
      <c r="Q6985" s="61" t="s">
        <v>30</v>
      </c>
    </row>
    <row r="6986" spans="8:17" x14ac:dyDescent="0.25">
      <c r="H6986" s="59">
        <v>182818</v>
      </c>
      <c r="I6986" s="59" t="s">
        <v>69</v>
      </c>
      <c r="J6986" s="59">
        <v>6104592</v>
      </c>
      <c r="K6986" s="59" t="s">
        <v>7205</v>
      </c>
      <c r="L6986" s="61" t="s">
        <v>113</v>
      </c>
      <c r="M6986" s="61">
        <f>VLOOKUP(H6986,zdroj!C:F,4,0)</f>
        <v>0</v>
      </c>
      <c r="N6986" s="61" t="str">
        <f t="shared" si="218"/>
        <v>katB</v>
      </c>
      <c r="P6986" s="73" t="str">
        <f t="shared" si="219"/>
        <v/>
      </c>
      <c r="Q6986" s="61" t="s">
        <v>30</v>
      </c>
    </row>
    <row r="6987" spans="8:17" x14ac:dyDescent="0.25">
      <c r="H6987" s="59">
        <v>182818</v>
      </c>
      <c r="I6987" s="59" t="s">
        <v>69</v>
      </c>
      <c r="J6987" s="59">
        <v>6104606</v>
      </c>
      <c r="K6987" s="59" t="s">
        <v>7206</v>
      </c>
      <c r="L6987" s="61" t="s">
        <v>113</v>
      </c>
      <c r="M6987" s="61">
        <f>VLOOKUP(H6987,zdroj!C:F,4,0)</f>
        <v>0</v>
      </c>
      <c r="N6987" s="61" t="str">
        <f t="shared" si="218"/>
        <v>katB</v>
      </c>
      <c r="P6987" s="73" t="str">
        <f t="shared" si="219"/>
        <v/>
      </c>
      <c r="Q6987" s="61" t="s">
        <v>30</v>
      </c>
    </row>
    <row r="6988" spans="8:17" x14ac:dyDescent="0.25">
      <c r="H6988" s="59">
        <v>182818</v>
      </c>
      <c r="I6988" s="59" t="s">
        <v>69</v>
      </c>
      <c r="J6988" s="59">
        <v>6104614</v>
      </c>
      <c r="K6988" s="59" t="s">
        <v>7207</v>
      </c>
      <c r="L6988" s="61" t="s">
        <v>113</v>
      </c>
      <c r="M6988" s="61">
        <f>VLOOKUP(H6988,zdroj!C:F,4,0)</f>
        <v>0</v>
      </c>
      <c r="N6988" s="61" t="str">
        <f t="shared" si="218"/>
        <v>katB</v>
      </c>
      <c r="P6988" s="73" t="str">
        <f t="shared" si="219"/>
        <v/>
      </c>
      <c r="Q6988" s="61" t="s">
        <v>30</v>
      </c>
    </row>
    <row r="6989" spans="8:17" x14ac:dyDescent="0.25">
      <c r="H6989" s="59">
        <v>182818</v>
      </c>
      <c r="I6989" s="59" t="s">
        <v>69</v>
      </c>
      <c r="J6989" s="59">
        <v>6104622</v>
      </c>
      <c r="K6989" s="59" t="s">
        <v>7208</v>
      </c>
      <c r="L6989" s="61" t="s">
        <v>113</v>
      </c>
      <c r="M6989" s="61">
        <f>VLOOKUP(H6989,zdroj!C:F,4,0)</f>
        <v>0</v>
      </c>
      <c r="N6989" s="61" t="str">
        <f t="shared" si="218"/>
        <v>katB</v>
      </c>
      <c r="P6989" s="73" t="str">
        <f t="shared" si="219"/>
        <v/>
      </c>
      <c r="Q6989" s="61" t="s">
        <v>30</v>
      </c>
    </row>
    <row r="6990" spans="8:17" x14ac:dyDescent="0.25">
      <c r="H6990" s="59">
        <v>182818</v>
      </c>
      <c r="I6990" s="59" t="s">
        <v>69</v>
      </c>
      <c r="J6990" s="59">
        <v>6104631</v>
      </c>
      <c r="K6990" s="59" t="s">
        <v>7209</v>
      </c>
      <c r="L6990" s="61" t="s">
        <v>113</v>
      </c>
      <c r="M6990" s="61">
        <f>VLOOKUP(H6990,zdroj!C:F,4,0)</f>
        <v>0</v>
      </c>
      <c r="N6990" s="61" t="str">
        <f t="shared" si="218"/>
        <v>katB</v>
      </c>
      <c r="P6990" s="73" t="str">
        <f t="shared" si="219"/>
        <v/>
      </c>
      <c r="Q6990" s="61" t="s">
        <v>30</v>
      </c>
    </row>
    <row r="6991" spans="8:17" x14ac:dyDescent="0.25">
      <c r="H6991" s="59">
        <v>182818</v>
      </c>
      <c r="I6991" s="59" t="s">
        <v>69</v>
      </c>
      <c r="J6991" s="59">
        <v>6104649</v>
      </c>
      <c r="K6991" s="59" t="s">
        <v>7210</v>
      </c>
      <c r="L6991" s="61" t="s">
        <v>113</v>
      </c>
      <c r="M6991" s="61">
        <f>VLOOKUP(H6991,zdroj!C:F,4,0)</f>
        <v>0</v>
      </c>
      <c r="N6991" s="61" t="str">
        <f t="shared" si="218"/>
        <v>katB</v>
      </c>
      <c r="P6991" s="73" t="str">
        <f t="shared" si="219"/>
        <v/>
      </c>
      <c r="Q6991" s="61" t="s">
        <v>30</v>
      </c>
    </row>
    <row r="6992" spans="8:17" x14ac:dyDescent="0.25">
      <c r="H6992" s="59">
        <v>182818</v>
      </c>
      <c r="I6992" s="59" t="s">
        <v>69</v>
      </c>
      <c r="J6992" s="59">
        <v>6104657</v>
      </c>
      <c r="K6992" s="59" t="s">
        <v>7211</v>
      </c>
      <c r="L6992" s="61" t="s">
        <v>113</v>
      </c>
      <c r="M6992" s="61">
        <f>VLOOKUP(H6992,zdroj!C:F,4,0)</f>
        <v>0</v>
      </c>
      <c r="N6992" s="61" t="str">
        <f t="shared" si="218"/>
        <v>katB</v>
      </c>
      <c r="P6992" s="73" t="str">
        <f t="shared" si="219"/>
        <v/>
      </c>
      <c r="Q6992" s="61" t="s">
        <v>30</v>
      </c>
    </row>
    <row r="6993" spans="8:17" x14ac:dyDescent="0.25">
      <c r="H6993" s="59">
        <v>182818</v>
      </c>
      <c r="I6993" s="59" t="s">
        <v>69</v>
      </c>
      <c r="J6993" s="59">
        <v>6104665</v>
      </c>
      <c r="K6993" s="59" t="s">
        <v>7212</v>
      </c>
      <c r="L6993" s="61" t="s">
        <v>113</v>
      </c>
      <c r="M6993" s="61">
        <f>VLOOKUP(H6993,zdroj!C:F,4,0)</f>
        <v>0</v>
      </c>
      <c r="N6993" s="61" t="str">
        <f t="shared" si="218"/>
        <v>katB</v>
      </c>
      <c r="P6993" s="73" t="str">
        <f t="shared" si="219"/>
        <v/>
      </c>
      <c r="Q6993" s="61" t="s">
        <v>30</v>
      </c>
    </row>
    <row r="6994" spans="8:17" x14ac:dyDescent="0.25">
      <c r="H6994" s="59">
        <v>182818</v>
      </c>
      <c r="I6994" s="59" t="s">
        <v>69</v>
      </c>
      <c r="J6994" s="59">
        <v>6104681</v>
      </c>
      <c r="K6994" s="59" t="s">
        <v>7213</v>
      </c>
      <c r="L6994" s="61" t="s">
        <v>113</v>
      </c>
      <c r="M6994" s="61">
        <f>VLOOKUP(H6994,zdroj!C:F,4,0)</f>
        <v>0</v>
      </c>
      <c r="N6994" s="61" t="str">
        <f t="shared" si="218"/>
        <v>katB</v>
      </c>
      <c r="P6994" s="73" t="str">
        <f t="shared" si="219"/>
        <v/>
      </c>
      <c r="Q6994" s="61" t="s">
        <v>30</v>
      </c>
    </row>
    <row r="6995" spans="8:17" x14ac:dyDescent="0.25">
      <c r="H6995" s="59">
        <v>182818</v>
      </c>
      <c r="I6995" s="59" t="s">
        <v>69</v>
      </c>
      <c r="J6995" s="59">
        <v>6104690</v>
      </c>
      <c r="K6995" s="59" t="s">
        <v>7214</v>
      </c>
      <c r="L6995" s="61" t="s">
        <v>113</v>
      </c>
      <c r="M6995" s="61">
        <f>VLOOKUP(H6995,zdroj!C:F,4,0)</f>
        <v>0</v>
      </c>
      <c r="N6995" s="61" t="str">
        <f t="shared" si="218"/>
        <v>katB</v>
      </c>
      <c r="P6995" s="73" t="str">
        <f t="shared" si="219"/>
        <v/>
      </c>
      <c r="Q6995" s="61" t="s">
        <v>30</v>
      </c>
    </row>
    <row r="6996" spans="8:17" x14ac:dyDescent="0.25">
      <c r="H6996" s="59">
        <v>182818</v>
      </c>
      <c r="I6996" s="59" t="s">
        <v>69</v>
      </c>
      <c r="J6996" s="59">
        <v>6104703</v>
      </c>
      <c r="K6996" s="59" t="s">
        <v>7215</v>
      </c>
      <c r="L6996" s="61" t="s">
        <v>113</v>
      </c>
      <c r="M6996" s="61">
        <f>VLOOKUP(H6996,zdroj!C:F,4,0)</f>
        <v>0</v>
      </c>
      <c r="N6996" s="61" t="str">
        <f t="shared" si="218"/>
        <v>katB</v>
      </c>
      <c r="P6996" s="73" t="str">
        <f t="shared" si="219"/>
        <v/>
      </c>
      <c r="Q6996" s="61" t="s">
        <v>30</v>
      </c>
    </row>
    <row r="6997" spans="8:17" x14ac:dyDescent="0.25">
      <c r="H6997" s="59">
        <v>182818</v>
      </c>
      <c r="I6997" s="59" t="s">
        <v>69</v>
      </c>
      <c r="J6997" s="59">
        <v>6104711</v>
      </c>
      <c r="K6997" s="59" t="s">
        <v>7216</v>
      </c>
      <c r="L6997" s="61" t="s">
        <v>113</v>
      </c>
      <c r="M6997" s="61">
        <f>VLOOKUP(H6997,zdroj!C:F,4,0)</f>
        <v>0</v>
      </c>
      <c r="N6997" s="61" t="str">
        <f t="shared" si="218"/>
        <v>katB</v>
      </c>
      <c r="P6997" s="73" t="str">
        <f t="shared" si="219"/>
        <v/>
      </c>
      <c r="Q6997" s="61" t="s">
        <v>30</v>
      </c>
    </row>
    <row r="6998" spans="8:17" x14ac:dyDescent="0.25">
      <c r="H6998" s="59">
        <v>182818</v>
      </c>
      <c r="I6998" s="59" t="s">
        <v>69</v>
      </c>
      <c r="J6998" s="59">
        <v>6104720</v>
      </c>
      <c r="K6998" s="59" t="s">
        <v>7217</v>
      </c>
      <c r="L6998" s="61" t="s">
        <v>81</v>
      </c>
      <c r="M6998" s="61">
        <f>VLOOKUP(H6998,zdroj!C:F,4,0)</f>
        <v>0</v>
      </c>
      <c r="N6998" s="61" t="str">
        <f t="shared" si="218"/>
        <v>-</v>
      </c>
      <c r="P6998" s="73" t="str">
        <f t="shared" si="219"/>
        <v/>
      </c>
      <c r="Q6998" s="61" t="s">
        <v>84</v>
      </c>
    </row>
    <row r="6999" spans="8:17" x14ac:dyDescent="0.25">
      <c r="H6999" s="59">
        <v>182818</v>
      </c>
      <c r="I6999" s="59" t="s">
        <v>69</v>
      </c>
      <c r="J6999" s="59">
        <v>6104738</v>
      </c>
      <c r="K6999" s="59" t="s">
        <v>7218</v>
      </c>
      <c r="L6999" s="61" t="s">
        <v>113</v>
      </c>
      <c r="M6999" s="61">
        <f>VLOOKUP(H6999,zdroj!C:F,4,0)</f>
        <v>0</v>
      </c>
      <c r="N6999" s="61" t="str">
        <f t="shared" si="218"/>
        <v>katB</v>
      </c>
      <c r="P6999" s="73" t="str">
        <f t="shared" si="219"/>
        <v/>
      </c>
      <c r="Q6999" s="61" t="s">
        <v>30</v>
      </c>
    </row>
    <row r="7000" spans="8:17" x14ac:dyDescent="0.25">
      <c r="H7000" s="59">
        <v>182818</v>
      </c>
      <c r="I7000" s="59" t="s">
        <v>69</v>
      </c>
      <c r="J7000" s="59">
        <v>6104746</v>
      </c>
      <c r="K7000" s="59" t="s">
        <v>7219</v>
      </c>
      <c r="L7000" s="61" t="s">
        <v>113</v>
      </c>
      <c r="M7000" s="61">
        <f>VLOOKUP(H7000,zdroj!C:F,4,0)</f>
        <v>0</v>
      </c>
      <c r="N7000" s="61" t="str">
        <f t="shared" si="218"/>
        <v>katB</v>
      </c>
      <c r="P7000" s="73" t="str">
        <f t="shared" si="219"/>
        <v/>
      </c>
      <c r="Q7000" s="61" t="s">
        <v>30</v>
      </c>
    </row>
    <row r="7001" spans="8:17" x14ac:dyDescent="0.25">
      <c r="H7001" s="59">
        <v>182818</v>
      </c>
      <c r="I7001" s="59" t="s">
        <v>69</v>
      </c>
      <c r="J7001" s="59">
        <v>6104754</v>
      </c>
      <c r="K7001" s="59" t="s">
        <v>7220</v>
      </c>
      <c r="L7001" s="61" t="s">
        <v>113</v>
      </c>
      <c r="M7001" s="61">
        <f>VLOOKUP(H7001,zdroj!C:F,4,0)</f>
        <v>0</v>
      </c>
      <c r="N7001" s="61" t="str">
        <f t="shared" si="218"/>
        <v>katB</v>
      </c>
      <c r="P7001" s="73" t="str">
        <f t="shared" si="219"/>
        <v/>
      </c>
      <c r="Q7001" s="61" t="s">
        <v>30</v>
      </c>
    </row>
    <row r="7002" spans="8:17" x14ac:dyDescent="0.25">
      <c r="H7002" s="59">
        <v>182818</v>
      </c>
      <c r="I7002" s="59" t="s">
        <v>69</v>
      </c>
      <c r="J7002" s="59">
        <v>6104762</v>
      </c>
      <c r="K7002" s="59" t="s">
        <v>7221</v>
      </c>
      <c r="L7002" s="61" t="s">
        <v>113</v>
      </c>
      <c r="M7002" s="61">
        <f>VLOOKUP(H7002,zdroj!C:F,4,0)</f>
        <v>0</v>
      </c>
      <c r="N7002" s="61" t="str">
        <f t="shared" si="218"/>
        <v>katB</v>
      </c>
      <c r="P7002" s="73" t="str">
        <f t="shared" si="219"/>
        <v/>
      </c>
      <c r="Q7002" s="61" t="s">
        <v>30</v>
      </c>
    </row>
    <row r="7003" spans="8:17" x14ac:dyDescent="0.25">
      <c r="H7003" s="59">
        <v>182818</v>
      </c>
      <c r="I7003" s="59" t="s">
        <v>69</v>
      </c>
      <c r="J7003" s="59">
        <v>6104771</v>
      </c>
      <c r="K7003" s="59" t="s">
        <v>7222</v>
      </c>
      <c r="L7003" s="61" t="s">
        <v>113</v>
      </c>
      <c r="M7003" s="61">
        <f>VLOOKUP(H7003,zdroj!C:F,4,0)</f>
        <v>0</v>
      </c>
      <c r="N7003" s="61" t="str">
        <f t="shared" si="218"/>
        <v>katB</v>
      </c>
      <c r="P7003" s="73" t="str">
        <f t="shared" si="219"/>
        <v/>
      </c>
      <c r="Q7003" s="61" t="s">
        <v>30</v>
      </c>
    </row>
    <row r="7004" spans="8:17" x14ac:dyDescent="0.25">
      <c r="H7004" s="59">
        <v>182818</v>
      </c>
      <c r="I7004" s="59" t="s">
        <v>69</v>
      </c>
      <c r="J7004" s="59">
        <v>6104789</v>
      </c>
      <c r="K7004" s="59" t="s">
        <v>7223</v>
      </c>
      <c r="L7004" s="61" t="s">
        <v>113</v>
      </c>
      <c r="M7004" s="61">
        <f>VLOOKUP(H7004,zdroj!C:F,4,0)</f>
        <v>0</v>
      </c>
      <c r="N7004" s="61" t="str">
        <f t="shared" si="218"/>
        <v>katB</v>
      </c>
      <c r="P7004" s="73" t="str">
        <f t="shared" si="219"/>
        <v/>
      </c>
      <c r="Q7004" s="61" t="s">
        <v>30</v>
      </c>
    </row>
    <row r="7005" spans="8:17" x14ac:dyDescent="0.25">
      <c r="H7005" s="59">
        <v>182818</v>
      </c>
      <c r="I7005" s="59" t="s">
        <v>69</v>
      </c>
      <c r="J7005" s="59">
        <v>6104797</v>
      </c>
      <c r="K7005" s="59" t="s">
        <v>7224</v>
      </c>
      <c r="L7005" s="61" t="s">
        <v>113</v>
      </c>
      <c r="M7005" s="61">
        <f>VLOOKUP(H7005,zdroj!C:F,4,0)</f>
        <v>0</v>
      </c>
      <c r="N7005" s="61" t="str">
        <f t="shared" si="218"/>
        <v>katB</v>
      </c>
      <c r="P7005" s="73" t="str">
        <f t="shared" si="219"/>
        <v/>
      </c>
      <c r="Q7005" s="61" t="s">
        <v>30</v>
      </c>
    </row>
    <row r="7006" spans="8:17" x14ac:dyDescent="0.25">
      <c r="H7006" s="59">
        <v>182818</v>
      </c>
      <c r="I7006" s="59" t="s">
        <v>69</v>
      </c>
      <c r="J7006" s="59">
        <v>6104801</v>
      </c>
      <c r="K7006" s="59" t="s">
        <v>7225</v>
      </c>
      <c r="L7006" s="61" t="s">
        <v>113</v>
      </c>
      <c r="M7006" s="61">
        <f>VLOOKUP(H7006,zdroj!C:F,4,0)</f>
        <v>0</v>
      </c>
      <c r="N7006" s="61" t="str">
        <f t="shared" si="218"/>
        <v>katB</v>
      </c>
      <c r="P7006" s="73" t="str">
        <f t="shared" si="219"/>
        <v/>
      </c>
      <c r="Q7006" s="61" t="s">
        <v>30</v>
      </c>
    </row>
    <row r="7007" spans="8:17" x14ac:dyDescent="0.25">
      <c r="H7007" s="59">
        <v>182818</v>
      </c>
      <c r="I7007" s="59" t="s">
        <v>69</v>
      </c>
      <c r="J7007" s="59">
        <v>6104819</v>
      </c>
      <c r="K7007" s="59" t="s">
        <v>7226</v>
      </c>
      <c r="L7007" s="61" t="s">
        <v>113</v>
      </c>
      <c r="M7007" s="61">
        <f>VLOOKUP(H7007,zdroj!C:F,4,0)</f>
        <v>0</v>
      </c>
      <c r="N7007" s="61" t="str">
        <f t="shared" si="218"/>
        <v>katB</v>
      </c>
      <c r="P7007" s="73" t="str">
        <f t="shared" si="219"/>
        <v/>
      </c>
      <c r="Q7007" s="61" t="s">
        <v>30</v>
      </c>
    </row>
    <row r="7008" spans="8:17" x14ac:dyDescent="0.25">
      <c r="H7008" s="59">
        <v>182818</v>
      </c>
      <c r="I7008" s="59" t="s">
        <v>69</v>
      </c>
      <c r="J7008" s="59">
        <v>6104827</v>
      </c>
      <c r="K7008" s="59" t="s">
        <v>7227</v>
      </c>
      <c r="L7008" s="61" t="s">
        <v>113</v>
      </c>
      <c r="M7008" s="61">
        <f>VLOOKUP(H7008,zdroj!C:F,4,0)</f>
        <v>0</v>
      </c>
      <c r="N7008" s="61" t="str">
        <f t="shared" si="218"/>
        <v>katB</v>
      </c>
      <c r="P7008" s="73" t="str">
        <f t="shared" si="219"/>
        <v/>
      </c>
      <c r="Q7008" s="61" t="s">
        <v>30</v>
      </c>
    </row>
    <row r="7009" spans="8:17" x14ac:dyDescent="0.25">
      <c r="H7009" s="59">
        <v>182818</v>
      </c>
      <c r="I7009" s="59" t="s">
        <v>69</v>
      </c>
      <c r="J7009" s="59">
        <v>6104835</v>
      </c>
      <c r="K7009" s="59" t="s">
        <v>7228</v>
      </c>
      <c r="L7009" s="61" t="s">
        <v>113</v>
      </c>
      <c r="M7009" s="61">
        <f>VLOOKUP(H7009,zdroj!C:F,4,0)</f>
        <v>0</v>
      </c>
      <c r="N7009" s="61" t="str">
        <f t="shared" si="218"/>
        <v>katB</v>
      </c>
      <c r="P7009" s="73" t="str">
        <f t="shared" si="219"/>
        <v/>
      </c>
      <c r="Q7009" s="61" t="s">
        <v>30</v>
      </c>
    </row>
    <row r="7010" spans="8:17" x14ac:dyDescent="0.25">
      <c r="H7010" s="59">
        <v>182818</v>
      </c>
      <c r="I7010" s="59" t="s">
        <v>69</v>
      </c>
      <c r="J7010" s="59">
        <v>6104843</v>
      </c>
      <c r="K7010" s="59" t="s">
        <v>7229</v>
      </c>
      <c r="L7010" s="61" t="s">
        <v>113</v>
      </c>
      <c r="M7010" s="61">
        <f>VLOOKUP(H7010,zdroj!C:F,4,0)</f>
        <v>0</v>
      </c>
      <c r="N7010" s="61" t="str">
        <f t="shared" si="218"/>
        <v>katB</v>
      </c>
      <c r="P7010" s="73" t="str">
        <f t="shared" si="219"/>
        <v/>
      </c>
      <c r="Q7010" s="61" t="s">
        <v>30</v>
      </c>
    </row>
    <row r="7011" spans="8:17" x14ac:dyDescent="0.25">
      <c r="H7011" s="59">
        <v>182818</v>
      </c>
      <c r="I7011" s="59" t="s">
        <v>69</v>
      </c>
      <c r="J7011" s="59">
        <v>6104851</v>
      </c>
      <c r="K7011" s="59" t="s">
        <v>7230</v>
      </c>
      <c r="L7011" s="61" t="s">
        <v>113</v>
      </c>
      <c r="M7011" s="61">
        <f>VLOOKUP(H7011,zdroj!C:F,4,0)</f>
        <v>0</v>
      </c>
      <c r="N7011" s="61" t="str">
        <f t="shared" si="218"/>
        <v>katB</v>
      </c>
      <c r="P7011" s="73" t="str">
        <f t="shared" si="219"/>
        <v/>
      </c>
      <c r="Q7011" s="61" t="s">
        <v>30</v>
      </c>
    </row>
    <row r="7012" spans="8:17" x14ac:dyDescent="0.25">
      <c r="H7012" s="59">
        <v>182818</v>
      </c>
      <c r="I7012" s="59" t="s">
        <v>69</v>
      </c>
      <c r="J7012" s="59">
        <v>6104860</v>
      </c>
      <c r="K7012" s="59" t="s">
        <v>7231</v>
      </c>
      <c r="L7012" s="61" t="s">
        <v>113</v>
      </c>
      <c r="M7012" s="61">
        <f>VLOOKUP(H7012,zdroj!C:F,4,0)</f>
        <v>0</v>
      </c>
      <c r="N7012" s="61" t="str">
        <f t="shared" si="218"/>
        <v>katB</v>
      </c>
      <c r="P7012" s="73" t="str">
        <f t="shared" si="219"/>
        <v/>
      </c>
      <c r="Q7012" s="61" t="s">
        <v>30</v>
      </c>
    </row>
    <row r="7013" spans="8:17" x14ac:dyDescent="0.25">
      <c r="H7013" s="59">
        <v>182818</v>
      </c>
      <c r="I7013" s="59" t="s">
        <v>69</v>
      </c>
      <c r="J7013" s="59">
        <v>6104878</v>
      </c>
      <c r="K7013" s="59" t="s">
        <v>7232</v>
      </c>
      <c r="L7013" s="61" t="s">
        <v>113</v>
      </c>
      <c r="M7013" s="61">
        <f>VLOOKUP(H7013,zdroj!C:F,4,0)</f>
        <v>0</v>
      </c>
      <c r="N7013" s="61" t="str">
        <f t="shared" si="218"/>
        <v>katB</v>
      </c>
      <c r="P7013" s="73" t="str">
        <f t="shared" si="219"/>
        <v/>
      </c>
      <c r="Q7013" s="61" t="s">
        <v>30</v>
      </c>
    </row>
    <row r="7014" spans="8:17" x14ac:dyDescent="0.25">
      <c r="H7014" s="59">
        <v>182818</v>
      </c>
      <c r="I7014" s="59" t="s">
        <v>69</v>
      </c>
      <c r="J7014" s="59">
        <v>6104886</v>
      </c>
      <c r="K7014" s="59" t="s">
        <v>7233</v>
      </c>
      <c r="L7014" s="61" t="s">
        <v>113</v>
      </c>
      <c r="M7014" s="61">
        <f>VLOOKUP(H7014,zdroj!C:F,4,0)</f>
        <v>0</v>
      </c>
      <c r="N7014" s="61" t="str">
        <f t="shared" si="218"/>
        <v>katB</v>
      </c>
      <c r="P7014" s="73" t="str">
        <f t="shared" si="219"/>
        <v/>
      </c>
      <c r="Q7014" s="61" t="s">
        <v>30</v>
      </c>
    </row>
    <row r="7015" spans="8:17" x14ac:dyDescent="0.25">
      <c r="H7015" s="59">
        <v>182818</v>
      </c>
      <c r="I7015" s="59" t="s">
        <v>69</v>
      </c>
      <c r="J7015" s="59">
        <v>6104916</v>
      </c>
      <c r="K7015" s="59" t="s">
        <v>7234</v>
      </c>
      <c r="L7015" s="61" t="s">
        <v>81</v>
      </c>
      <c r="M7015" s="61">
        <f>VLOOKUP(H7015,zdroj!C:F,4,0)</f>
        <v>0</v>
      </c>
      <c r="N7015" s="61" t="str">
        <f t="shared" si="218"/>
        <v>-</v>
      </c>
      <c r="P7015" s="73" t="str">
        <f t="shared" si="219"/>
        <v/>
      </c>
      <c r="Q7015" s="61" t="s">
        <v>86</v>
      </c>
    </row>
    <row r="7016" spans="8:17" x14ac:dyDescent="0.25">
      <c r="H7016" s="59">
        <v>182818</v>
      </c>
      <c r="I7016" s="59" t="s">
        <v>69</v>
      </c>
      <c r="J7016" s="59">
        <v>6104924</v>
      </c>
      <c r="K7016" s="59" t="s">
        <v>7235</v>
      </c>
      <c r="L7016" s="61" t="s">
        <v>81</v>
      </c>
      <c r="M7016" s="61">
        <f>VLOOKUP(H7016,zdroj!C:F,4,0)</f>
        <v>0</v>
      </c>
      <c r="N7016" s="61" t="str">
        <f t="shared" si="218"/>
        <v>-</v>
      </c>
      <c r="P7016" s="73" t="str">
        <f t="shared" si="219"/>
        <v/>
      </c>
      <c r="Q7016" s="61" t="s">
        <v>86</v>
      </c>
    </row>
    <row r="7017" spans="8:17" x14ac:dyDescent="0.25">
      <c r="H7017" s="59">
        <v>182818</v>
      </c>
      <c r="I7017" s="59" t="s">
        <v>69</v>
      </c>
      <c r="J7017" s="59">
        <v>6104932</v>
      </c>
      <c r="K7017" s="59" t="s">
        <v>7236</v>
      </c>
      <c r="L7017" s="61" t="s">
        <v>81</v>
      </c>
      <c r="M7017" s="61">
        <f>VLOOKUP(H7017,zdroj!C:F,4,0)</f>
        <v>0</v>
      </c>
      <c r="N7017" s="61" t="str">
        <f t="shared" si="218"/>
        <v>-</v>
      </c>
      <c r="P7017" s="73" t="str">
        <f t="shared" si="219"/>
        <v/>
      </c>
      <c r="Q7017" s="61" t="s">
        <v>86</v>
      </c>
    </row>
    <row r="7018" spans="8:17" x14ac:dyDescent="0.25">
      <c r="H7018" s="59">
        <v>182818</v>
      </c>
      <c r="I7018" s="59" t="s">
        <v>69</v>
      </c>
      <c r="J7018" s="59">
        <v>6104941</v>
      </c>
      <c r="K7018" s="59" t="s">
        <v>7237</v>
      </c>
      <c r="L7018" s="61" t="s">
        <v>81</v>
      </c>
      <c r="M7018" s="61">
        <f>VLOOKUP(H7018,zdroj!C:F,4,0)</f>
        <v>0</v>
      </c>
      <c r="N7018" s="61" t="str">
        <f t="shared" si="218"/>
        <v>-</v>
      </c>
      <c r="P7018" s="73" t="str">
        <f t="shared" si="219"/>
        <v/>
      </c>
      <c r="Q7018" s="61" t="s">
        <v>86</v>
      </c>
    </row>
    <row r="7019" spans="8:17" x14ac:dyDescent="0.25">
      <c r="H7019" s="59">
        <v>182818</v>
      </c>
      <c r="I7019" s="59" t="s">
        <v>69</v>
      </c>
      <c r="J7019" s="59">
        <v>6104967</v>
      </c>
      <c r="K7019" s="59" t="s">
        <v>7238</v>
      </c>
      <c r="L7019" s="61" t="s">
        <v>81</v>
      </c>
      <c r="M7019" s="61">
        <f>VLOOKUP(H7019,zdroj!C:F,4,0)</f>
        <v>0</v>
      </c>
      <c r="N7019" s="61" t="str">
        <f t="shared" si="218"/>
        <v>-</v>
      </c>
      <c r="P7019" s="73" t="str">
        <f t="shared" si="219"/>
        <v/>
      </c>
      <c r="Q7019" s="61" t="s">
        <v>86</v>
      </c>
    </row>
    <row r="7020" spans="8:17" x14ac:dyDescent="0.25">
      <c r="H7020" s="59">
        <v>182818</v>
      </c>
      <c r="I7020" s="59" t="s">
        <v>69</v>
      </c>
      <c r="J7020" s="59">
        <v>6104991</v>
      </c>
      <c r="K7020" s="59" t="s">
        <v>7239</v>
      </c>
      <c r="L7020" s="61" t="s">
        <v>81</v>
      </c>
      <c r="M7020" s="61">
        <f>VLOOKUP(H7020,zdroj!C:F,4,0)</f>
        <v>0</v>
      </c>
      <c r="N7020" s="61" t="str">
        <f t="shared" si="218"/>
        <v>-</v>
      </c>
      <c r="P7020" s="73" t="str">
        <f t="shared" si="219"/>
        <v/>
      </c>
      <c r="Q7020" s="61" t="s">
        <v>86</v>
      </c>
    </row>
    <row r="7021" spans="8:17" x14ac:dyDescent="0.25">
      <c r="H7021" s="59">
        <v>182818</v>
      </c>
      <c r="I7021" s="59" t="s">
        <v>69</v>
      </c>
      <c r="J7021" s="59">
        <v>6105009</v>
      </c>
      <c r="K7021" s="59" t="s">
        <v>7240</v>
      </c>
      <c r="L7021" s="61" t="s">
        <v>81</v>
      </c>
      <c r="M7021" s="61">
        <f>VLOOKUP(H7021,zdroj!C:F,4,0)</f>
        <v>0</v>
      </c>
      <c r="N7021" s="61" t="str">
        <f t="shared" si="218"/>
        <v>-</v>
      </c>
      <c r="P7021" s="73" t="str">
        <f t="shared" si="219"/>
        <v/>
      </c>
      <c r="Q7021" s="61" t="s">
        <v>86</v>
      </c>
    </row>
    <row r="7022" spans="8:17" x14ac:dyDescent="0.25">
      <c r="H7022" s="59">
        <v>182818</v>
      </c>
      <c r="I7022" s="59" t="s">
        <v>69</v>
      </c>
      <c r="J7022" s="59">
        <v>6105017</v>
      </c>
      <c r="K7022" s="59" t="s">
        <v>7241</v>
      </c>
      <c r="L7022" s="61" t="s">
        <v>81</v>
      </c>
      <c r="M7022" s="61">
        <f>VLOOKUP(H7022,zdroj!C:F,4,0)</f>
        <v>0</v>
      </c>
      <c r="N7022" s="61" t="str">
        <f t="shared" si="218"/>
        <v>-</v>
      </c>
      <c r="P7022" s="73" t="str">
        <f t="shared" si="219"/>
        <v/>
      </c>
      <c r="Q7022" s="61" t="s">
        <v>86</v>
      </c>
    </row>
    <row r="7023" spans="8:17" x14ac:dyDescent="0.25">
      <c r="H7023" s="59">
        <v>182818</v>
      </c>
      <c r="I7023" s="59" t="s">
        <v>69</v>
      </c>
      <c r="J7023" s="59">
        <v>6105033</v>
      </c>
      <c r="K7023" s="59" t="s">
        <v>7242</v>
      </c>
      <c r="L7023" s="61" t="s">
        <v>81</v>
      </c>
      <c r="M7023" s="61">
        <f>VLOOKUP(H7023,zdroj!C:F,4,0)</f>
        <v>0</v>
      </c>
      <c r="N7023" s="61" t="str">
        <f t="shared" si="218"/>
        <v>-</v>
      </c>
      <c r="P7023" s="73" t="str">
        <f t="shared" si="219"/>
        <v/>
      </c>
      <c r="Q7023" s="61" t="s">
        <v>86</v>
      </c>
    </row>
    <row r="7024" spans="8:17" x14ac:dyDescent="0.25">
      <c r="H7024" s="59">
        <v>182818</v>
      </c>
      <c r="I7024" s="59" t="s">
        <v>69</v>
      </c>
      <c r="J7024" s="59">
        <v>6105041</v>
      </c>
      <c r="K7024" s="59" t="s">
        <v>7243</v>
      </c>
      <c r="L7024" s="61" t="s">
        <v>81</v>
      </c>
      <c r="M7024" s="61">
        <f>VLOOKUP(H7024,zdroj!C:F,4,0)</f>
        <v>0</v>
      </c>
      <c r="N7024" s="61" t="str">
        <f t="shared" si="218"/>
        <v>-</v>
      </c>
      <c r="P7024" s="73" t="str">
        <f t="shared" si="219"/>
        <v/>
      </c>
      <c r="Q7024" s="61" t="s">
        <v>86</v>
      </c>
    </row>
    <row r="7025" spans="8:17" x14ac:dyDescent="0.25">
      <c r="H7025" s="59">
        <v>182818</v>
      </c>
      <c r="I7025" s="59" t="s">
        <v>69</v>
      </c>
      <c r="J7025" s="59">
        <v>6105050</v>
      </c>
      <c r="K7025" s="59" t="s">
        <v>7244</v>
      </c>
      <c r="L7025" s="61" t="s">
        <v>81</v>
      </c>
      <c r="M7025" s="61">
        <f>VLOOKUP(H7025,zdroj!C:F,4,0)</f>
        <v>0</v>
      </c>
      <c r="N7025" s="61" t="str">
        <f t="shared" si="218"/>
        <v>-</v>
      </c>
      <c r="P7025" s="73" t="str">
        <f t="shared" si="219"/>
        <v/>
      </c>
      <c r="Q7025" s="61" t="s">
        <v>86</v>
      </c>
    </row>
    <row r="7026" spans="8:17" x14ac:dyDescent="0.25">
      <c r="H7026" s="59">
        <v>182818</v>
      </c>
      <c r="I7026" s="59" t="s">
        <v>69</v>
      </c>
      <c r="J7026" s="59">
        <v>6105068</v>
      </c>
      <c r="K7026" s="59" t="s">
        <v>7245</v>
      </c>
      <c r="L7026" s="61" t="s">
        <v>81</v>
      </c>
      <c r="M7026" s="61">
        <f>VLOOKUP(H7026,zdroj!C:F,4,0)</f>
        <v>0</v>
      </c>
      <c r="N7026" s="61" t="str">
        <f t="shared" si="218"/>
        <v>-</v>
      </c>
      <c r="P7026" s="73" t="str">
        <f t="shared" si="219"/>
        <v/>
      </c>
      <c r="Q7026" s="61" t="s">
        <v>86</v>
      </c>
    </row>
    <row r="7027" spans="8:17" x14ac:dyDescent="0.25">
      <c r="H7027" s="59">
        <v>182818</v>
      </c>
      <c r="I7027" s="59" t="s">
        <v>69</v>
      </c>
      <c r="J7027" s="59">
        <v>6105084</v>
      </c>
      <c r="K7027" s="59" t="s">
        <v>7246</v>
      </c>
      <c r="L7027" s="61" t="s">
        <v>81</v>
      </c>
      <c r="M7027" s="61">
        <f>VLOOKUP(H7027,zdroj!C:F,4,0)</f>
        <v>0</v>
      </c>
      <c r="N7027" s="61" t="str">
        <f t="shared" si="218"/>
        <v>-</v>
      </c>
      <c r="P7027" s="73" t="str">
        <f t="shared" si="219"/>
        <v/>
      </c>
      <c r="Q7027" s="61" t="s">
        <v>86</v>
      </c>
    </row>
    <row r="7028" spans="8:17" x14ac:dyDescent="0.25">
      <c r="H7028" s="59">
        <v>182818</v>
      </c>
      <c r="I7028" s="59" t="s">
        <v>69</v>
      </c>
      <c r="J7028" s="59">
        <v>25060945</v>
      </c>
      <c r="K7028" s="59" t="s">
        <v>7247</v>
      </c>
      <c r="L7028" s="61" t="s">
        <v>113</v>
      </c>
      <c r="M7028" s="61">
        <f>VLOOKUP(H7028,zdroj!C:F,4,0)</f>
        <v>0</v>
      </c>
      <c r="N7028" s="61" t="str">
        <f t="shared" si="218"/>
        <v>katB</v>
      </c>
      <c r="P7028" s="73" t="str">
        <f t="shared" si="219"/>
        <v/>
      </c>
      <c r="Q7028" s="61" t="s">
        <v>30</v>
      </c>
    </row>
    <row r="7029" spans="8:17" x14ac:dyDescent="0.25">
      <c r="H7029" s="59">
        <v>182818</v>
      </c>
      <c r="I7029" s="59" t="s">
        <v>69</v>
      </c>
      <c r="J7029" s="59">
        <v>25063383</v>
      </c>
      <c r="K7029" s="59" t="s">
        <v>7248</v>
      </c>
      <c r="L7029" s="61" t="s">
        <v>113</v>
      </c>
      <c r="M7029" s="61">
        <f>VLOOKUP(H7029,zdroj!C:F,4,0)</f>
        <v>0</v>
      </c>
      <c r="N7029" s="61" t="str">
        <f t="shared" si="218"/>
        <v>katB</v>
      </c>
      <c r="P7029" s="73" t="str">
        <f t="shared" si="219"/>
        <v/>
      </c>
      <c r="Q7029" s="61" t="s">
        <v>30</v>
      </c>
    </row>
    <row r="7030" spans="8:17" x14ac:dyDescent="0.25">
      <c r="H7030" s="59">
        <v>182818</v>
      </c>
      <c r="I7030" s="59" t="s">
        <v>69</v>
      </c>
      <c r="J7030" s="59">
        <v>25445821</v>
      </c>
      <c r="K7030" s="59" t="s">
        <v>7249</v>
      </c>
      <c r="L7030" s="61" t="s">
        <v>113</v>
      </c>
      <c r="M7030" s="61">
        <f>VLOOKUP(H7030,zdroj!C:F,4,0)</f>
        <v>0</v>
      </c>
      <c r="N7030" s="61" t="str">
        <f t="shared" si="218"/>
        <v>katB</v>
      </c>
      <c r="P7030" s="73" t="str">
        <f t="shared" si="219"/>
        <v/>
      </c>
      <c r="Q7030" s="61" t="s">
        <v>30</v>
      </c>
    </row>
    <row r="7031" spans="8:17" x14ac:dyDescent="0.25">
      <c r="H7031" s="59">
        <v>182818</v>
      </c>
      <c r="I7031" s="59" t="s">
        <v>69</v>
      </c>
      <c r="J7031" s="59">
        <v>26422913</v>
      </c>
      <c r="K7031" s="59" t="s">
        <v>7250</v>
      </c>
      <c r="L7031" s="61" t="s">
        <v>113</v>
      </c>
      <c r="M7031" s="61">
        <f>VLOOKUP(H7031,zdroj!C:F,4,0)</f>
        <v>0</v>
      </c>
      <c r="N7031" s="61" t="str">
        <f t="shared" si="218"/>
        <v>katB</v>
      </c>
      <c r="P7031" s="73" t="str">
        <f t="shared" si="219"/>
        <v/>
      </c>
      <c r="Q7031" s="61" t="s">
        <v>30</v>
      </c>
    </row>
    <row r="7032" spans="8:17" x14ac:dyDescent="0.25">
      <c r="H7032" s="59">
        <v>182818</v>
      </c>
      <c r="I7032" s="59" t="s">
        <v>69</v>
      </c>
      <c r="J7032" s="59">
        <v>27644014</v>
      </c>
      <c r="K7032" s="59" t="s">
        <v>7251</v>
      </c>
      <c r="L7032" s="61" t="s">
        <v>81</v>
      </c>
      <c r="M7032" s="61">
        <f>VLOOKUP(H7032,zdroj!C:F,4,0)</f>
        <v>0</v>
      </c>
      <c r="N7032" s="61" t="str">
        <f t="shared" si="218"/>
        <v>-</v>
      </c>
      <c r="P7032" s="73" t="str">
        <f t="shared" si="219"/>
        <v/>
      </c>
      <c r="Q7032" s="61" t="s">
        <v>84</v>
      </c>
    </row>
    <row r="7033" spans="8:17" x14ac:dyDescent="0.25">
      <c r="H7033" s="59">
        <v>182818</v>
      </c>
      <c r="I7033" s="59" t="s">
        <v>69</v>
      </c>
      <c r="J7033" s="59">
        <v>30940893</v>
      </c>
      <c r="K7033" s="59" t="s">
        <v>7252</v>
      </c>
      <c r="L7033" s="61" t="s">
        <v>113</v>
      </c>
      <c r="M7033" s="61">
        <f>VLOOKUP(H7033,zdroj!C:F,4,0)</f>
        <v>0</v>
      </c>
      <c r="N7033" s="61" t="str">
        <f t="shared" si="218"/>
        <v>katB</v>
      </c>
      <c r="P7033" s="73" t="str">
        <f t="shared" si="219"/>
        <v/>
      </c>
      <c r="Q7033" s="61" t="s">
        <v>30</v>
      </c>
    </row>
    <row r="7034" spans="8:17" x14ac:dyDescent="0.25">
      <c r="H7034" s="59">
        <v>182818</v>
      </c>
      <c r="I7034" s="59" t="s">
        <v>69</v>
      </c>
      <c r="J7034" s="59">
        <v>30940907</v>
      </c>
      <c r="K7034" s="59" t="s">
        <v>7253</v>
      </c>
      <c r="L7034" s="61" t="s">
        <v>81</v>
      </c>
      <c r="M7034" s="61">
        <f>VLOOKUP(H7034,zdroj!C:F,4,0)</f>
        <v>0</v>
      </c>
      <c r="N7034" s="61" t="str">
        <f t="shared" si="218"/>
        <v>-</v>
      </c>
      <c r="P7034" s="73" t="str">
        <f t="shared" si="219"/>
        <v/>
      </c>
      <c r="Q7034" s="61" t="s">
        <v>86</v>
      </c>
    </row>
    <row r="7035" spans="8:17" x14ac:dyDescent="0.25">
      <c r="H7035" s="59">
        <v>182818</v>
      </c>
      <c r="I7035" s="59" t="s">
        <v>69</v>
      </c>
      <c r="J7035" s="59">
        <v>30940915</v>
      </c>
      <c r="K7035" s="59" t="s">
        <v>7254</v>
      </c>
      <c r="L7035" s="61" t="s">
        <v>113</v>
      </c>
      <c r="M7035" s="61">
        <f>VLOOKUP(H7035,zdroj!C:F,4,0)</f>
        <v>0</v>
      </c>
      <c r="N7035" s="61" t="str">
        <f t="shared" si="218"/>
        <v>katB</v>
      </c>
      <c r="P7035" s="73" t="str">
        <f t="shared" si="219"/>
        <v/>
      </c>
      <c r="Q7035" s="61" t="s">
        <v>30</v>
      </c>
    </row>
    <row r="7036" spans="8:17" x14ac:dyDescent="0.25">
      <c r="H7036" s="59">
        <v>182818</v>
      </c>
      <c r="I7036" s="59" t="s">
        <v>69</v>
      </c>
      <c r="J7036" s="59">
        <v>74113151</v>
      </c>
      <c r="K7036" s="59" t="s">
        <v>7255</v>
      </c>
      <c r="L7036" s="61" t="s">
        <v>113</v>
      </c>
      <c r="M7036" s="61">
        <f>VLOOKUP(H7036,zdroj!C:F,4,0)</f>
        <v>0</v>
      </c>
      <c r="N7036" s="61" t="str">
        <f t="shared" si="218"/>
        <v>katB</v>
      </c>
      <c r="P7036" s="73" t="str">
        <f t="shared" si="219"/>
        <v/>
      </c>
      <c r="Q7036" s="61" t="s">
        <v>30</v>
      </c>
    </row>
    <row r="7037" spans="8:17" x14ac:dyDescent="0.25">
      <c r="H7037" s="59">
        <v>182818</v>
      </c>
      <c r="I7037" s="59" t="s">
        <v>69</v>
      </c>
      <c r="J7037" s="59">
        <v>75658593</v>
      </c>
      <c r="K7037" s="59" t="s">
        <v>7256</v>
      </c>
      <c r="L7037" s="61" t="s">
        <v>113</v>
      </c>
      <c r="M7037" s="61">
        <f>VLOOKUP(H7037,zdroj!C:F,4,0)</f>
        <v>0</v>
      </c>
      <c r="N7037" s="61" t="str">
        <f t="shared" si="218"/>
        <v>katB</v>
      </c>
      <c r="P7037" s="73" t="str">
        <f t="shared" si="219"/>
        <v/>
      </c>
      <c r="Q7037" s="61" t="s">
        <v>30</v>
      </c>
    </row>
    <row r="7038" spans="8:17" x14ac:dyDescent="0.25">
      <c r="H7038" s="59">
        <v>182818</v>
      </c>
      <c r="I7038" s="59" t="s">
        <v>69</v>
      </c>
      <c r="J7038" s="59">
        <v>78781043</v>
      </c>
      <c r="K7038" s="59" t="s">
        <v>7257</v>
      </c>
      <c r="L7038" s="61" t="s">
        <v>113</v>
      </c>
      <c r="M7038" s="61">
        <f>VLOOKUP(H7038,zdroj!C:F,4,0)</f>
        <v>0</v>
      </c>
      <c r="N7038" s="61" t="str">
        <f t="shared" si="218"/>
        <v>katB</v>
      </c>
      <c r="P7038" s="73" t="str">
        <f t="shared" si="219"/>
        <v/>
      </c>
      <c r="Q7038" s="61" t="s">
        <v>31</v>
      </c>
    </row>
    <row r="7039" spans="8:17" x14ac:dyDescent="0.25">
      <c r="H7039" s="59">
        <v>170364</v>
      </c>
      <c r="I7039" s="59" t="s">
        <v>69</v>
      </c>
      <c r="J7039" s="59">
        <v>11538643</v>
      </c>
      <c r="K7039" s="59" t="s">
        <v>7258</v>
      </c>
      <c r="L7039" s="61" t="s">
        <v>113</v>
      </c>
      <c r="M7039" s="61">
        <f>VLOOKUP(H7039,zdroj!C:F,4,0)</f>
        <v>0</v>
      </c>
      <c r="N7039" s="61" t="str">
        <f t="shared" si="218"/>
        <v>katB</v>
      </c>
      <c r="P7039" s="73" t="str">
        <f t="shared" si="219"/>
        <v/>
      </c>
      <c r="Q7039" s="61" t="s">
        <v>30</v>
      </c>
    </row>
    <row r="7040" spans="8:17" x14ac:dyDescent="0.25">
      <c r="H7040" s="59">
        <v>170364</v>
      </c>
      <c r="I7040" s="59" t="s">
        <v>69</v>
      </c>
      <c r="J7040" s="59">
        <v>11538651</v>
      </c>
      <c r="K7040" s="59" t="s">
        <v>7259</v>
      </c>
      <c r="L7040" s="61" t="s">
        <v>81</v>
      </c>
      <c r="M7040" s="61">
        <f>VLOOKUP(H7040,zdroj!C:F,4,0)</f>
        <v>0</v>
      </c>
      <c r="N7040" s="61" t="str">
        <f t="shared" si="218"/>
        <v>-</v>
      </c>
      <c r="P7040" s="73" t="str">
        <f t="shared" si="219"/>
        <v/>
      </c>
      <c r="Q7040" s="61" t="s">
        <v>86</v>
      </c>
    </row>
    <row r="7041" spans="8:17" x14ac:dyDescent="0.25">
      <c r="H7041" s="59">
        <v>170364</v>
      </c>
      <c r="I7041" s="59" t="s">
        <v>69</v>
      </c>
      <c r="J7041" s="59">
        <v>11538660</v>
      </c>
      <c r="K7041" s="59" t="s">
        <v>7260</v>
      </c>
      <c r="L7041" s="61" t="s">
        <v>113</v>
      </c>
      <c r="M7041" s="61">
        <f>VLOOKUP(H7041,zdroj!C:F,4,0)</f>
        <v>0</v>
      </c>
      <c r="N7041" s="61" t="str">
        <f t="shared" si="218"/>
        <v>katB</v>
      </c>
      <c r="P7041" s="73" t="str">
        <f t="shared" si="219"/>
        <v/>
      </c>
      <c r="Q7041" s="61" t="s">
        <v>30</v>
      </c>
    </row>
    <row r="7042" spans="8:17" x14ac:dyDescent="0.25">
      <c r="H7042" s="59">
        <v>170364</v>
      </c>
      <c r="I7042" s="59" t="s">
        <v>69</v>
      </c>
      <c r="J7042" s="59">
        <v>11538678</v>
      </c>
      <c r="K7042" s="59" t="s">
        <v>7261</v>
      </c>
      <c r="L7042" s="61" t="s">
        <v>113</v>
      </c>
      <c r="M7042" s="61">
        <f>VLOOKUP(H7042,zdroj!C:F,4,0)</f>
        <v>0</v>
      </c>
      <c r="N7042" s="61" t="str">
        <f t="shared" si="218"/>
        <v>katB</v>
      </c>
      <c r="P7042" s="73" t="str">
        <f t="shared" si="219"/>
        <v/>
      </c>
      <c r="Q7042" s="61" t="s">
        <v>30</v>
      </c>
    </row>
    <row r="7043" spans="8:17" x14ac:dyDescent="0.25">
      <c r="H7043" s="59">
        <v>170364</v>
      </c>
      <c r="I7043" s="59" t="s">
        <v>69</v>
      </c>
      <c r="J7043" s="59">
        <v>11538686</v>
      </c>
      <c r="K7043" s="59" t="s">
        <v>7262</v>
      </c>
      <c r="L7043" s="61" t="s">
        <v>81</v>
      </c>
      <c r="M7043" s="61">
        <f>VLOOKUP(H7043,zdroj!C:F,4,0)</f>
        <v>0</v>
      </c>
      <c r="N7043" s="61" t="str">
        <f t="shared" si="218"/>
        <v>-</v>
      </c>
      <c r="P7043" s="73" t="str">
        <f t="shared" si="219"/>
        <v/>
      </c>
      <c r="Q7043" s="61" t="s">
        <v>86</v>
      </c>
    </row>
    <row r="7044" spans="8:17" x14ac:dyDescent="0.25">
      <c r="H7044" s="59">
        <v>170364</v>
      </c>
      <c r="I7044" s="59" t="s">
        <v>69</v>
      </c>
      <c r="J7044" s="59">
        <v>11538694</v>
      </c>
      <c r="K7044" s="59" t="s">
        <v>7263</v>
      </c>
      <c r="L7044" s="61" t="s">
        <v>113</v>
      </c>
      <c r="M7044" s="61">
        <f>VLOOKUP(H7044,zdroj!C:F,4,0)</f>
        <v>0</v>
      </c>
      <c r="N7044" s="61" t="str">
        <f t="shared" si="218"/>
        <v>katB</v>
      </c>
      <c r="P7044" s="73" t="str">
        <f t="shared" si="219"/>
        <v/>
      </c>
      <c r="Q7044" s="61" t="s">
        <v>30</v>
      </c>
    </row>
    <row r="7045" spans="8:17" x14ac:dyDescent="0.25">
      <c r="H7045" s="59">
        <v>170364</v>
      </c>
      <c r="I7045" s="59" t="s">
        <v>69</v>
      </c>
      <c r="J7045" s="59">
        <v>11538708</v>
      </c>
      <c r="K7045" s="59" t="s">
        <v>7264</v>
      </c>
      <c r="L7045" s="61" t="s">
        <v>113</v>
      </c>
      <c r="M7045" s="61">
        <f>VLOOKUP(H7045,zdroj!C:F,4,0)</f>
        <v>0</v>
      </c>
      <c r="N7045" s="61" t="str">
        <f t="shared" si="218"/>
        <v>katB</v>
      </c>
      <c r="P7045" s="73" t="str">
        <f t="shared" si="219"/>
        <v/>
      </c>
      <c r="Q7045" s="61" t="s">
        <v>30</v>
      </c>
    </row>
    <row r="7046" spans="8:17" x14ac:dyDescent="0.25">
      <c r="H7046" s="59">
        <v>170364</v>
      </c>
      <c r="I7046" s="59" t="s">
        <v>69</v>
      </c>
      <c r="J7046" s="59">
        <v>11538716</v>
      </c>
      <c r="K7046" s="59" t="s">
        <v>7265</v>
      </c>
      <c r="L7046" s="61" t="s">
        <v>113</v>
      </c>
      <c r="M7046" s="61">
        <f>VLOOKUP(H7046,zdroj!C:F,4,0)</f>
        <v>0</v>
      </c>
      <c r="N7046" s="61" t="str">
        <f t="shared" si="218"/>
        <v>katB</v>
      </c>
      <c r="P7046" s="73" t="str">
        <f t="shared" si="219"/>
        <v/>
      </c>
      <c r="Q7046" s="61" t="s">
        <v>30</v>
      </c>
    </row>
    <row r="7047" spans="8:17" x14ac:dyDescent="0.25">
      <c r="H7047" s="59">
        <v>170364</v>
      </c>
      <c r="I7047" s="59" t="s">
        <v>69</v>
      </c>
      <c r="J7047" s="59">
        <v>11538724</v>
      </c>
      <c r="K7047" s="59" t="s">
        <v>7266</v>
      </c>
      <c r="L7047" s="61" t="s">
        <v>113</v>
      </c>
      <c r="M7047" s="61">
        <f>VLOOKUP(H7047,zdroj!C:F,4,0)</f>
        <v>0</v>
      </c>
      <c r="N7047" s="61" t="str">
        <f t="shared" ref="N7047:N7110" si="220">IF(M7047="A",IF(L7047="katA","katB",L7047),L7047)</f>
        <v>katB</v>
      </c>
      <c r="P7047" s="73" t="str">
        <f t="shared" ref="P7047:P7110" si="221">IF(O7047="A",1,"")</f>
        <v/>
      </c>
      <c r="Q7047" s="61" t="s">
        <v>30</v>
      </c>
    </row>
    <row r="7048" spans="8:17" x14ac:dyDescent="0.25">
      <c r="H7048" s="59">
        <v>170364</v>
      </c>
      <c r="I7048" s="59" t="s">
        <v>69</v>
      </c>
      <c r="J7048" s="59">
        <v>11538732</v>
      </c>
      <c r="K7048" s="59" t="s">
        <v>7267</v>
      </c>
      <c r="L7048" s="61" t="s">
        <v>113</v>
      </c>
      <c r="M7048" s="61">
        <f>VLOOKUP(H7048,zdroj!C:F,4,0)</f>
        <v>0</v>
      </c>
      <c r="N7048" s="61" t="str">
        <f t="shared" si="220"/>
        <v>katB</v>
      </c>
      <c r="P7048" s="73" t="str">
        <f t="shared" si="221"/>
        <v/>
      </c>
      <c r="Q7048" s="61" t="s">
        <v>30</v>
      </c>
    </row>
    <row r="7049" spans="8:17" x14ac:dyDescent="0.25">
      <c r="H7049" s="59">
        <v>170364</v>
      </c>
      <c r="I7049" s="59" t="s">
        <v>69</v>
      </c>
      <c r="J7049" s="59">
        <v>11538741</v>
      </c>
      <c r="K7049" s="59" t="s">
        <v>7268</v>
      </c>
      <c r="L7049" s="61" t="s">
        <v>113</v>
      </c>
      <c r="M7049" s="61">
        <f>VLOOKUP(H7049,zdroj!C:F,4,0)</f>
        <v>0</v>
      </c>
      <c r="N7049" s="61" t="str">
        <f t="shared" si="220"/>
        <v>katB</v>
      </c>
      <c r="P7049" s="73" t="str">
        <f t="shared" si="221"/>
        <v/>
      </c>
      <c r="Q7049" s="61" t="s">
        <v>33</v>
      </c>
    </row>
    <row r="7050" spans="8:17" x14ac:dyDescent="0.25">
      <c r="H7050" s="59">
        <v>170364</v>
      </c>
      <c r="I7050" s="59" t="s">
        <v>69</v>
      </c>
      <c r="J7050" s="59">
        <v>11538759</v>
      </c>
      <c r="K7050" s="59" t="s">
        <v>7269</v>
      </c>
      <c r="L7050" s="61" t="s">
        <v>81</v>
      </c>
      <c r="M7050" s="61">
        <f>VLOOKUP(H7050,zdroj!C:F,4,0)</f>
        <v>0</v>
      </c>
      <c r="N7050" s="61" t="str">
        <f t="shared" si="220"/>
        <v>-</v>
      </c>
      <c r="P7050" s="73" t="str">
        <f t="shared" si="221"/>
        <v/>
      </c>
      <c r="Q7050" s="61" t="s">
        <v>86</v>
      </c>
    </row>
    <row r="7051" spans="8:17" x14ac:dyDescent="0.25">
      <c r="H7051" s="59">
        <v>170364</v>
      </c>
      <c r="I7051" s="59" t="s">
        <v>69</v>
      </c>
      <c r="J7051" s="59">
        <v>11538767</v>
      </c>
      <c r="K7051" s="59" t="s">
        <v>7270</v>
      </c>
      <c r="L7051" s="61" t="s">
        <v>113</v>
      </c>
      <c r="M7051" s="61">
        <f>VLOOKUP(H7051,zdroj!C:F,4,0)</f>
        <v>0</v>
      </c>
      <c r="N7051" s="61" t="str">
        <f t="shared" si="220"/>
        <v>katB</v>
      </c>
      <c r="P7051" s="73" t="str">
        <f t="shared" si="221"/>
        <v/>
      </c>
      <c r="Q7051" s="61" t="s">
        <v>30</v>
      </c>
    </row>
    <row r="7052" spans="8:17" x14ac:dyDescent="0.25">
      <c r="H7052" s="59">
        <v>170364</v>
      </c>
      <c r="I7052" s="59" t="s">
        <v>69</v>
      </c>
      <c r="J7052" s="59">
        <v>11538775</v>
      </c>
      <c r="K7052" s="59" t="s">
        <v>7271</v>
      </c>
      <c r="L7052" s="61" t="s">
        <v>113</v>
      </c>
      <c r="M7052" s="61">
        <f>VLOOKUP(H7052,zdroj!C:F,4,0)</f>
        <v>0</v>
      </c>
      <c r="N7052" s="61" t="str">
        <f t="shared" si="220"/>
        <v>katB</v>
      </c>
      <c r="P7052" s="73" t="str">
        <f t="shared" si="221"/>
        <v/>
      </c>
      <c r="Q7052" s="61" t="s">
        <v>30</v>
      </c>
    </row>
    <row r="7053" spans="8:17" x14ac:dyDescent="0.25">
      <c r="H7053" s="59">
        <v>170364</v>
      </c>
      <c r="I7053" s="59" t="s">
        <v>69</v>
      </c>
      <c r="J7053" s="59">
        <v>11538783</v>
      </c>
      <c r="K7053" s="59" t="s">
        <v>7272</v>
      </c>
      <c r="L7053" s="61" t="s">
        <v>113</v>
      </c>
      <c r="M7053" s="61">
        <f>VLOOKUP(H7053,zdroj!C:F,4,0)</f>
        <v>0</v>
      </c>
      <c r="N7053" s="61" t="str">
        <f t="shared" si="220"/>
        <v>katB</v>
      </c>
      <c r="P7053" s="73" t="str">
        <f t="shared" si="221"/>
        <v/>
      </c>
      <c r="Q7053" s="61" t="s">
        <v>30</v>
      </c>
    </row>
    <row r="7054" spans="8:17" x14ac:dyDescent="0.25">
      <c r="H7054" s="59">
        <v>170364</v>
      </c>
      <c r="I7054" s="59" t="s">
        <v>69</v>
      </c>
      <c r="J7054" s="59">
        <v>11538791</v>
      </c>
      <c r="K7054" s="59" t="s">
        <v>7273</v>
      </c>
      <c r="L7054" s="61" t="s">
        <v>113</v>
      </c>
      <c r="M7054" s="61">
        <f>VLOOKUP(H7054,zdroj!C:F,4,0)</f>
        <v>0</v>
      </c>
      <c r="N7054" s="61" t="str">
        <f t="shared" si="220"/>
        <v>katB</v>
      </c>
      <c r="P7054" s="73" t="str">
        <f t="shared" si="221"/>
        <v/>
      </c>
      <c r="Q7054" s="61" t="s">
        <v>30</v>
      </c>
    </row>
    <row r="7055" spans="8:17" x14ac:dyDescent="0.25">
      <c r="H7055" s="59">
        <v>170364</v>
      </c>
      <c r="I7055" s="59" t="s">
        <v>69</v>
      </c>
      <c r="J7055" s="59">
        <v>11538805</v>
      </c>
      <c r="K7055" s="59" t="s">
        <v>7274</v>
      </c>
      <c r="L7055" s="61" t="s">
        <v>81</v>
      </c>
      <c r="M7055" s="61">
        <f>VLOOKUP(H7055,zdroj!C:F,4,0)</f>
        <v>0</v>
      </c>
      <c r="N7055" s="61" t="str">
        <f t="shared" si="220"/>
        <v>-</v>
      </c>
      <c r="P7055" s="73" t="str">
        <f t="shared" si="221"/>
        <v/>
      </c>
      <c r="Q7055" s="61" t="s">
        <v>86</v>
      </c>
    </row>
    <row r="7056" spans="8:17" x14ac:dyDescent="0.25">
      <c r="H7056" s="59">
        <v>170364</v>
      </c>
      <c r="I7056" s="59" t="s">
        <v>69</v>
      </c>
      <c r="J7056" s="59">
        <v>11538813</v>
      </c>
      <c r="K7056" s="59" t="s">
        <v>7275</v>
      </c>
      <c r="L7056" s="61" t="s">
        <v>113</v>
      </c>
      <c r="M7056" s="61">
        <f>VLOOKUP(H7056,zdroj!C:F,4,0)</f>
        <v>0</v>
      </c>
      <c r="N7056" s="61" t="str">
        <f t="shared" si="220"/>
        <v>katB</v>
      </c>
      <c r="P7056" s="73" t="str">
        <f t="shared" si="221"/>
        <v/>
      </c>
      <c r="Q7056" s="61" t="s">
        <v>30</v>
      </c>
    </row>
    <row r="7057" spans="8:17" x14ac:dyDescent="0.25">
      <c r="H7057" s="59">
        <v>170364</v>
      </c>
      <c r="I7057" s="59" t="s">
        <v>69</v>
      </c>
      <c r="J7057" s="59">
        <v>11538821</v>
      </c>
      <c r="K7057" s="59" t="s">
        <v>7276</v>
      </c>
      <c r="L7057" s="61" t="s">
        <v>113</v>
      </c>
      <c r="M7057" s="61">
        <f>VLOOKUP(H7057,zdroj!C:F,4,0)</f>
        <v>0</v>
      </c>
      <c r="N7057" s="61" t="str">
        <f t="shared" si="220"/>
        <v>katB</v>
      </c>
      <c r="P7057" s="73" t="str">
        <f t="shared" si="221"/>
        <v/>
      </c>
      <c r="Q7057" s="61" t="s">
        <v>30</v>
      </c>
    </row>
    <row r="7058" spans="8:17" x14ac:dyDescent="0.25">
      <c r="H7058" s="59">
        <v>170364</v>
      </c>
      <c r="I7058" s="59" t="s">
        <v>69</v>
      </c>
      <c r="J7058" s="59">
        <v>11538830</v>
      </c>
      <c r="K7058" s="59" t="s">
        <v>7277</v>
      </c>
      <c r="L7058" s="61" t="s">
        <v>113</v>
      </c>
      <c r="M7058" s="61">
        <f>VLOOKUP(H7058,zdroj!C:F,4,0)</f>
        <v>0</v>
      </c>
      <c r="N7058" s="61" t="str">
        <f t="shared" si="220"/>
        <v>katB</v>
      </c>
      <c r="P7058" s="73" t="str">
        <f t="shared" si="221"/>
        <v/>
      </c>
      <c r="Q7058" s="61" t="s">
        <v>30</v>
      </c>
    </row>
    <row r="7059" spans="8:17" x14ac:dyDescent="0.25">
      <c r="H7059" s="59">
        <v>170364</v>
      </c>
      <c r="I7059" s="59" t="s">
        <v>69</v>
      </c>
      <c r="J7059" s="59">
        <v>11538848</v>
      </c>
      <c r="K7059" s="59" t="s">
        <v>7278</v>
      </c>
      <c r="L7059" s="61" t="s">
        <v>113</v>
      </c>
      <c r="M7059" s="61">
        <f>VLOOKUP(H7059,zdroj!C:F,4,0)</f>
        <v>0</v>
      </c>
      <c r="N7059" s="61" t="str">
        <f t="shared" si="220"/>
        <v>katB</v>
      </c>
      <c r="P7059" s="73" t="str">
        <f t="shared" si="221"/>
        <v/>
      </c>
      <c r="Q7059" s="61" t="s">
        <v>30</v>
      </c>
    </row>
    <row r="7060" spans="8:17" x14ac:dyDescent="0.25">
      <c r="H7060" s="59">
        <v>170364</v>
      </c>
      <c r="I7060" s="59" t="s">
        <v>69</v>
      </c>
      <c r="J7060" s="59">
        <v>11538856</v>
      </c>
      <c r="K7060" s="59" t="s">
        <v>7279</v>
      </c>
      <c r="L7060" s="61" t="s">
        <v>113</v>
      </c>
      <c r="M7060" s="61">
        <f>VLOOKUP(H7060,zdroj!C:F,4,0)</f>
        <v>0</v>
      </c>
      <c r="N7060" s="61" t="str">
        <f t="shared" si="220"/>
        <v>katB</v>
      </c>
      <c r="P7060" s="73" t="str">
        <f t="shared" si="221"/>
        <v/>
      </c>
      <c r="Q7060" s="61" t="s">
        <v>30</v>
      </c>
    </row>
    <row r="7061" spans="8:17" x14ac:dyDescent="0.25">
      <c r="H7061" s="59">
        <v>170364</v>
      </c>
      <c r="I7061" s="59" t="s">
        <v>69</v>
      </c>
      <c r="J7061" s="59">
        <v>11538864</v>
      </c>
      <c r="K7061" s="59" t="s">
        <v>7280</v>
      </c>
      <c r="L7061" s="61" t="s">
        <v>113</v>
      </c>
      <c r="M7061" s="61">
        <f>VLOOKUP(H7061,zdroj!C:F,4,0)</f>
        <v>0</v>
      </c>
      <c r="N7061" s="61" t="str">
        <f t="shared" si="220"/>
        <v>katB</v>
      </c>
      <c r="P7061" s="73" t="str">
        <f t="shared" si="221"/>
        <v/>
      </c>
      <c r="Q7061" s="61" t="s">
        <v>30</v>
      </c>
    </row>
    <row r="7062" spans="8:17" x14ac:dyDescent="0.25">
      <c r="H7062" s="59">
        <v>170364</v>
      </c>
      <c r="I7062" s="59" t="s">
        <v>69</v>
      </c>
      <c r="J7062" s="59">
        <v>11538872</v>
      </c>
      <c r="K7062" s="59" t="s">
        <v>7281</v>
      </c>
      <c r="L7062" s="61" t="s">
        <v>113</v>
      </c>
      <c r="M7062" s="61">
        <f>VLOOKUP(H7062,zdroj!C:F,4,0)</f>
        <v>0</v>
      </c>
      <c r="N7062" s="61" t="str">
        <f t="shared" si="220"/>
        <v>katB</v>
      </c>
      <c r="P7062" s="73" t="str">
        <f t="shared" si="221"/>
        <v/>
      </c>
      <c r="Q7062" s="61" t="s">
        <v>30</v>
      </c>
    </row>
    <row r="7063" spans="8:17" x14ac:dyDescent="0.25">
      <c r="H7063" s="59">
        <v>170364</v>
      </c>
      <c r="I7063" s="59" t="s">
        <v>69</v>
      </c>
      <c r="J7063" s="59">
        <v>11538881</v>
      </c>
      <c r="K7063" s="59" t="s">
        <v>7282</v>
      </c>
      <c r="L7063" s="61" t="s">
        <v>113</v>
      </c>
      <c r="M7063" s="61">
        <f>VLOOKUP(H7063,zdroj!C:F,4,0)</f>
        <v>0</v>
      </c>
      <c r="N7063" s="61" t="str">
        <f t="shared" si="220"/>
        <v>katB</v>
      </c>
      <c r="P7063" s="73" t="str">
        <f t="shared" si="221"/>
        <v/>
      </c>
      <c r="Q7063" s="61" t="s">
        <v>30</v>
      </c>
    </row>
    <row r="7064" spans="8:17" x14ac:dyDescent="0.25">
      <c r="H7064" s="59">
        <v>170364</v>
      </c>
      <c r="I7064" s="59" t="s">
        <v>69</v>
      </c>
      <c r="J7064" s="59">
        <v>11538899</v>
      </c>
      <c r="K7064" s="59" t="s">
        <v>7283</v>
      </c>
      <c r="L7064" s="61" t="s">
        <v>113</v>
      </c>
      <c r="M7064" s="61">
        <f>VLOOKUP(H7064,zdroj!C:F,4,0)</f>
        <v>0</v>
      </c>
      <c r="N7064" s="61" t="str">
        <f t="shared" si="220"/>
        <v>katB</v>
      </c>
      <c r="P7064" s="73" t="str">
        <f t="shared" si="221"/>
        <v/>
      </c>
      <c r="Q7064" s="61" t="s">
        <v>30</v>
      </c>
    </row>
    <row r="7065" spans="8:17" x14ac:dyDescent="0.25">
      <c r="H7065" s="59">
        <v>170364</v>
      </c>
      <c r="I7065" s="59" t="s">
        <v>69</v>
      </c>
      <c r="J7065" s="59">
        <v>11538902</v>
      </c>
      <c r="K7065" s="59" t="s">
        <v>7284</v>
      </c>
      <c r="L7065" s="61" t="s">
        <v>113</v>
      </c>
      <c r="M7065" s="61">
        <f>VLOOKUP(H7065,zdroj!C:F,4,0)</f>
        <v>0</v>
      </c>
      <c r="N7065" s="61" t="str">
        <f t="shared" si="220"/>
        <v>katB</v>
      </c>
      <c r="P7065" s="73" t="str">
        <f t="shared" si="221"/>
        <v/>
      </c>
      <c r="Q7065" s="61" t="s">
        <v>30</v>
      </c>
    </row>
    <row r="7066" spans="8:17" x14ac:dyDescent="0.25">
      <c r="H7066" s="59">
        <v>170364</v>
      </c>
      <c r="I7066" s="59" t="s">
        <v>69</v>
      </c>
      <c r="J7066" s="59">
        <v>11538911</v>
      </c>
      <c r="K7066" s="59" t="s">
        <v>7285</v>
      </c>
      <c r="L7066" s="61" t="s">
        <v>113</v>
      </c>
      <c r="M7066" s="61">
        <f>VLOOKUP(H7066,zdroj!C:F,4,0)</f>
        <v>0</v>
      </c>
      <c r="N7066" s="61" t="str">
        <f t="shared" si="220"/>
        <v>katB</v>
      </c>
      <c r="P7066" s="73" t="str">
        <f t="shared" si="221"/>
        <v/>
      </c>
      <c r="Q7066" s="61" t="s">
        <v>30</v>
      </c>
    </row>
    <row r="7067" spans="8:17" x14ac:dyDescent="0.25">
      <c r="H7067" s="59">
        <v>170364</v>
      </c>
      <c r="I7067" s="59" t="s">
        <v>69</v>
      </c>
      <c r="J7067" s="59">
        <v>11538929</v>
      </c>
      <c r="K7067" s="59" t="s">
        <v>7286</v>
      </c>
      <c r="L7067" s="61" t="s">
        <v>113</v>
      </c>
      <c r="M7067" s="61">
        <f>VLOOKUP(H7067,zdroj!C:F,4,0)</f>
        <v>0</v>
      </c>
      <c r="N7067" s="61" t="str">
        <f t="shared" si="220"/>
        <v>katB</v>
      </c>
      <c r="P7067" s="73" t="str">
        <f t="shared" si="221"/>
        <v/>
      </c>
      <c r="Q7067" s="61" t="s">
        <v>30</v>
      </c>
    </row>
    <row r="7068" spans="8:17" x14ac:dyDescent="0.25">
      <c r="H7068" s="59">
        <v>170364</v>
      </c>
      <c r="I7068" s="59" t="s">
        <v>69</v>
      </c>
      <c r="J7068" s="59">
        <v>11538937</v>
      </c>
      <c r="K7068" s="59" t="s">
        <v>7287</v>
      </c>
      <c r="L7068" s="61" t="s">
        <v>81</v>
      </c>
      <c r="M7068" s="61">
        <f>VLOOKUP(H7068,zdroj!C:F,4,0)</f>
        <v>0</v>
      </c>
      <c r="N7068" s="61" t="str">
        <f t="shared" si="220"/>
        <v>-</v>
      </c>
      <c r="P7068" s="73" t="str">
        <f t="shared" si="221"/>
        <v/>
      </c>
      <c r="Q7068" s="61" t="s">
        <v>86</v>
      </c>
    </row>
    <row r="7069" spans="8:17" x14ac:dyDescent="0.25">
      <c r="H7069" s="59">
        <v>170364</v>
      </c>
      <c r="I7069" s="59" t="s">
        <v>69</v>
      </c>
      <c r="J7069" s="59">
        <v>11538945</v>
      </c>
      <c r="K7069" s="59" t="s">
        <v>7288</v>
      </c>
      <c r="L7069" s="61" t="s">
        <v>113</v>
      </c>
      <c r="M7069" s="61">
        <f>VLOOKUP(H7069,zdroj!C:F,4,0)</f>
        <v>0</v>
      </c>
      <c r="N7069" s="61" t="str">
        <f t="shared" si="220"/>
        <v>katB</v>
      </c>
      <c r="P7069" s="73" t="str">
        <f t="shared" si="221"/>
        <v/>
      </c>
      <c r="Q7069" s="61" t="s">
        <v>30</v>
      </c>
    </row>
    <row r="7070" spans="8:17" x14ac:dyDescent="0.25">
      <c r="H7070" s="59">
        <v>170364</v>
      </c>
      <c r="I7070" s="59" t="s">
        <v>69</v>
      </c>
      <c r="J7070" s="59">
        <v>11538953</v>
      </c>
      <c r="K7070" s="59" t="s">
        <v>7289</v>
      </c>
      <c r="L7070" s="61" t="s">
        <v>113</v>
      </c>
      <c r="M7070" s="61">
        <f>VLOOKUP(H7070,zdroj!C:F,4,0)</f>
        <v>0</v>
      </c>
      <c r="N7070" s="61" t="str">
        <f t="shared" si="220"/>
        <v>katB</v>
      </c>
      <c r="P7070" s="73" t="str">
        <f t="shared" si="221"/>
        <v/>
      </c>
      <c r="Q7070" s="61" t="s">
        <v>30</v>
      </c>
    </row>
    <row r="7071" spans="8:17" x14ac:dyDescent="0.25">
      <c r="H7071" s="59">
        <v>170364</v>
      </c>
      <c r="I7071" s="59" t="s">
        <v>69</v>
      </c>
      <c r="J7071" s="59">
        <v>11538961</v>
      </c>
      <c r="K7071" s="59" t="s">
        <v>7290</v>
      </c>
      <c r="L7071" s="61" t="s">
        <v>113</v>
      </c>
      <c r="M7071" s="61">
        <f>VLOOKUP(H7071,zdroj!C:F,4,0)</f>
        <v>0</v>
      </c>
      <c r="N7071" s="61" t="str">
        <f t="shared" si="220"/>
        <v>katB</v>
      </c>
      <c r="P7071" s="73" t="str">
        <f t="shared" si="221"/>
        <v/>
      </c>
      <c r="Q7071" s="61" t="s">
        <v>30</v>
      </c>
    </row>
    <row r="7072" spans="8:17" x14ac:dyDescent="0.25">
      <c r="H7072" s="59">
        <v>170364</v>
      </c>
      <c r="I7072" s="59" t="s">
        <v>69</v>
      </c>
      <c r="J7072" s="59">
        <v>11538970</v>
      </c>
      <c r="K7072" s="59" t="s">
        <v>7291</v>
      </c>
      <c r="L7072" s="61" t="s">
        <v>81</v>
      </c>
      <c r="M7072" s="61">
        <f>VLOOKUP(H7072,zdroj!C:F,4,0)</f>
        <v>0</v>
      </c>
      <c r="N7072" s="61" t="str">
        <f t="shared" si="220"/>
        <v>-</v>
      </c>
      <c r="P7072" s="73" t="str">
        <f t="shared" si="221"/>
        <v/>
      </c>
      <c r="Q7072" s="61" t="s">
        <v>88</v>
      </c>
    </row>
    <row r="7073" spans="8:17" x14ac:dyDescent="0.25">
      <c r="H7073" s="59">
        <v>170364</v>
      </c>
      <c r="I7073" s="59" t="s">
        <v>69</v>
      </c>
      <c r="J7073" s="59">
        <v>11538988</v>
      </c>
      <c r="K7073" s="59" t="s">
        <v>7292</v>
      </c>
      <c r="L7073" s="61" t="s">
        <v>113</v>
      </c>
      <c r="M7073" s="61">
        <f>VLOOKUP(H7073,zdroj!C:F,4,0)</f>
        <v>0</v>
      </c>
      <c r="N7073" s="61" t="str">
        <f t="shared" si="220"/>
        <v>katB</v>
      </c>
      <c r="P7073" s="73" t="str">
        <f t="shared" si="221"/>
        <v/>
      </c>
      <c r="Q7073" s="61" t="s">
        <v>30</v>
      </c>
    </row>
    <row r="7074" spans="8:17" x14ac:dyDescent="0.25">
      <c r="H7074" s="59">
        <v>170364</v>
      </c>
      <c r="I7074" s="59" t="s">
        <v>69</v>
      </c>
      <c r="J7074" s="59">
        <v>11538996</v>
      </c>
      <c r="K7074" s="59" t="s">
        <v>7293</v>
      </c>
      <c r="L7074" s="61" t="s">
        <v>113</v>
      </c>
      <c r="M7074" s="61">
        <f>VLOOKUP(H7074,zdroj!C:F,4,0)</f>
        <v>0</v>
      </c>
      <c r="N7074" s="61" t="str">
        <f t="shared" si="220"/>
        <v>katB</v>
      </c>
      <c r="P7074" s="73" t="str">
        <f t="shared" si="221"/>
        <v/>
      </c>
      <c r="Q7074" s="61" t="s">
        <v>30</v>
      </c>
    </row>
    <row r="7075" spans="8:17" x14ac:dyDescent="0.25">
      <c r="H7075" s="59">
        <v>170364</v>
      </c>
      <c r="I7075" s="59" t="s">
        <v>69</v>
      </c>
      <c r="J7075" s="59">
        <v>11539003</v>
      </c>
      <c r="K7075" s="59" t="s">
        <v>7294</v>
      </c>
      <c r="L7075" s="61" t="s">
        <v>113</v>
      </c>
      <c r="M7075" s="61">
        <f>VLOOKUP(H7075,zdroj!C:F,4,0)</f>
        <v>0</v>
      </c>
      <c r="N7075" s="61" t="str">
        <f t="shared" si="220"/>
        <v>katB</v>
      </c>
      <c r="P7075" s="73" t="str">
        <f t="shared" si="221"/>
        <v/>
      </c>
      <c r="Q7075" s="61" t="s">
        <v>30</v>
      </c>
    </row>
    <row r="7076" spans="8:17" x14ac:dyDescent="0.25">
      <c r="H7076" s="59">
        <v>170364</v>
      </c>
      <c r="I7076" s="59" t="s">
        <v>69</v>
      </c>
      <c r="J7076" s="59">
        <v>11539011</v>
      </c>
      <c r="K7076" s="59" t="s">
        <v>7295</v>
      </c>
      <c r="L7076" s="61" t="s">
        <v>113</v>
      </c>
      <c r="M7076" s="61">
        <f>VLOOKUP(H7076,zdroj!C:F,4,0)</f>
        <v>0</v>
      </c>
      <c r="N7076" s="61" t="str">
        <f t="shared" si="220"/>
        <v>katB</v>
      </c>
      <c r="P7076" s="73" t="str">
        <f t="shared" si="221"/>
        <v/>
      </c>
      <c r="Q7076" s="61" t="s">
        <v>30</v>
      </c>
    </row>
    <row r="7077" spans="8:17" x14ac:dyDescent="0.25">
      <c r="H7077" s="59">
        <v>170364</v>
      </c>
      <c r="I7077" s="59" t="s">
        <v>69</v>
      </c>
      <c r="J7077" s="59">
        <v>11539020</v>
      </c>
      <c r="K7077" s="59" t="s">
        <v>7296</v>
      </c>
      <c r="L7077" s="61" t="s">
        <v>81</v>
      </c>
      <c r="M7077" s="61">
        <f>VLOOKUP(H7077,zdroj!C:F,4,0)</f>
        <v>0</v>
      </c>
      <c r="N7077" s="61" t="str">
        <f t="shared" si="220"/>
        <v>-</v>
      </c>
      <c r="P7077" s="73" t="str">
        <f t="shared" si="221"/>
        <v/>
      </c>
      <c r="Q7077" s="61" t="s">
        <v>86</v>
      </c>
    </row>
    <row r="7078" spans="8:17" x14ac:dyDescent="0.25">
      <c r="H7078" s="59">
        <v>170364</v>
      </c>
      <c r="I7078" s="59" t="s">
        <v>69</v>
      </c>
      <c r="J7078" s="59">
        <v>11539038</v>
      </c>
      <c r="K7078" s="59" t="s">
        <v>7297</v>
      </c>
      <c r="L7078" s="61" t="s">
        <v>113</v>
      </c>
      <c r="M7078" s="61">
        <f>VLOOKUP(H7078,zdroj!C:F,4,0)</f>
        <v>0</v>
      </c>
      <c r="N7078" s="61" t="str">
        <f t="shared" si="220"/>
        <v>katB</v>
      </c>
      <c r="P7078" s="73" t="str">
        <f t="shared" si="221"/>
        <v/>
      </c>
      <c r="Q7078" s="61" t="s">
        <v>30</v>
      </c>
    </row>
    <row r="7079" spans="8:17" x14ac:dyDescent="0.25">
      <c r="H7079" s="59">
        <v>170364</v>
      </c>
      <c r="I7079" s="59" t="s">
        <v>69</v>
      </c>
      <c r="J7079" s="59">
        <v>11539046</v>
      </c>
      <c r="K7079" s="59" t="s">
        <v>7298</v>
      </c>
      <c r="L7079" s="61" t="s">
        <v>113</v>
      </c>
      <c r="M7079" s="61">
        <f>VLOOKUP(H7079,zdroj!C:F,4,0)</f>
        <v>0</v>
      </c>
      <c r="N7079" s="61" t="str">
        <f t="shared" si="220"/>
        <v>katB</v>
      </c>
      <c r="P7079" s="73" t="str">
        <f t="shared" si="221"/>
        <v/>
      </c>
      <c r="Q7079" s="61" t="s">
        <v>30</v>
      </c>
    </row>
    <row r="7080" spans="8:17" x14ac:dyDescent="0.25">
      <c r="H7080" s="59">
        <v>170364</v>
      </c>
      <c r="I7080" s="59" t="s">
        <v>69</v>
      </c>
      <c r="J7080" s="59">
        <v>11539054</v>
      </c>
      <c r="K7080" s="59" t="s">
        <v>7299</v>
      </c>
      <c r="L7080" s="61" t="s">
        <v>113</v>
      </c>
      <c r="M7080" s="61">
        <f>VLOOKUP(H7080,zdroj!C:F,4,0)</f>
        <v>0</v>
      </c>
      <c r="N7080" s="61" t="str">
        <f t="shared" si="220"/>
        <v>katB</v>
      </c>
      <c r="P7080" s="73" t="str">
        <f t="shared" si="221"/>
        <v/>
      </c>
      <c r="Q7080" s="61" t="s">
        <v>30</v>
      </c>
    </row>
    <row r="7081" spans="8:17" x14ac:dyDescent="0.25">
      <c r="H7081" s="59">
        <v>170364</v>
      </c>
      <c r="I7081" s="59" t="s">
        <v>69</v>
      </c>
      <c r="J7081" s="59">
        <v>11539062</v>
      </c>
      <c r="K7081" s="59" t="s">
        <v>7300</v>
      </c>
      <c r="L7081" s="61" t="s">
        <v>113</v>
      </c>
      <c r="M7081" s="61">
        <f>VLOOKUP(H7081,zdroj!C:F,4,0)</f>
        <v>0</v>
      </c>
      <c r="N7081" s="61" t="str">
        <f t="shared" si="220"/>
        <v>katB</v>
      </c>
      <c r="P7081" s="73" t="str">
        <f t="shared" si="221"/>
        <v/>
      </c>
      <c r="Q7081" s="61" t="s">
        <v>30</v>
      </c>
    </row>
    <row r="7082" spans="8:17" x14ac:dyDescent="0.25">
      <c r="H7082" s="59">
        <v>170364</v>
      </c>
      <c r="I7082" s="59" t="s">
        <v>69</v>
      </c>
      <c r="J7082" s="59">
        <v>11539071</v>
      </c>
      <c r="K7082" s="59" t="s">
        <v>7301</v>
      </c>
      <c r="L7082" s="61" t="s">
        <v>81</v>
      </c>
      <c r="M7082" s="61">
        <f>VLOOKUP(H7082,zdroj!C:F,4,0)</f>
        <v>0</v>
      </c>
      <c r="N7082" s="61" t="str">
        <f t="shared" si="220"/>
        <v>-</v>
      </c>
      <c r="P7082" s="73" t="str">
        <f t="shared" si="221"/>
        <v/>
      </c>
      <c r="Q7082" s="61" t="s">
        <v>86</v>
      </c>
    </row>
    <row r="7083" spans="8:17" x14ac:dyDescent="0.25">
      <c r="H7083" s="59">
        <v>170364</v>
      </c>
      <c r="I7083" s="59" t="s">
        <v>69</v>
      </c>
      <c r="J7083" s="59">
        <v>11539089</v>
      </c>
      <c r="K7083" s="59" t="s">
        <v>7302</v>
      </c>
      <c r="L7083" s="61" t="s">
        <v>113</v>
      </c>
      <c r="M7083" s="61">
        <f>VLOOKUP(H7083,zdroj!C:F,4,0)</f>
        <v>0</v>
      </c>
      <c r="N7083" s="61" t="str">
        <f t="shared" si="220"/>
        <v>katB</v>
      </c>
      <c r="P7083" s="73" t="str">
        <f t="shared" si="221"/>
        <v/>
      </c>
      <c r="Q7083" s="61" t="s">
        <v>30</v>
      </c>
    </row>
    <row r="7084" spans="8:17" x14ac:dyDescent="0.25">
      <c r="H7084" s="59">
        <v>170364</v>
      </c>
      <c r="I7084" s="59" t="s">
        <v>69</v>
      </c>
      <c r="J7084" s="59">
        <v>11539097</v>
      </c>
      <c r="K7084" s="59" t="s">
        <v>7303</v>
      </c>
      <c r="L7084" s="61" t="s">
        <v>113</v>
      </c>
      <c r="M7084" s="61">
        <f>VLOOKUP(H7084,zdroj!C:F,4,0)</f>
        <v>0</v>
      </c>
      <c r="N7084" s="61" t="str">
        <f t="shared" si="220"/>
        <v>katB</v>
      </c>
      <c r="P7084" s="73" t="str">
        <f t="shared" si="221"/>
        <v/>
      </c>
      <c r="Q7084" s="61" t="s">
        <v>30</v>
      </c>
    </row>
    <row r="7085" spans="8:17" x14ac:dyDescent="0.25">
      <c r="H7085" s="59">
        <v>170364</v>
      </c>
      <c r="I7085" s="59" t="s">
        <v>69</v>
      </c>
      <c r="J7085" s="59">
        <v>11539101</v>
      </c>
      <c r="K7085" s="59" t="s">
        <v>7304</v>
      </c>
      <c r="L7085" s="61" t="s">
        <v>81</v>
      </c>
      <c r="M7085" s="61">
        <f>VLOOKUP(H7085,zdroj!C:F,4,0)</f>
        <v>0</v>
      </c>
      <c r="N7085" s="61" t="str">
        <f t="shared" si="220"/>
        <v>-</v>
      </c>
      <c r="P7085" s="73" t="str">
        <f t="shared" si="221"/>
        <v/>
      </c>
      <c r="Q7085" s="61" t="s">
        <v>86</v>
      </c>
    </row>
    <row r="7086" spans="8:17" x14ac:dyDescent="0.25">
      <c r="H7086" s="59">
        <v>170364</v>
      </c>
      <c r="I7086" s="59" t="s">
        <v>69</v>
      </c>
      <c r="J7086" s="59">
        <v>11539119</v>
      </c>
      <c r="K7086" s="59" t="s">
        <v>7305</v>
      </c>
      <c r="L7086" s="61" t="s">
        <v>113</v>
      </c>
      <c r="M7086" s="61">
        <f>VLOOKUP(H7086,zdroj!C:F,4,0)</f>
        <v>0</v>
      </c>
      <c r="N7086" s="61" t="str">
        <f t="shared" si="220"/>
        <v>katB</v>
      </c>
      <c r="P7086" s="73" t="str">
        <f t="shared" si="221"/>
        <v/>
      </c>
      <c r="Q7086" s="61" t="s">
        <v>30</v>
      </c>
    </row>
    <row r="7087" spans="8:17" x14ac:dyDescent="0.25">
      <c r="H7087" s="59">
        <v>170364</v>
      </c>
      <c r="I7087" s="59" t="s">
        <v>69</v>
      </c>
      <c r="J7087" s="59">
        <v>11539127</v>
      </c>
      <c r="K7087" s="59" t="s">
        <v>7306</v>
      </c>
      <c r="L7087" s="61" t="s">
        <v>113</v>
      </c>
      <c r="M7087" s="61">
        <f>VLOOKUP(H7087,zdroj!C:F,4,0)</f>
        <v>0</v>
      </c>
      <c r="N7087" s="61" t="str">
        <f t="shared" si="220"/>
        <v>katB</v>
      </c>
      <c r="P7087" s="73" t="str">
        <f t="shared" si="221"/>
        <v/>
      </c>
      <c r="Q7087" s="61" t="s">
        <v>30</v>
      </c>
    </row>
    <row r="7088" spans="8:17" x14ac:dyDescent="0.25">
      <c r="H7088" s="59">
        <v>170364</v>
      </c>
      <c r="I7088" s="59" t="s">
        <v>69</v>
      </c>
      <c r="J7088" s="59">
        <v>11539135</v>
      </c>
      <c r="K7088" s="59" t="s">
        <v>7307</v>
      </c>
      <c r="L7088" s="61" t="s">
        <v>113</v>
      </c>
      <c r="M7088" s="61">
        <f>VLOOKUP(H7088,zdroj!C:F,4,0)</f>
        <v>0</v>
      </c>
      <c r="N7088" s="61" t="str">
        <f t="shared" si="220"/>
        <v>katB</v>
      </c>
      <c r="P7088" s="73" t="str">
        <f t="shared" si="221"/>
        <v/>
      </c>
      <c r="Q7088" s="61" t="s">
        <v>30</v>
      </c>
    </row>
    <row r="7089" spans="8:17" x14ac:dyDescent="0.25">
      <c r="H7089" s="59">
        <v>170364</v>
      </c>
      <c r="I7089" s="59" t="s">
        <v>69</v>
      </c>
      <c r="J7089" s="59">
        <v>11539143</v>
      </c>
      <c r="K7089" s="59" t="s">
        <v>7308</v>
      </c>
      <c r="L7089" s="61" t="s">
        <v>113</v>
      </c>
      <c r="M7089" s="61">
        <f>VLOOKUP(H7089,zdroj!C:F,4,0)</f>
        <v>0</v>
      </c>
      <c r="N7089" s="61" t="str">
        <f t="shared" si="220"/>
        <v>katB</v>
      </c>
      <c r="P7089" s="73" t="str">
        <f t="shared" si="221"/>
        <v/>
      </c>
      <c r="Q7089" s="61" t="s">
        <v>30</v>
      </c>
    </row>
    <row r="7090" spans="8:17" x14ac:dyDescent="0.25">
      <c r="H7090" s="59">
        <v>170364</v>
      </c>
      <c r="I7090" s="59" t="s">
        <v>69</v>
      </c>
      <c r="J7090" s="59">
        <v>11539151</v>
      </c>
      <c r="K7090" s="59" t="s">
        <v>7309</v>
      </c>
      <c r="L7090" s="61" t="s">
        <v>113</v>
      </c>
      <c r="M7090" s="61">
        <f>VLOOKUP(H7090,zdroj!C:F,4,0)</f>
        <v>0</v>
      </c>
      <c r="N7090" s="61" t="str">
        <f t="shared" si="220"/>
        <v>katB</v>
      </c>
      <c r="P7090" s="73" t="str">
        <f t="shared" si="221"/>
        <v/>
      </c>
      <c r="Q7090" s="61" t="s">
        <v>30</v>
      </c>
    </row>
    <row r="7091" spans="8:17" x14ac:dyDescent="0.25">
      <c r="H7091" s="59">
        <v>170364</v>
      </c>
      <c r="I7091" s="59" t="s">
        <v>69</v>
      </c>
      <c r="J7091" s="59">
        <v>11539160</v>
      </c>
      <c r="K7091" s="59" t="s">
        <v>7310</v>
      </c>
      <c r="L7091" s="61" t="s">
        <v>113</v>
      </c>
      <c r="M7091" s="61">
        <f>VLOOKUP(H7091,zdroj!C:F,4,0)</f>
        <v>0</v>
      </c>
      <c r="N7091" s="61" t="str">
        <f t="shared" si="220"/>
        <v>katB</v>
      </c>
      <c r="P7091" s="73" t="str">
        <f t="shared" si="221"/>
        <v/>
      </c>
      <c r="Q7091" s="61" t="s">
        <v>30</v>
      </c>
    </row>
    <row r="7092" spans="8:17" x14ac:dyDescent="0.25">
      <c r="H7092" s="59">
        <v>170364</v>
      </c>
      <c r="I7092" s="59" t="s">
        <v>69</v>
      </c>
      <c r="J7092" s="59">
        <v>11539178</v>
      </c>
      <c r="K7092" s="59" t="s">
        <v>7311</v>
      </c>
      <c r="L7092" s="61" t="s">
        <v>113</v>
      </c>
      <c r="M7092" s="61">
        <f>VLOOKUP(H7092,zdroj!C:F,4,0)</f>
        <v>0</v>
      </c>
      <c r="N7092" s="61" t="str">
        <f t="shared" si="220"/>
        <v>katB</v>
      </c>
      <c r="P7092" s="73" t="str">
        <f t="shared" si="221"/>
        <v/>
      </c>
      <c r="Q7092" s="61" t="s">
        <v>30</v>
      </c>
    </row>
    <row r="7093" spans="8:17" x14ac:dyDescent="0.25">
      <c r="H7093" s="59">
        <v>170364</v>
      </c>
      <c r="I7093" s="59" t="s">
        <v>69</v>
      </c>
      <c r="J7093" s="59">
        <v>11539186</v>
      </c>
      <c r="K7093" s="59" t="s">
        <v>7312</v>
      </c>
      <c r="L7093" s="61" t="s">
        <v>81</v>
      </c>
      <c r="M7093" s="61">
        <f>VLOOKUP(H7093,zdroj!C:F,4,0)</f>
        <v>0</v>
      </c>
      <c r="N7093" s="61" t="str">
        <f t="shared" si="220"/>
        <v>-</v>
      </c>
      <c r="P7093" s="73" t="str">
        <f t="shared" si="221"/>
        <v/>
      </c>
      <c r="Q7093" s="61" t="s">
        <v>86</v>
      </c>
    </row>
    <row r="7094" spans="8:17" x14ac:dyDescent="0.25">
      <c r="H7094" s="59">
        <v>170364</v>
      </c>
      <c r="I7094" s="59" t="s">
        <v>69</v>
      </c>
      <c r="J7094" s="59">
        <v>11539194</v>
      </c>
      <c r="K7094" s="59" t="s">
        <v>7313</v>
      </c>
      <c r="L7094" s="61" t="s">
        <v>113</v>
      </c>
      <c r="M7094" s="61">
        <f>VLOOKUP(H7094,zdroj!C:F,4,0)</f>
        <v>0</v>
      </c>
      <c r="N7094" s="61" t="str">
        <f t="shared" si="220"/>
        <v>katB</v>
      </c>
      <c r="P7094" s="73" t="str">
        <f t="shared" si="221"/>
        <v/>
      </c>
      <c r="Q7094" s="61" t="s">
        <v>30</v>
      </c>
    </row>
    <row r="7095" spans="8:17" x14ac:dyDescent="0.25">
      <c r="H7095" s="59">
        <v>170364</v>
      </c>
      <c r="I7095" s="59" t="s">
        <v>69</v>
      </c>
      <c r="J7095" s="59">
        <v>11539208</v>
      </c>
      <c r="K7095" s="59" t="s">
        <v>7314</v>
      </c>
      <c r="L7095" s="61" t="s">
        <v>113</v>
      </c>
      <c r="M7095" s="61">
        <f>VLOOKUP(H7095,zdroj!C:F,4,0)</f>
        <v>0</v>
      </c>
      <c r="N7095" s="61" t="str">
        <f t="shared" si="220"/>
        <v>katB</v>
      </c>
      <c r="P7095" s="73" t="str">
        <f t="shared" si="221"/>
        <v/>
      </c>
      <c r="Q7095" s="61" t="s">
        <v>30</v>
      </c>
    </row>
    <row r="7096" spans="8:17" x14ac:dyDescent="0.25">
      <c r="H7096" s="59">
        <v>170364</v>
      </c>
      <c r="I7096" s="59" t="s">
        <v>69</v>
      </c>
      <c r="J7096" s="59">
        <v>11539216</v>
      </c>
      <c r="K7096" s="59" t="s">
        <v>7315</v>
      </c>
      <c r="L7096" s="61" t="s">
        <v>81</v>
      </c>
      <c r="M7096" s="61">
        <f>VLOOKUP(H7096,zdroj!C:F,4,0)</f>
        <v>0</v>
      </c>
      <c r="N7096" s="61" t="str">
        <f t="shared" si="220"/>
        <v>-</v>
      </c>
      <c r="P7096" s="73" t="str">
        <f t="shared" si="221"/>
        <v/>
      </c>
      <c r="Q7096" s="61" t="s">
        <v>88</v>
      </c>
    </row>
    <row r="7097" spans="8:17" x14ac:dyDescent="0.25">
      <c r="H7097" s="59">
        <v>170364</v>
      </c>
      <c r="I7097" s="59" t="s">
        <v>69</v>
      </c>
      <c r="J7097" s="59">
        <v>11539224</v>
      </c>
      <c r="K7097" s="59" t="s">
        <v>7316</v>
      </c>
      <c r="L7097" s="61" t="s">
        <v>81</v>
      </c>
      <c r="M7097" s="61">
        <f>VLOOKUP(H7097,zdroj!C:F,4,0)</f>
        <v>0</v>
      </c>
      <c r="N7097" s="61" t="str">
        <f t="shared" si="220"/>
        <v>-</v>
      </c>
      <c r="P7097" s="73" t="str">
        <f t="shared" si="221"/>
        <v/>
      </c>
      <c r="Q7097" s="61" t="s">
        <v>88</v>
      </c>
    </row>
    <row r="7098" spans="8:17" x14ac:dyDescent="0.25">
      <c r="H7098" s="59">
        <v>170364</v>
      </c>
      <c r="I7098" s="59" t="s">
        <v>69</v>
      </c>
      <c r="J7098" s="59">
        <v>11539232</v>
      </c>
      <c r="K7098" s="59" t="s">
        <v>7317</v>
      </c>
      <c r="L7098" s="61" t="s">
        <v>113</v>
      </c>
      <c r="M7098" s="61">
        <f>VLOOKUP(H7098,zdroj!C:F,4,0)</f>
        <v>0</v>
      </c>
      <c r="N7098" s="61" t="str">
        <f t="shared" si="220"/>
        <v>katB</v>
      </c>
      <c r="P7098" s="73" t="str">
        <f t="shared" si="221"/>
        <v/>
      </c>
      <c r="Q7098" s="61" t="s">
        <v>30</v>
      </c>
    </row>
    <row r="7099" spans="8:17" x14ac:dyDescent="0.25">
      <c r="H7099" s="59">
        <v>170364</v>
      </c>
      <c r="I7099" s="59" t="s">
        <v>69</v>
      </c>
      <c r="J7099" s="59">
        <v>11539241</v>
      </c>
      <c r="K7099" s="59" t="s">
        <v>7318</v>
      </c>
      <c r="L7099" s="61" t="s">
        <v>113</v>
      </c>
      <c r="M7099" s="61">
        <f>VLOOKUP(H7099,zdroj!C:F,4,0)</f>
        <v>0</v>
      </c>
      <c r="N7099" s="61" t="str">
        <f t="shared" si="220"/>
        <v>katB</v>
      </c>
      <c r="P7099" s="73" t="str">
        <f t="shared" si="221"/>
        <v/>
      </c>
      <c r="Q7099" s="61" t="s">
        <v>30</v>
      </c>
    </row>
    <row r="7100" spans="8:17" x14ac:dyDescent="0.25">
      <c r="H7100" s="59">
        <v>170364</v>
      </c>
      <c r="I7100" s="59" t="s">
        <v>69</v>
      </c>
      <c r="J7100" s="59">
        <v>11539259</v>
      </c>
      <c r="K7100" s="59" t="s">
        <v>7319</v>
      </c>
      <c r="L7100" s="61" t="s">
        <v>113</v>
      </c>
      <c r="M7100" s="61">
        <f>VLOOKUP(H7100,zdroj!C:F,4,0)</f>
        <v>0</v>
      </c>
      <c r="N7100" s="61" t="str">
        <f t="shared" si="220"/>
        <v>katB</v>
      </c>
      <c r="P7100" s="73" t="str">
        <f t="shared" si="221"/>
        <v/>
      </c>
      <c r="Q7100" s="61" t="s">
        <v>30</v>
      </c>
    </row>
    <row r="7101" spans="8:17" x14ac:dyDescent="0.25">
      <c r="H7101" s="59">
        <v>170364</v>
      </c>
      <c r="I7101" s="59" t="s">
        <v>69</v>
      </c>
      <c r="J7101" s="59">
        <v>11539267</v>
      </c>
      <c r="K7101" s="59" t="s">
        <v>7320</v>
      </c>
      <c r="L7101" s="61" t="s">
        <v>113</v>
      </c>
      <c r="M7101" s="61">
        <f>VLOOKUP(H7101,zdroj!C:F,4,0)</f>
        <v>0</v>
      </c>
      <c r="N7101" s="61" t="str">
        <f t="shared" si="220"/>
        <v>katB</v>
      </c>
      <c r="P7101" s="73" t="str">
        <f t="shared" si="221"/>
        <v/>
      </c>
      <c r="Q7101" s="61" t="s">
        <v>30</v>
      </c>
    </row>
    <row r="7102" spans="8:17" x14ac:dyDescent="0.25">
      <c r="H7102" s="59">
        <v>170364</v>
      </c>
      <c r="I7102" s="59" t="s">
        <v>69</v>
      </c>
      <c r="J7102" s="59">
        <v>11539275</v>
      </c>
      <c r="K7102" s="59" t="s">
        <v>7321</v>
      </c>
      <c r="L7102" s="61" t="s">
        <v>113</v>
      </c>
      <c r="M7102" s="61">
        <f>VLOOKUP(H7102,zdroj!C:F,4,0)</f>
        <v>0</v>
      </c>
      <c r="N7102" s="61" t="str">
        <f t="shared" si="220"/>
        <v>katB</v>
      </c>
      <c r="P7102" s="73" t="str">
        <f t="shared" si="221"/>
        <v/>
      </c>
      <c r="Q7102" s="61" t="s">
        <v>30</v>
      </c>
    </row>
    <row r="7103" spans="8:17" x14ac:dyDescent="0.25">
      <c r="H7103" s="59">
        <v>170364</v>
      </c>
      <c r="I7103" s="59" t="s">
        <v>69</v>
      </c>
      <c r="J7103" s="59">
        <v>11539283</v>
      </c>
      <c r="K7103" s="59" t="s">
        <v>7322</v>
      </c>
      <c r="L7103" s="61" t="s">
        <v>113</v>
      </c>
      <c r="M7103" s="61">
        <f>VLOOKUP(H7103,zdroj!C:F,4,0)</f>
        <v>0</v>
      </c>
      <c r="N7103" s="61" t="str">
        <f t="shared" si="220"/>
        <v>katB</v>
      </c>
      <c r="P7103" s="73" t="str">
        <f t="shared" si="221"/>
        <v/>
      </c>
      <c r="Q7103" s="61" t="s">
        <v>30</v>
      </c>
    </row>
    <row r="7104" spans="8:17" x14ac:dyDescent="0.25">
      <c r="H7104" s="59">
        <v>170364</v>
      </c>
      <c r="I7104" s="59" t="s">
        <v>69</v>
      </c>
      <c r="J7104" s="59">
        <v>11539291</v>
      </c>
      <c r="K7104" s="59" t="s">
        <v>7323</v>
      </c>
      <c r="L7104" s="61" t="s">
        <v>113</v>
      </c>
      <c r="M7104" s="61">
        <f>VLOOKUP(H7104,zdroj!C:F,4,0)</f>
        <v>0</v>
      </c>
      <c r="N7104" s="61" t="str">
        <f t="shared" si="220"/>
        <v>katB</v>
      </c>
      <c r="P7104" s="73" t="str">
        <f t="shared" si="221"/>
        <v/>
      </c>
      <c r="Q7104" s="61" t="s">
        <v>30</v>
      </c>
    </row>
    <row r="7105" spans="8:17" x14ac:dyDescent="0.25">
      <c r="H7105" s="59">
        <v>170364</v>
      </c>
      <c r="I7105" s="59" t="s">
        <v>69</v>
      </c>
      <c r="J7105" s="59">
        <v>11539305</v>
      </c>
      <c r="K7105" s="59" t="s">
        <v>7324</v>
      </c>
      <c r="L7105" s="61" t="s">
        <v>113</v>
      </c>
      <c r="M7105" s="61">
        <f>VLOOKUP(H7105,zdroj!C:F,4,0)</f>
        <v>0</v>
      </c>
      <c r="N7105" s="61" t="str">
        <f t="shared" si="220"/>
        <v>katB</v>
      </c>
      <c r="P7105" s="73" t="str">
        <f t="shared" si="221"/>
        <v/>
      </c>
      <c r="Q7105" s="61" t="s">
        <v>30</v>
      </c>
    </row>
    <row r="7106" spans="8:17" x14ac:dyDescent="0.25">
      <c r="H7106" s="59">
        <v>170364</v>
      </c>
      <c r="I7106" s="59" t="s">
        <v>69</v>
      </c>
      <c r="J7106" s="59">
        <v>11539313</v>
      </c>
      <c r="K7106" s="59" t="s">
        <v>7325</v>
      </c>
      <c r="L7106" s="61" t="s">
        <v>81</v>
      </c>
      <c r="M7106" s="61">
        <f>VLOOKUP(H7106,zdroj!C:F,4,0)</f>
        <v>0</v>
      </c>
      <c r="N7106" s="61" t="str">
        <f t="shared" si="220"/>
        <v>-</v>
      </c>
      <c r="P7106" s="73" t="str">
        <f t="shared" si="221"/>
        <v/>
      </c>
      <c r="Q7106" s="61" t="s">
        <v>88</v>
      </c>
    </row>
    <row r="7107" spans="8:17" x14ac:dyDescent="0.25">
      <c r="H7107" s="59">
        <v>170364</v>
      </c>
      <c r="I7107" s="59" t="s">
        <v>69</v>
      </c>
      <c r="J7107" s="59">
        <v>11539321</v>
      </c>
      <c r="K7107" s="59" t="s">
        <v>7326</v>
      </c>
      <c r="L7107" s="61" t="s">
        <v>113</v>
      </c>
      <c r="M7107" s="61">
        <f>VLOOKUP(H7107,zdroj!C:F,4,0)</f>
        <v>0</v>
      </c>
      <c r="N7107" s="61" t="str">
        <f t="shared" si="220"/>
        <v>katB</v>
      </c>
      <c r="P7107" s="73" t="str">
        <f t="shared" si="221"/>
        <v/>
      </c>
      <c r="Q7107" s="61" t="s">
        <v>30</v>
      </c>
    </row>
    <row r="7108" spans="8:17" x14ac:dyDescent="0.25">
      <c r="H7108" s="59">
        <v>170364</v>
      </c>
      <c r="I7108" s="59" t="s">
        <v>69</v>
      </c>
      <c r="J7108" s="59">
        <v>11539330</v>
      </c>
      <c r="K7108" s="59" t="s">
        <v>7327</v>
      </c>
      <c r="L7108" s="61" t="s">
        <v>113</v>
      </c>
      <c r="M7108" s="61">
        <f>VLOOKUP(H7108,zdroj!C:F,4,0)</f>
        <v>0</v>
      </c>
      <c r="N7108" s="61" t="str">
        <f t="shared" si="220"/>
        <v>katB</v>
      </c>
      <c r="P7108" s="73" t="str">
        <f t="shared" si="221"/>
        <v/>
      </c>
      <c r="Q7108" s="61" t="s">
        <v>30</v>
      </c>
    </row>
    <row r="7109" spans="8:17" x14ac:dyDescent="0.25">
      <c r="H7109" s="59">
        <v>170364</v>
      </c>
      <c r="I7109" s="59" t="s">
        <v>69</v>
      </c>
      <c r="J7109" s="59">
        <v>11539348</v>
      </c>
      <c r="K7109" s="59" t="s">
        <v>7328</v>
      </c>
      <c r="L7109" s="61" t="s">
        <v>113</v>
      </c>
      <c r="M7109" s="61">
        <f>VLOOKUP(H7109,zdroj!C:F,4,0)</f>
        <v>0</v>
      </c>
      <c r="N7109" s="61" t="str">
        <f t="shared" si="220"/>
        <v>katB</v>
      </c>
      <c r="P7109" s="73" t="str">
        <f t="shared" si="221"/>
        <v/>
      </c>
      <c r="Q7109" s="61" t="s">
        <v>30</v>
      </c>
    </row>
    <row r="7110" spans="8:17" x14ac:dyDescent="0.25">
      <c r="H7110" s="59">
        <v>170364</v>
      </c>
      <c r="I7110" s="59" t="s">
        <v>69</v>
      </c>
      <c r="J7110" s="59">
        <v>11539356</v>
      </c>
      <c r="K7110" s="59" t="s">
        <v>7329</v>
      </c>
      <c r="L7110" s="61" t="s">
        <v>113</v>
      </c>
      <c r="M7110" s="61">
        <f>VLOOKUP(H7110,zdroj!C:F,4,0)</f>
        <v>0</v>
      </c>
      <c r="N7110" s="61" t="str">
        <f t="shared" si="220"/>
        <v>katB</v>
      </c>
      <c r="P7110" s="73" t="str">
        <f t="shared" si="221"/>
        <v/>
      </c>
      <c r="Q7110" s="61" t="s">
        <v>30</v>
      </c>
    </row>
    <row r="7111" spans="8:17" x14ac:dyDescent="0.25">
      <c r="H7111" s="59">
        <v>170364</v>
      </c>
      <c r="I7111" s="59" t="s">
        <v>69</v>
      </c>
      <c r="J7111" s="59">
        <v>11539364</v>
      </c>
      <c r="K7111" s="59" t="s">
        <v>7330</v>
      </c>
      <c r="L7111" s="61" t="s">
        <v>113</v>
      </c>
      <c r="M7111" s="61">
        <f>VLOOKUP(H7111,zdroj!C:F,4,0)</f>
        <v>0</v>
      </c>
      <c r="N7111" s="61" t="str">
        <f t="shared" ref="N7111:N7174" si="222">IF(M7111="A",IF(L7111="katA","katB",L7111),L7111)</f>
        <v>katB</v>
      </c>
      <c r="P7111" s="73" t="str">
        <f t="shared" ref="P7111:P7174" si="223">IF(O7111="A",1,"")</f>
        <v/>
      </c>
      <c r="Q7111" s="61" t="s">
        <v>30</v>
      </c>
    </row>
    <row r="7112" spans="8:17" x14ac:dyDescent="0.25">
      <c r="H7112" s="59">
        <v>170364</v>
      </c>
      <c r="I7112" s="59" t="s">
        <v>69</v>
      </c>
      <c r="J7112" s="59">
        <v>26437228</v>
      </c>
      <c r="K7112" s="59" t="s">
        <v>7331</v>
      </c>
      <c r="L7112" s="61" t="s">
        <v>113</v>
      </c>
      <c r="M7112" s="61">
        <f>VLOOKUP(H7112,zdroj!C:F,4,0)</f>
        <v>0</v>
      </c>
      <c r="N7112" s="61" t="str">
        <f t="shared" si="222"/>
        <v>katB</v>
      </c>
      <c r="P7112" s="73" t="str">
        <f t="shared" si="223"/>
        <v/>
      </c>
      <c r="Q7112" s="61" t="s">
        <v>30</v>
      </c>
    </row>
    <row r="7113" spans="8:17" x14ac:dyDescent="0.25">
      <c r="H7113" s="59">
        <v>170364</v>
      </c>
      <c r="I7113" s="59" t="s">
        <v>69</v>
      </c>
      <c r="J7113" s="59">
        <v>26441284</v>
      </c>
      <c r="K7113" s="59" t="s">
        <v>7332</v>
      </c>
      <c r="L7113" s="61" t="s">
        <v>113</v>
      </c>
      <c r="M7113" s="61">
        <f>VLOOKUP(H7113,zdroj!C:F,4,0)</f>
        <v>0</v>
      </c>
      <c r="N7113" s="61" t="str">
        <f t="shared" si="222"/>
        <v>katB</v>
      </c>
      <c r="P7113" s="73" t="str">
        <f t="shared" si="223"/>
        <v/>
      </c>
      <c r="Q7113" s="61" t="s">
        <v>30</v>
      </c>
    </row>
    <row r="7114" spans="8:17" x14ac:dyDescent="0.25">
      <c r="H7114" s="59">
        <v>170364</v>
      </c>
      <c r="I7114" s="59" t="s">
        <v>69</v>
      </c>
      <c r="J7114" s="59">
        <v>26488523</v>
      </c>
      <c r="K7114" s="59" t="s">
        <v>7333</v>
      </c>
      <c r="L7114" s="61" t="s">
        <v>113</v>
      </c>
      <c r="M7114" s="61">
        <f>VLOOKUP(H7114,zdroj!C:F,4,0)</f>
        <v>0</v>
      </c>
      <c r="N7114" s="61" t="str">
        <f t="shared" si="222"/>
        <v>katB</v>
      </c>
      <c r="P7114" s="73" t="str">
        <f t="shared" si="223"/>
        <v/>
      </c>
      <c r="Q7114" s="61" t="s">
        <v>30</v>
      </c>
    </row>
    <row r="7115" spans="8:17" x14ac:dyDescent="0.25">
      <c r="H7115" s="59">
        <v>170364</v>
      </c>
      <c r="I7115" s="59" t="s">
        <v>69</v>
      </c>
      <c r="J7115" s="59">
        <v>26488531</v>
      </c>
      <c r="K7115" s="59" t="s">
        <v>7334</v>
      </c>
      <c r="L7115" s="61" t="s">
        <v>113</v>
      </c>
      <c r="M7115" s="61">
        <f>VLOOKUP(H7115,zdroj!C:F,4,0)</f>
        <v>0</v>
      </c>
      <c r="N7115" s="61" t="str">
        <f t="shared" si="222"/>
        <v>katB</v>
      </c>
      <c r="P7115" s="73" t="str">
        <f t="shared" si="223"/>
        <v/>
      </c>
      <c r="Q7115" s="61" t="s">
        <v>30</v>
      </c>
    </row>
    <row r="7116" spans="8:17" x14ac:dyDescent="0.25">
      <c r="H7116" s="59">
        <v>170364</v>
      </c>
      <c r="I7116" s="59" t="s">
        <v>69</v>
      </c>
      <c r="J7116" s="59">
        <v>27563910</v>
      </c>
      <c r="K7116" s="59" t="s">
        <v>7335</v>
      </c>
      <c r="L7116" s="61" t="s">
        <v>113</v>
      </c>
      <c r="M7116" s="61">
        <f>VLOOKUP(H7116,zdroj!C:F,4,0)</f>
        <v>0</v>
      </c>
      <c r="N7116" s="61" t="str">
        <f t="shared" si="222"/>
        <v>katB</v>
      </c>
      <c r="P7116" s="73" t="str">
        <f t="shared" si="223"/>
        <v/>
      </c>
      <c r="Q7116" s="61" t="s">
        <v>30</v>
      </c>
    </row>
    <row r="7117" spans="8:17" x14ac:dyDescent="0.25">
      <c r="H7117" s="59">
        <v>170364</v>
      </c>
      <c r="I7117" s="59" t="s">
        <v>69</v>
      </c>
      <c r="J7117" s="59">
        <v>27614271</v>
      </c>
      <c r="K7117" s="59" t="s">
        <v>7336</v>
      </c>
      <c r="L7117" s="61" t="s">
        <v>113</v>
      </c>
      <c r="M7117" s="61">
        <f>VLOOKUP(H7117,zdroj!C:F,4,0)</f>
        <v>0</v>
      </c>
      <c r="N7117" s="61" t="str">
        <f t="shared" si="222"/>
        <v>katB</v>
      </c>
      <c r="P7117" s="73" t="str">
        <f t="shared" si="223"/>
        <v/>
      </c>
      <c r="Q7117" s="61" t="s">
        <v>30</v>
      </c>
    </row>
    <row r="7118" spans="8:17" x14ac:dyDescent="0.25">
      <c r="H7118" s="59">
        <v>170364</v>
      </c>
      <c r="I7118" s="59" t="s">
        <v>69</v>
      </c>
      <c r="J7118" s="59">
        <v>27804640</v>
      </c>
      <c r="K7118" s="59" t="s">
        <v>7337</v>
      </c>
      <c r="L7118" s="61" t="s">
        <v>113</v>
      </c>
      <c r="M7118" s="61">
        <f>VLOOKUP(H7118,zdroj!C:F,4,0)</f>
        <v>0</v>
      </c>
      <c r="N7118" s="61" t="str">
        <f t="shared" si="222"/>
        <v>katB</v>
      </c>
      <c r="P7118" s="73" t="str">
        <f t="shared" si="223"/>
        <v/>
      </c>
      <c r="Q7118" s="61" t="s">
        <v>30</v>
      </c>
    </row>
    <row r="7119" spans="8:17" x14ac:dyDescent="0.25">
      <c r="H7119" s="59">
        <v>170364</v>
      </c>
      <c r="I7119" s="59" t="s">
        <v>69</v>
      </c>
      <c r="J7119" s="59">
        <v>27804658</v>
      </c>
      <c r="K7119" s="59" t="s">
        <v>7338</v>
      </c>
      <c r="L7119" s="61" t="s">
        <v>113</v>
      </c>
      <c r="M7119" s="61">
        <f>VLOOKUP(H7119,zdroj!C:F,4,0)</f>
        <v>0</v>
      </c>
      <c r="N7119" s="61" t="str">
        <f t="shared" si="222"/>
        <v>katB</v>
      </c>
      <c r="P7119" s="73" t="str">
        <f t="shared" si="223"/>
        <v/>
      </c>
      <c r="Q7119" s="61" t="s">
        <v>30</v>
      </c>
    </row>
    <row r="7120" spans="8:17" x14ac:dyDescent="0.25">
      <c r="H7120" s="59">
        <v>170364</v>
      </c>
      <c r="I7120" s="59" t="s">
        <v>69</v>
      </c>
      <c r="J7120" s="59">
        <v>30924995</v>
      </c>
      <c r="K7120" s="59" t="s">
        <v>7339</v>
      </c>
      <c r="L7120" s="61" t="s">
        <v>81</v>
      </c>
      <c r="M7120" s="61">
        <f>VLOOKUP(H7120,zdroj!C:F,4,0)</f>
        <v>0</v>
      </c>
      <c r="N7120" s="61" t="str">
        <f t="shared" si="222"/>
        <v>-</v>
      </c>
      <c r="P7120" s="73" t="str">
        <f t="shared" si="223"/>
        <v/>
      </c>
      <c r="Q7120" s="61" t="s">
        <v>88</v>
      </c>
    </row>
    <row r="7121" spans="8:17" x14ac:dyDescent="0.25">
      <c r="H7121" s="59">
        <v>170364</v>
      </c>
      <c r="I7121" s="59" t="s">
        <v>69</v>
      </c>
      <c r="J7121" s="59">
        <v>79319297</v>
      </c>
      <c r="K7121" s="59" t="s">
        <v>7340</v>
      </c>
      <c r="L7121" s="61" t="s">
        <v>113</v>
      </c>
      <c r="M7121" s="61">
        <f>VLOOKUP(H7121,zdroj!C:F,4,0)</f>
        <v>0</v>
      </c>
      <c r="N7121" s="61" t="str">
        <f t="shared" si="222"/>
        <v>katB</v>
      </c>
      <c r="P7121" s="73" t="str">
        <f t="shared" si="223"/>
        <v/>
      </c>
      <c r="Q7121" s="61" t="s">
        <v>30</v>
      </c>
    </row>
    <row r="7122" spans="8:17" x14ac:dyDescent="0.25">
      <c r="H7122" s="59">
        <v>81973</v>
      </c>
      <c r="I7122" s="59" t="s">
        <v>69</v>
      </c>
      <c r="J7122" s="59">
        <v>2414554</v>
      </c>
      <c r="K7122" s="59" t="s">
        <v>7341</v>
      </c>
      <c r="L7122" s="61" t="s">
        <v>113</v>
      </c>
      <c r="M7122" s="61">
        <f>VLOOKUP(H7122,zdroj!C:F,4,0)</f>
        <v>0</v>
      </c>
      <c r="N7122" s="61" t="str">
        <f t="shared" si="222"/>
        <v>katB</v>
      </c>
      <c r="P7122" s="73" t="str">
        <f t="shared" si="223"/>
        <v/>
      </c>
      <c r="Q7122" s="61" t="s">
        <v>30</v>
      </c>
    </row>
    <row r="7123" spans="8:17" x14ac:dyDescent="0.25">
      <c r="H7123" s="59">
        <v>81973</v>
      </c>
      <c r="I7123" s="59" t="s">
        <v>69</v>
      </c>
      <c r="J7123" s="59">
        <v>2414562</v>
      </c>
      <c r="K7123" s="59" t="s">
        <v>7342</v>
      </c>
      <c r="L7123" s="61" t="s">
        <v>113</v>
      </c>
      <c r="M7123" s="61">
        <f>VLOOKUP(H7123,zdroj!C:F,4,0)</f>
        <v>0</v>
      </c>
      <c r="N7123" s="61" t="str">
        <f t="shared" si="222"/>
        <v>katB</v>
      </c>
      <c r="P7123" s="73" t="str">
        <f t="shared" si="223"/>
        <v/>
      </c>
      <c r="Q7123" s="61" t="s">
        <v>30</v>
      </c>
    </row>
    <row r="7124" spans="8:17" x14ac:dyDescent="0.25">
      <c r="H7124" s="59">
        <v>81973</v>
      </c>
      <c r="I7124" s="59" t="s">
        <v>69</v>
      </c>
      <c r="J7124" s="59">
        <v>2414571</v>
      </c>
      <c r="K7124" s="59" t="s">
        <v>7343</v>
      </c>
      <c r="L7124" s="61" t="s">
        <v>113</v>
      </c>
      <c r="M7124" s="61">
        <f>VLOOKUP(H7124,zdroj!C:F,4,0)</f>
        <v>0</v>
      </c>
      <c r="N7124" s="61" t="str">
        <f t="shared" si="222"/>
        <v>katB</v>
      </c>
      <c r="P7124" s="73" t="str">
        <f t="shared" si="223"/>
        <v/>
      </c>
      <c r="Q7124" s="61" t="s">
        <v>30</v>
      </c>
    </row>
    <row r="7125" spans="8:17" x14ac:dyDescent="0.25">
      <c r="H7125" s="59">
        <v>81973</v>
      </c>
      <c r="I7125" s="59" t="s">
        <v>69</v>
      </c>
      <c r="J7125" s="59">
        <v>2414589</v>
      </c>
      <c r="K7125" s="59" t="s">
        <v>7344</v>
      </c>
      <c r="L7125" s="61" t="s">
        <v>113</v>
      </c>
      <c r="M7125" s="61">
        <f>VLOOKUP(H7125,zdroj!C:F,4,0)</f>
        <v>0</v>
      </c>
      <c r="N7125" s="61" t="str">
        <f t="shared" si="222"/>
        <v>katB</v>
      </c>
      <c r="P7125" s="73" t="str">
        <f t="shared" si="223"/>
        <v/>
      </c>
      <c r="Q7125" s="61" t="s">
        <v>30</v>
      </c>
    </row>
    <row r="7126" spans="8:17" x14ac:dyDescent="0.25">
      <c r="H7126" s="59">
        <v>81973</v>
      </c>
      <c r="I7126" s="59" t="s">
        <v>69</v>
      </c>
      <c r="J7126" s="59">
        <v>2414597</v>
      </c>
      <c r="K7126" s="59" t="s">
        <v>7345</v>
      </c>
      <c r="L7126" s="61" t="s">
        <v>81</v>
      </c>
      <c r="M7126" s="61">
        <f>VLOOKUP(H7126,zdroj!C:F,4,0)</f>
        <v>0</v>
      </c>
      <c r="N7126" s="61" t="str">
        <f t="shared" si="222"/>
        <v>-</v>
      </c>
      <c r="P7126" s="73" t="str">
        <f t="shared" si="223"/>
        <v/>
      </c>
      <c r="Q7126" s="61" t="s">
        <v>84</v>
      </c>
    </row>
    <row r="7127" spans="8:17" x14ac:dyDescent="0.25">
      <c r="H7127" s="59">
        <v>81973</v>
      </c>
      <c r="I7127" s="59" t="s">
        <v>69</v>
      </c>
      <c r="J7127" s="59">
        <v>2414601</v>
      </c>
      <c r="K7127" s="59" t="s">
        <v>7346</v>
      </c>
      <c r="L7127" s="61" t="s">
        <v>113</v>
      </c>
      <c r="M7127" s="61">
        <f>VLOOKUP(H7127,zdroj!C:F,4,0)</f>
        <v>0</v>
      </c>
      <c r="N7127" s="61" t="str">
        <f t="shared" si="222"/>
        <v>katB</v>
      </c>
      <c r="P7127" s="73" t="str">
        <f t="shared" si="223"/>
        <v/>
      </c>
      <c r="Q7127" s="61" t="s">
        <v>30</v>
      </c>
    </row>
    <row r="7128" spans="8:17" x14ac:dyDescent="0.25">
      <c r="H7128" s="59">
        <v>81973</v>
      </c>
      <c r="I7128" s="59" t="s">
        <v>69</v>
      </c>
      <c r="J7128" s="59">
        <v>2414619</v>
      </c>
      <c r="K7128" s="59" t="s">
        <v>7347</v>
      </c>
      <c r="L7128" s="61" t="s">
        <v>113</v>
      </c>
      <c r="M7128" s="61">
        <f>VLOOKUP(H7128,zdroj!C:F,4,0)</f>
        <v>0</v>
      </c>
      <c r="N7128" s="61" t="str">
        <f t="shared" si="222"/>
        <v>katB</v>
      </c>
      <c r="P7128" s="73" t="str">
        <f t="shared" si="223"/>
        <v/>
      </c>
      <c r="Q7128" s="61" t="s">
        <v>30</v>
      </c>
    </row>
    <row r="7129" spans="8:17" x14ac:dyDescent="0.25">
      <c r="H7129" s="59">
        <v>81973</v>
      </c>
      <c r="I7129" s="59" t="s">
        <v>69</v>
      </c>
      <c r="J7129" s="59">
        <v>2414627</v>
      </c>
      <c r="K7129" s="59" t="s">
        <v>7348</v>
      </c>
      <c r="L7129" s="61" t="s">
        <v>113</v>
      </c>
      <c r="M7129" s="61">
        <f>VLOOKUP(H7129,zdroj!C:F,4,0)</f>
        <v>0</v>
      </c>
      <c r="N7129" s="61" t="str">
        <f t="shared" si="222"/>
        <v>katB</v>
      </c>
      <c r="P7129" s="73" t="str">
        <f t="shared" si="223"/>
        <v/>
      </c>
      <c r="Q7129" s="61" t="s">
        <v>30</v>
      </c>
    </row>
    <row r="7130" spans="8:17" x14ac:dyDescent="0.25">
      <c r="H7130" s="59">
        <v>81973</v>
      </c>
      <c r="I7130" s="59" t="s">
        <v>69</v>
      </c>
      <c r="J7130" s="59">
        <v>2414635</v>
      </c>
      <c r="K7130" s="59" t="s">
        <v>7349</v>
      </c>
      <c r="L7130" s="61" t="s">
        <v>81</v>
      </c>
      <c r="M7130" s="61">
        <f>VLOOKUP(H7130,zdroj!C:F,4,0)</f>
        <v>0</v>
      </c>
      <c r="N7130" s="61" t="str">
        <f t="shared" si="222"/>
        <v>-</v>
      </c>
      <c r="P7130" s="73" t="str">
        <f t="shared" si="223"/>
        <v/>
      </c>
      <c r="Q7130" s="61" t="s">
        <v>84</v>
      </c>
    </row>
    <row r="7131" spans="8:17" x14ac:dyDescent="0.25">
      <c r="H7131" s="59">
        <v>81973</v>
      </c>
      <c r="I7131" s="59" t="s">
        <v>69</v>
      </c>
      <c r="J7131" s="59">
        <v>2414643</v>
      </c>
      <c r="K7131" s="59" t="s">
        <v>7350</v>
      </c>
      <c r="L7131" s="61" t="s">
        <v>81</v>
      </c>
      <c r="M7131" s="61">
        <f>VLOOKUP(H7131,zdroj!C:F,4,0)</f>
        <v>0</v>
      </c>
      <c r="N7131" s="61" t="str">
        <f t="shared" si="222"/>
        <v>-</v>
      </c>
      <c r="P7131" s="73" t="str">
        <f t="shared" si="223"/>
        <v/>
      </c>
      <c r="Q7131" s="61" t="s">
        <v>84</v>
      </c>
    </row>
    <row r="7132" spans="8:17" x14ac:dyDescent="0.25">
      <c r="H7132" s="59">
        <v>81973</v>
      </c>
      <c r="I7132" s="59" t="s">
        <v>69</v>
      </c>
      <c r="J7132" s="59">
        <v>2414651</v>
      </c>
      <c r="K7132" s="59" t="s">
        <v>7351</v>
      </c>
      <c r="L7132" s="61" t="s">
        <v>81</v>
      </c>
      <c r="M7132" s="61">
        <f>VLOOKUP(H7132,zdroj!C:F,4,0)</f>
        <v>0</v>
      </c>
      <c r="N7132" s="61" t="str">
        <f t="shared" si="222"/>
        <v>-</v>
      </c>
      <c r="P7132" s="73" t="str">
        <f t="shared" si="223"/>
        <v/>
      </c>
      <c r="Q7132" s="61" t="s">
        <v>84</v>
      </c>
    </row>
    <row r="7133" spans="8:17" x14ac:dyDescent="0.25">
      <c r="H7133" s="59">
        <v>81973</v>
      </c>
      <c r="I7133" s="59" t="s">
        <v>69</v>
      </c>
      <c r="J7133" s="59">
        <v>2414660</v>
      </c>
      <c r="K7133" s="59" t="s">
        <v>7352</v>
      </c>
      <c r="L7133" s="61" t="s">
        <v>113</v>
      </c>
      <c r="M7133" s="61">
        <f>VLOOKUP(H7133,zdroj!C:F,4,0)</f>
        <v>0</v>
      </c>
      <c r="N7133" s="61" t="str">
        <f t="shared" si="222"/>
        <v>katB</v>
      </c>
      <c r="P7133" s="73" t="str">
        <f t="shared" si="223"/>
        <v/>
      </c>
      <c r="Q7133" s="61" t="s">
        <v>30</v>
      </c>
    </row>
    <row r="7134" spans="8:17" x14ac:dyDescent="0.25">
      <c r="H7134" s="59">
        <v>81973</v>
      </c>
      <c r="I7134" s="59" t="s">
        <v>69</v>
      </c>
      <c r="J7134" s="59">
        <v>2414678</v>
      </c>
      <c r="K7134" s="59" t="s">
        <v>7353</v>
      </c>
      <c r="L7134" s="61" t="s">
        <v>81</v>
      </c>
      <c r="M7134" s="61">
        <f>VLOOKUP(H7134,zdroj!C:F,4,0)</f>
        <v>0</v>
      </c>
      <c r="N7134" s="61" t="str">
        <f t="shared" si="222"/>
        <v>-</v>
      </c>
      <c r="P7134" s="73" t="str">
        <f t="shared" si="223"/>
        <v/>
      </c>
      <c r="Q7134" s="61" t="s">
        <v>84</v>
      </c>
    </row>
    <row r="7135" spans="8:17" x14ac:dyDescent="0.25">
      <c r="H7135" s="59">
        <v>81973</v>
      </c>
      <c r="I7135" s="59" t="s">
        <v>69</v>
      </c>
      <c r="J7135" s="59">
        <v>2414686</v>
      </c>
      <c r="K7135" s="59" t="s">
        <v>7354</v>
      </c>
      <c r="L7135" s="61" t="s">
        <v>81</v>
      </c>
      <c r="M7135" s="61">
        <f>VLOOKUP(H7135,zdroj!C:F,4,0)</f>
        <v>0</v>
      </c>
      <c r="N7135" s="61" t="str">
        <f t="shared" si="222"/>
        <v>-</v>
      </c>
      <c r="P7135" s="73" t="str">
        <f t="shared" si="223"/>
        <v/>
      </c>
      <c r="Q7135" s="61" t="s">
        <v>84</v>
      </c>
    </row>
    <row r="7136" spans="8:17" x14ac:dyDescent="0.25">
      <c r="H7136" s="59">
        <v>81973</v>
      </c>
      <c r="I7136" s="59" t="s">
        <v>69</v>
      </c>
      <c r="J7136" s="59">
        <v>2414694</v>
      </c>
      <c r="K7136" s="59" t="s">
        <v>7355</v>
      </c>
      <c r="L7136" s="61" t="s">
        <v>81</v>
      </c>
      <c r="M7136" s="61">
        <f>VLOOKUP(H7136,zdroj!C:F,4,0)</f>
        <v>0</v>
      </c>
      <c r="N7136" s="61" t="str">
        <f t="shared" si="222"/>
        <v>-</v>
      </c>
      <c r="P7136" s="73" t="str">
        <f t="shared" si="223"/>
        <v/>
      </c>
      <c r="Q7136" s="61" t="s">
        <v>84</v>
      </c>
    </row>
    <row r="7137" spans="8:17" x14ac:dyDescent="0.25">
      <c r="H7137" s="59">
        <v>81973</v>
      </c>
      <c r="I7137" s="59" t="s">
        <v>69</v>
      </c>
      <c r="J7137" s="59">
        <v>2414708</v>
      </c>
      <c r="K7137" s="59" t="s">
        <v>7356</v>
      </c>
      <c r="L7137" s="61" t="s">
        <v>113</v>
      </c>
      <c r="M7137" s="61">
        <f>VLOOKUP(H7137,zdroj!C:F,4,0)</f>
        <v>0</v>
      </c>
      <c r="N7137" s="61" t="str">
        <f t="shared" si="222"/>
        <v>katB</v>
      </c>
      <c r="P7137" s="73" t="str">
        <f t="shared" si="223"/>
        <v/>
      </c>
      <c r="Q7137" s="61" t="s">
        <v>30</v>
      </c>
    </row>
    <row r="7138" spans="8:17" x14ac:dyDescent="0.25">
      <c r="H7138" s="59">
        <v>81973</v>
      </c>
      <c r="I7138" s="59" t="s">
        <v>69</v>
      </c>
      <c r="J7138" s="59">
        <v>2414716</v>
      </c>
      <c r="K7138" s="59" t="s">
        <v>7357</v>
      </c>
      <c r="L7138" s="61" t="s">
        <v>113</v>
      </c>
      <c r="M7138" s="61">
        <f>VLOOKUP(H7138,zdroj!C:F,4,0)</f>
        <v>0</v>
      </c>
      <c r="N7138" s="61" t="str">
        <f t="shared" si="222"/>
        <v>katB</v>
      </c>
      <c r="P7138" s="73" t="str">
        <f t="shared" si="223"/>
        <v/>
      </c>
      <c r="Q7138" s="61" t="s">
        <v>30</v>
      </c>
    </row>
    <row r="7139" spans="8:17" x14ac:dyDescent="0.25">
      <c r="H7139" s="59">
        <v>81973</v>
      </c>
      <c r="I7139" s="59" t="s">
        <v>69</v>
      </c>
      <c r="J7139" s="59">
        <v>2414724</v>
      </c>
      <c r="K7139" s="59" t="s">
        <v>7358</v>
      </c>
      <c r="L7139" s="61" t="s">
        <v>113</v>
      </c>
      <c r="M7139" s="61">
        <f>VLOOKUP(H7139,zdroj!C:F,4,0)</f>
        <v>0</v>
      </c>
      <c r="N7139" s="61" t="str">
        <f t="shared" si="222"/>
        <v>katB</v>
      </c>
      <c r="P7139" s="73" t="str">
        <f t="shared" si="223"/>
        <v/>
      </c>
      <c r="Q7139" s="61" t="s">
        <v>30</v>
      </c>
    </row>
    <row r="7140" spans="8:17" x14ac:dyDescent="0.25">
      <c r="H7140" s="59">
        <v>81973</v>
      </c>
      <c r="I7140" s="59" t="s">
        <v>69</v>
      </c>
      <c r="J7140" s="59">
        <v>2414732</v>
      </c>
      <c r="K7140" s="59" t="s">
        <v>7359</v>
      </c>
      <c r="L7140" s="61" t="s">
        <v>81</v>
      </c>
      <c r="M7140" s="61">
        <f>VLOOKUP(H7140,zdroj!C:F,4,0)</f>
        <v>0</v>
      </c>
      <c r="N7140" s="61" t="str">
        <f t="shared" si="222"/>
        <v>-</v>
      </c>
      <c r="P7140" s="73" t="str">
        <f t="shared" si="223"/>
        <v/>
      </c>
      <c r="Q7140" s="61" t="s">
        <v>84</v>
      </c>
    </row>
    <row r="7141" spans="8:17" x14ac:dyDescent="0.25">
      <c r="H7141" s="59">
        <v>81973</v>
      </c>
      <c r="I7141" s="59" t="s">
        <v>69</v>
      </c>
      <c r="J7141" s="59">
        <v>2414741</v>
      </c>
      <c r="K7141" s="59" t="s">
        <v>7360</v>
      </c>
      <c r="L7141" s="61" t="s">
        <v>113</v>
      </c>
      <c r="M7141" s="61">
        <f>VLOOKUP(H7141,zdroj!C:F,4,0)</f>
        <v>0</v>
      </c>
      <c r="N7141" s="61" t="str">
        <f t="shared" si="222"/>
        <v>katB</v>
      </c>
      <c r="P7141" s="73" t="str">
        <f t="shared" si="223"/>
        <v/>
      </c>
      <c r="Q7141" s="61" t="s">
        <v>30</v>
      </c>
    </row>
    <row r="7142" spans="8:17" x14ac:dyDescent="0.25">
      <c r="H7142" s="59">
        <v>81973</v>
      </c>
      <c r="I7142" s="59" t="s">
        <v>69</v>
      </c>
      <c r="J7142" s="59">
        <v>2414759</v>
      </c>
      <c r="K7142" s="59" t="s">
        <v>7361</v>
      </c>
      <c r="L7142" s="61" t="s">
        <v>113</v>
      </c>
      <c r="M7142" s="61">
        <f>VLOOKUP(H7142,zdroj!C:F,4,0)</f>
        <v>0</v>
      </c>
      <c r="N7142" s="61" t="str">
        <f t="shared" si="222"/>
        <v>katB</v>
      </c>
      <c r="P7142" s="73" t="str">
        <f t="shared" si="223"/>
        <v/>
      </c>
      <c r="Q7142" s="61" t="s">
        <v>30</v>
      </c>
    </row>
    <row r="7143" spans="8:17" x14ac:dyDescent="0.25">
      <c r="H7143" s="59">
        <v>81973</v>
      </c>
      <c r="I7143" s="59" t="s">
        <v>69</v>
      </c>
      <c r="J7143" s="59">
        <v>2414767</v>
      </c>
      <c r="K7143" s="59" t="s">
        <v>7362</v>
      </c>
      <c r="L7143" s="61" t="s">
        <v>113</v>
      </c>
      <c r="M7143" s="61">
        <f>VLOOKUP(H7143,zdroj!C:F,4,0)</f>
        <v>0</v>
      </c>
      <c r="N7143" s="61" t="str">
        <f t="shared" si="222"/>
        <v>katB</v>
      </c>
      <c r="P7143" s="73" t="str">
        <f t="shared" si="223"/>
        <v/>
      </c>
      <c r="Q7143" s="61" t="s">
        <v>30</v>
      </c>
    </row>
    <row r="7144" spans="8:17" x14ac:dyDescent="0.25">
      <c r="H7144" s="59">
        <v>81973</v>
      </c>
      <c r="I7144" s="59" t="s">
        <v>69</v>
      </c>
      <c r="J7144" s="59">
        <v>2414775</v>
      </c>
      <c r="K7144" s="59" t="s">
        <v>7363</v>
      </c>
      <c r="L7144" s="61" t="s">
        <v>81</v>
      </c>
      <c r="M7144" s="61">
        <f>VLOOKUP(H7144,zdroj!C:F,4,0)</f>
        <v>0</v>
      </c>
      <c r="N7144" s="61" t="str">
        <f t="shared" si="222"/>
        <v>-</v>
      </c>
      <c r="P7144" s="73" t="str">
        <f t="shared" si="223"/>
        <v/>
      </c>
      <c r="Q7144" s="61" t="s">
        <v>84</v>
      </c>
    </row>
    <row r="7145" spans="8:17" x14ac:dyDescent="0.25">
      <c r="H7145" s="59">
        <v>81973</v>
      </c>
      <c r="I7145" s="59" t="s">
        <v>69</v>
      </c>
      <c r="J7145" s="59">
        <v>2414783</v>
      </c>
      <c r="K7145" s="59" t="s">
        <v>7364</v>
      </c>
      <c r="L7145" s="61" t="s">
        <v>81</v>
      </c>
      <c r="M7145" s="61">
        <f>VLOOKUP(H7145,zdroj!C:F,4,0)</f>
        <v>0</v>
      </c>
      <c r="N7145" s="61" t="str">
        <f t="shared" si="222"/>
        <v>-</v>
      </c>
      <c r="P7145" s="73" t="str">
        <f t="shared" si="223"/>
        <v/>
      </c>
      <c r="Q7145" s="61" t="s">
        <v>84</v>
      </c>
    </row>
    <row r="7146" spans="8:17" x14ac:dyDescent="0.25">
      <c r="H7146" s="59">
        <v>81973</v>
      </c>
      <c r="I7146" s="59" t="s">
        <v>69</v>
      </c>
      <c r="J7146" s="59">
        <v>2414791</v>
      </c>
      <c r="K7146" s="59" t="s">
        <v>7365</v>
      </c>
      <c r="L7146" s="61" t="s">
        <v>81</v>
      </c>
      <c r="M7146" s="61">
        <f>VLOOKUP(H7146,zdroj!C:F,4,0)</f>
        <v>0</v>
      </c>
      <c r="N7146" s="61" t="str">
        <f t="shared" si="222"/>
        <v>-</v>
      </c>
      <c r="P7146" s="73" t="str">
        <f t="shared" si="223"/>
        <v/>
      </c>
      <c r="Q7146" s="61" t="s">
        <v>84</v>
      </c>
    </row>
    <row r="7147" spans="8:17" x14ac:dyDescent="0.25">
      <c r="H7147" s="59">
        <v>81973</v>
      </c>
      <c r="I7147" s="59" t="s">
        <v>69</v>
      </c>
      <c r="J7147" s="59">
        <v>2414805</v>
      </c>
      <c r="K7147" s="59" t="s">
        <v>7366</v>
      </c>
      <c r="L7147" s="61" t="s">
        <v>81</v>
      </c>
      <c r="M7147" s="61">
        <f>VLOOKUP(H7147,zdroj!C:F,4,0)</f>
        <v>0</v>
      </c>
      <c r="N7147" s="61" t="str">
        <f t="shared" si="222"/>
        <v>-</v>
      </c>
      <c r="P7147" s="73" t="str">
        <f t="shared" si="223"/>
        <v/>
      </c>
      <c r="Q7147" s="61" t="s">
        <v>84</v>
      </c>
    </row>
    <row r="7148" spans="8:17" x14ac:dyDescent="0.25">
      <c r="H7148" s="59">
        <v>81973</v>
      </c>
      <c r="I7148" s="59" t="s">
        <v>69</v>
      </c>
      <c r="J7148" s="59">
        <v>2414813</v>
      </c>
      <c r="K7148" s="59" t="s">
        <v>7367</v>
      </c>
      <c r="L7148" s="61" t="s">
        <v>81</v>
      </c>
      <c r="M7148" s="61">
        <f>VLOOKUP(H7148,zdroj!C:F,4,0)</f>
        <v>0</v>
      </c>
      <c r="N7148" s="61" t="str">
        <f t="shared" si="222"/>
        <v>-</v>
      </c>
      <c r="P7148" s="73" t="str">
        <f t="shared" si="223"/>
        <v/>
      </c>
      <c r="Q7148" s="61" t="s">
        <v>84</v>
      </c>
    </row>
    <row r="7149" spans="8:17" x14ac:dyDescent="0.25">
      <c r="H7149" s="59">
        <v>81973</v>
      </c>
      <c r="I7149" s="59" t="s">
        <v>69</v>
      </c>
      <c r="J7149" s="59">
        <v>2414821</v>
      </c>
      <c r="K7149" s="59" t="s">
        <v>7368</v>
      </c>
      <c r="L7149" s="61" t="s">
        <v>113</v>
      </c>
      <c r="M7149" s="61">
        <f>VLOOKUP(H7149,zdroj!C:F,4,0)</f>
        <v>0</v>
      </c>
      <c r="N7149" s="61" t="str">
        <f t="shared" si="222"/>
        <v>katB</v>
      </c>
      <c r="P7149" s="73" t="str">
        <f t="shared" si="223"/>
        <v/>
      </c>
      <c r="Q7149" s="61" t="s">
        <v>30</v>
      </c>
    </row>
    <row r="7150" spans="8:17" x14ac:dyDescent="0.25">
      <c r="H7150" s="59">
        <v>81973</v>
      </c>
      <c r="I7150" s="59" t="s">
        <v>69</v>
      </c>
      <c r="J7150" s="59">
        <v>2414830</v>
      </c>
      <c r="K7150" s="59" t="s">
        <v>7369</v>
      </c>
      <c r="L7150" s="61" t="s">
        <v>81</v>
      </c>
      <c r="M7150" s="61">
        <f>VLOOKUP(H7150,zdroj!C:F,4,0)</f>
        <v>0</v>
      </c>
      <c r="N7150" s="61" t="str">
        <f t="shared" si="222"/>
        <v>-</v>
      </c>
      <c r="P7150" s="73" t="str">
        <f t="shared" si="223"/>
        <v/>
      </c>
      <c r="Q7150" s="61" t="s">
        <v>84</v>
      </c>
    </row>
    <row r="7151" spans="8:17" x14ac:dyDescent="0.25">
      <c r="H7151" s="59">
        <v>81973</v>
      </c>
      <c r="I7151" s="59" t="s">
        <v>69</v>
      </c>
      <c r="J7151" s="59">
        <v>2414848</v>
      </c>
      <c r="K7151" s="59" t="s">
        <v>7370</v>
      </c>
      <c r="L7151" s="61" t="s">
        <v>113</v>
      </c>
      <c r="M7151" s="61">
        <f>VLOOKUP(H7151,zdroj!C:F,4,0)</f>
        <v>0</v>
      </c>
      <c r="N7151" s="61" t="str">
        <f t="shared" si="222"/>
        <v>katB</v>
      </c>
      <c r="P7151" s="73" t="str">
        <f t="shared" si="223"/>
        <v/>
      </c>
      <c r="Q7151" s="61" t="s">
        <v>30</v>
      </c>
    </row>
    <row r="7152" spans="8:17" x14ac:dyDescent="0.25">
      <c r="H7152" s="59">
        <v>81973</v>
      </c>
      <c r="I7152" s="59" t="s">
        <v>69</v>
      </c>
      <c r="J7152" s="59">
        <v>2414856</v>
      </c>
      <c r="K7152" s="59" t="s">
        <v>7371</v>
      </c>
      <c r="L7152" s="61" t="s">
        <v>113</v>
      </c>
      <c r="M7152" s="61">
        <f>VLOOKUP(H7152,zdroj!C:F,4,0)</f>
        <v>0</v>
      </c>
      <c r="N7152" s="61" t="str">
        <f t="shared" si="222"/>
        <v>katB</v>
      </c>
      <c r="P7152" s="73" t="str">
        <f t="shared" si="223"/>
        <v/>
      </c>
      <c r="Q7152" s="61" t="s">
        <v>30</v>
      </c>
    </row>
    <row r="7153" spans="8:17" x14ac:dyDescent="0.25">
      <c r="H7153" s="59">
        <v>81973</v>
      </c>
      <c r="I7153" s="59" t="s">
        <v>69</v>
      </c>
      <c r="J7153" s="59">
        <v>2414864</v>
      </c>
      <c r="K7153" s="59" t="s">
        <v>7372</v>
      </c>
      <c r="L7153" s="61" t="s">
        <v>81</v>
      </c>
      <c r="M7153" s="61">
        <f>VLOOKUP(H7153,zdroj!C:F,4,0)</f>
        <v>0</v>
      </c>
      <c r="N7153" s="61" t="str">
        <f t="shared" si="222"/>
        <v>-</v>
      </c>
      <c r="P7153" s="73" t="str">
        <f t="shared" si="223"/>
        <v/>
      </c>
      <c r="Q7153" s="61" t="s">
        <v>84</v>
      </c>
    </row>
    <row r="7154" spans="8:17" x14ac:dyDescent="0.25">
      <c r="H7154" s="59">
        <v>81973</v>
      </c>
      <c r="I7154" s="59" t="s">
        <v>69</v>
      </c>
      <c r="J7154" s="59">
        <v>2414872</v>
      </c>
      <c r="K7154" s="59" t="s">
        <v>7373</v>
      </c>
      <c r="L7154" s="61" t="s">
        <v>81</v>
      </c>
      <c r="M7154" s="61">
        <f>VLOOKUP(H7154,zdroj!C:F,4,0)</f>
        <v>0</v>
      </c>
      <c r="N7154" s="61" t="str">
        <f t="shared" si="222"/>
        <v>-</v>
      </c>
      <c r="P7154" s="73" t="str">
        <f t="shared" si="223"/>
        <v/>
      </c>
      <c r="Q7154" s="61" t="s">
        <v>84</v>
      </c>
    </row>
    <row r="7155" spans="8:17" x14ac:dyDescent="0.25">
      <c r="H7155" s="59">
        <v>81973</v>
      </c>
      <c r="I7155" s="59" t="s">
        <v>69</v>
      </c>
      <c r="J7155" s="59">
        <v>2414881</v>
      </c>
      <c r="K7155" s="59" t="s">
        <v>7374</v>
      </c>
      <c r="L7155" s="61" t="s">
        <v>81</v>
      </c>
      <c r="M7155" s="61">
        <f>VLOOKUP(H7155,zdroj!C:F,4,0)</f>
        <v>0</v>
      </c>
      <c r="N7155" s="61" t="str">
        <f t="shared" si="222"/>
        <v>-</v>
      </c>
      <c r="P7155" s="73" t="str">
        <f t="shared" si="223"/>
        <v/>
      </c>
      <c r="Q7155" s="61" t="s">
        <v>84</v>
      </c>
    </row>
    <row r="7156" spans="8:17" x14ac:dyDescent="0.25">
      <c r="H7156" s="59">
        <v>81973</v>
      </c>
      <c r="I7156" s="59" t="s">
        <v>69</v>
      </c>
      <c r="J7156" s="59">
        <v>2414899</v>
      </c>
      <c r="K7156" s="59" t="s">
        <v>7375</v>
      </c>
      <c r="L7156" s="61" t="s">
        <v>81</v>
      </c>
      <c r="M7156" s="61">
        <f>VLOOKUP(H7156,zdroj!C:F,4,0)</f>
        <v>0</v>
      </c>
      <c r="N7156" s="61" t="str">
        <f t="shared" si="222"/>
        <v>-</v>
      </c>
      <c r="P7156" s="73" t="str">
        <f t="shared" si="223"/>
        <v/>
      </c>
      <c r="Q7156" s="61" t="s">
        <v>84</v>
      </c>
    </row>
    <row r="7157" spans="8:17" x14ac:dyDescent="0.25">
      <c r="H7157" s="59">
        <v>81973</v>
      </c>
      <c r="I7157" s="59" t="s">
        <v>69</v>
      </c>
      <c r="J7157" s="59">
        <v>2414902</v>
      </c>
      <c r="K7157" s="59" t="s">
        <v>7376</v>
      </c>
      <c r="L7157" s="61" t="s">
        <v>81</v>
      </c>
      <c r="M7157" s="61">
        <f>VLOOKUP(H7157,zdroj!C:F,4,0)</f>
        <v>0</v>
      </c>
      <c r="N7157" s="61" t="str">
        <f t="shared" si="222"/>
        <v>-</v>
      </c>
      <c r="P7157" s="73" t="str">
        <f t="shared" si="223"/>
        <v/>
      </c>
      <c r="Q7157" s="61" t="s">
        <v>84</v>
      </c>
    </row>
    <row r="7158" spans="8:17" x14ac:dyDescent="0.25">
      <c r="H7158" s="59">
        <v>81973</v>
      </c>
      <c r="I7158" s="59" t="s">
        <v>69</v>
      </c>
      <c r="J7158" s="59">
        <v>2414911</v>
      </c>
      <c r="K7158" s="59" t="s">
        <v>7377</v>
      </c>
      <c r="L7158" s="61" t="s">
        <v>113</v>
      </c>
      <c r="M7158" s="61">
        <f>VLOOKUP(H7158,zdroj!C:F,4,0)</f>
        <v>0</v>
      </c>
      <c r="N7158" s="61" t="str">
        <f t="shared" si="222"/>
        <v>katB</v>
      </c>
      <c r="P7158" s="73" t="str">
        <f t="shared" si="223"/>
        <v/>
      </c>
      <c r="Q7158" s="61" t="s">
        <v>30</v>
      </c>
    </row>
    <row r="7159" spans="8:17" x14ac:dyDescent="0.25">
      <c r="H7159" s="59">
        <v>81973</v>
      </c>
      <c r="I7159" s="59" t="s">
        <v>69</v>
      </c>
      <c r="J7159" s="59">
        <v>2414929</v>
      </c>
      <c r="K7159" s="59" t="s">
        <v>7378</v>
      </c>
      <c r="L7159" s="61" t="s">
        <v>113</v>
      </c>
      <c r="M7159" s="61">
        <f>VLOOKUP(H7159,zdroj!C:F,4,0)</f>
        <v>0</v>
      </c>
      <c r="N7159" s="61" t="str">
        <f t="shared" si="222"/>
        <v>katB</v>
      </c>
      <c r="P7159" s="73" t="str">
        <f t="shared" si="223"/>
        <v/>
      </c>
      <c r="Q7159" s="61" t="s">
        <v>30</v>
      </c>
    </row>
    <row r="7160" spans="8:17" x14ac:dyDescent="0.25">
      <c r="H7160" s="59">
        <v>81973</v>
      </c>
      <c r="I7160" s="59" t="s">
        <v>69</v>
      </c>
      <c r="J7160" s="59">
        <v>2414937</v>
      </c>
      <c r="K7160" s="59" t="s">
        <v>7379</v>
      </c>
      <c r="L7160" s="61" t="s">
        <v>113</v>
      </c>
      <c r="M7160" s="61">
        <f>VLOOKUP(H7160,zdroj!C:F,4,0)</f>
        <v>0</v>
      </c>
      <c r="N7160" s="61" t="str">
        <f t="shared" si="222"/>
        <v>katB</v>
      </c>
      <c r="P7160" s="73" t="str">
        <f t="shared" si="223"/>
        <v/>
      </c>
      <c r="Q7160" s="61" t="s">
        <v>33</v>
      </c>
    </row>
    <row r="7161" spans="8:17" x14ac:dyDescent="0.25">
      <c r="H7161" s="59">
        <v>81973</v>
      </c>
      <c r="I7161" s="59" t="s">
        <v>69</v>
      </c>
      <c r="J7161" s="59">
        <v>2414945</v>
      </c>
      <c r="K7161" s="59" t="s">
        <v>7380</v>
      </c>
      <c r="L7161" s="61" t="s">
        <v>113</v>
      </c>
      <c r="M7161" s="61">
        <f>VLOOKUP(H7161,zdroj!C:F,4,0)</f>
        <v>0</v>
      </c>
      <c r="N7161" s="61" t="str">
        <f t="shared" si="222"/>
        <v>katB</v>
      </c>
      <c r="P7161" s="73" t="str">
        <f t="shared" si="223"/>
        <v/>
      </c>
      <c r="Q7161" s="61" t="s">
        <v>30</v>
      </c>
    </row>
    <row r="7162" spans="8:17" x14ac:dyDescent="0.25">
      <c r="H7162" s="59">
        <v>81973</v>
      </c>
      <c r="I7162" s="59" t="s">
        <v>69</v>
      </c>
      <c r="J7162" s="59">
        <v>27513301</v>
      </c>
      <c r="K7162" s="59" t="s">
        <v>7381</v>
      </c>
      <c r="L7162" s="61" t="s">
        <v>113</v>
      </c>
      <c r="M7162" s="61">
        <f>VLOOKUP(H7162,zdroj!C:F,4,0)</f>
        <v>0</v>
      </c>
      <c r="N7162" s="61" t="str">
        <f t="shared" si="222"/>
        <v>katB</v>
      </c>
      <c r="P7162" s="73" t="str">
        <f t="shared" si="223"/>
        <v/>
      </c>
      <c r="Q7162" s="61" t="s">
        <v>30</v>
      </c>
    </row>
    <row r="7163" spans="8:17" x14ac:dyDescent="0.25">
      <c r="H7163" s="59">
        <v>81973</v>
      </c>
      <c r="I7163" s="59" t="s">
        <v>69</v>
      </c>
      <c r="J7163" s="59">
        <v>27643867</v>
      </c>
      <c r="K7163" s="59" t="s">
        <v>7382</v>
      </c>
      <c r="L7163" s="61" t="s">
        <v>113</v>
      </c>
      <c r="M7163" s="61">
        <f>VLOOKUP(H7163,zdroj!C:F,4,0)</f>
        <v>0</v>
      </c>
      <c r="N7163" s="61" t="str">
        <f t="shared" si="222"/>
        <v>katB</v>
      </c>
      <c r="P7163" s="73" t="str">
        <f t="shared" si="223"/>
        <v/>
      </c>
      <c r="Q7163" s="61" t="s">
        <v>30</v>
      </c>
    </row>
    <row r="7164" spans="8:17" x14ac:dyDescent="0.25">
      <c r="H7164" s="59">
        <v>81973</v>
      </c>
      <c r="I7164" s="59" t="s">
        <v>69</v>
      </c>
      <c r="J7164" s="59">
        <v>27681513</v>
      </c>
      <c r="K7164" s="59" t="s">
        <v>7383</v>
      </c>
      <c r="L7164" s="61" t="s">
        <v>113</v>
      </c>
      <c r="M7164" s="61">
        <f>VLOOKUP(H7164,zdroj!C:F,4,0)</f>
        <v>0</v>
      </c>
      <c r="N7164" s="61" t="str">
        <f t="shared" si="222"/>
        <v>katB</v>
      </c>
      <c r="P7164" s="73" t="str">
        <f t="shared" si="223"/>
        <v/>
      </c>
      <c r="Q7164" s="61" t="s">
        <v>30</v>
      </c>
    </row>
    <row r="7165" spans="8:17" x14ac:dyDescent="0.25">
      <c r="H7165" s="59">
        <v>81973</v>
      </c>
      <c r="I7165" s="59" t="s">
        <v>69</v>
      </c>
      <c r="J7165" s="59">
        <v>28226852</v>
      </c>
      <c r="K7165" s="59" t="s">
        <v>7384</v>
      </c>
      <c r="L7165" s="61" t="s">
        <v>113</v>
      </c>
      <c r="M7165" s="61">
        <f>VLOOKUP(H7165,zdroj!C:F,4,0)</f>
        <v>0</v>
      </c>
      <c r="N7165" s="61" t="str">
        <f t="shared" si="222"/>
        <v>katB</v>
      </c>
      <c r="P7165" s="73" t="str">
        <f t="shared" si="223"/>
        <v/>
      </c>
      <c r="Q7165" s="61" t="s">
        <v>30</v>
      </c>
    </row>
    <row r="7166" spans="8:17" x14ac:dyDescent="0.25">
      <c r="H7166" s="59">
        <v>81973</v>
      </c>
      <c r="I7166" s="59" t="s">
        <v>69</v>
      </c>
      <c r="J7166" s="59">
        <v>41450761</v>
      </c>
      <c r="K7166" s="59" t="s">
        <v>7385</v>
      </c>
      <c r="L7166" s="61" t="s">
        <v>113</v>
      </c>
      <c r="M7166" s="61">
        <f>VLOOKUP(H7166,zdroj!C:F,4,0)</f>
        <v>0</v>
      </c>
      <c r="N7166" s="61" t="str">
        <f t="shared" si="222"/>
        <v>katB</v>
      </c>
      <c r="P7166" s="73" t="str">
        <f t="shared" si="223"/>
        <v/>
      </c>
      <c r="Q7166" s="61" t="s">
        <v>30</v>
      </c>
    </row>
    <row r="7167" spans="8:17" x14ac:dyDescent="0.25">
      <c r="H7167" s="59">
        <v>81973</v>
      </c>
      <c r="I7167" s="59" t="s">
        <v>69</v>
      </c>
      <c r="J7167" s="59">
        <v>42359481</v>
      </c>
      <c r="K7167" s="59" t="s">
        <v>7386</v>
      </c>
      <c r="L7167" s="61" t="s">
        <v>113</v>
      </c>
      <c r="M7167" s="61">
        <f>VLOOKUP(H7167,zdroj!C:F,4,0)</f>
        <v>0</v>
      </c>
      <c r="N7167" s="61" t="str">
        <f t="shared" si="222"/>
        <v>katB</v>
      </c>
      <c r="P7167" s="73" t="str">
        <f t="shared" si="223"/>
        <v/>
      </c>
      <c r="Q7167" s="61" t="s">
        <v>30</v>
      </c>
    </row>
    <row r="7168" spans="8:17" x14ac:dyDescent="0.25">
      <c r="H7168" s="59">
        <v>81973</v>
      </c>
      <c r="I7168" s="59" t="s">
        <v>69</v>
      </c>
      <c r="J7168" s="59">
        <v>73074420</v>
      </c>
      <c r="K7168" s="59" t="s">
        <v>7387</v>
      </c>
      <c r="L7168" s="61" t="s">
        <v>113</v>
      </c>
      <c r="M7168" s="61">
        <f>VLOOKUP(H7168,zdroj!C:F,4,0)</f>
        <v>0</v>
      </c>
      <c r="N7168" s="61" t="str">
        <f t="shared" si="222"/>
        <v>katB</v>
      </c>
      <c r="P7168" s="73" t="str">
        <f t="shared" si="223"/>
        <v/>
      </c>
      <c r="Q7168" s="61" t="s">
        <v>30</v>
      </c>
    </row>
    <row r="7169" spans="8:18" x14ac:dyDescent="0.25">
      <c r="H7169" s="59">
        <v>161268</v>
      </c>
      <c r="I7169" s="59" t="s">
        <v>71</v>
      </c>
      <c r="J7169" s="59">
        <v>6085466</v>
      </c>
      <c r="K7169" s="59" t="s">
        <v>7388</v>
      </c>
      <c r="L7169" s="61" t="s">
        <v>112</v>
      </c>
      <c r="M7169" s="61">
        <f>VLOOKUP(H7169,zdroj!C:F,4,0)</f>
        <v>0</v>
      </c>
      <c r="N7169" s="61" t="str">
        <f t="shared" si="222"/>
        <v>katA</v>
      </c>
      <c r="P7169" s="73" t="str">
        <f t="shared" si="223"/>
        <v/>
      </c>
      <c r="Q7169" s="61" t="s">
        <v>30</v>
      </c>
    </row>
    <row r="7170" spans="8:18" x14ac:dyDescent="0.25">
      <c r="H7170" s="59">
        <v>161268</v>
      </c>
      <c r="I7170" s="59" t="s">
        <v>71</v>
      </c>
      <c r="J7170" s="59">
        <v>6085474</v>
      </c>
      <c r="K7170" s="59" t="s">
        <v>7389</v>
      </c>
      <c r="L7170" s="61" t="s">
        <v>113</v>
      </c>
      <c r="M7170" s="61">
        <f>VLOOKUP(H7170,zdroj!C:F,4,0)</f>
        <v>0</v>
      </c>
      <c r="N7170" s="61" t="str">
        <f t="shared" si="222"/>
        <v>katB</v>
      </c>
      <c r="P7170" s="73" t="str">
        <f t="shared" si="223"/>
        <v/>
      </c>
      <c r="Q7170" s="61" t="s">
        <v>30</v>
      </c>
      <c r="R7170" s="61" t="s">
        <v>91</v>
      </c>
    </row>
    <row r="7171" spans="8:18" x14ac:dyDescent="0.25">
      <c r="H7171" s="59">
        <v>161268</v>
      </c>
      <c r="I7171" s="59" t="s">
        <v>71</v>
      </c>
      <c r="J7171" s="59">
        <v>6085482</v>
      </c>
      <c r="K7171" s="59" t="s">
        <v>7390</v>
      </c>
      <c r="L7171" s="61" t="s">
        <v>112</v>
      </c>
      <c r="M7171" s="61">
        <f>VLOOKUP(H7171,zdroj!C:F,4,0)</f>
        <v>0</v>
      </c>
      <c r="N7171" s="61" t="str">
        <f t="shared" si="222"/>
        <v>katA</v>
      </c>
      <c r="P7171" s="73" t="str">
        <f t="shared" si="223"/>
        <v/>
      </c>
      <c r="Q7171" s="61" t="s">
        <v>30</v>
      </c>
    </row>
    <row r="7172" spans="8:18" x14ac:dyDescent="0.25">
      <c r="H7172" s="59">
        <v>161268</v>
      </c>
      <c r="I7172" s="59" t="s">
        <v>71</v>
      </c>
      <c r="J7172" s="59">
        <v>6085491</v>
      </c>
      <c r="K7172" s="59" t="s">
        <v>7391</v>
      </c>
      <c r="L7172" s="61" t="s">
        <v>112</v>
      </c>
      <c r="M7172" s="61">
        <f>VLOOKUP(H7172,zdroj!C:F,4,0)</f>
        <v>0</v>
      </c>
      <c r="N7172" s="61" t="str">
        <f t="shared" si="222"/>
        <v>katA</v>
      </c>
      <c r="P7172" s="73" t="str">
        <f t="shared" si="223"/>
        <v/>
      </c>
      <c r="Q7172" s="61" t="s">
        <v>30</v>
      </c>
    </row>
    <row r="7173" spans="8:18" x14ac:dyDescent="0.25">
      <c r="H7173" s="59">
        <v>161268</v>
      </c>
      <c r="I7173" s="59" t="s">
        <v>71</v>
      </c>
      <c r="J7173" s="59">
        <v>6085504</v>
      </c>
      <c r="K7173" s="59" t="s">
        <v>7392</v>
      </c>
      <c r="L7173" s="61" t="s">
        <v>112</v>
      </c>
      <c r="M7173" s="61">
        <f>VLOOKUP(H7173,zdroj!C:F,4,0)</f>
        <v>0</v>
      </c>
      <c r="N7173" s="61" t="str">
        <f t="shared" si="222"/>
        <v>katA</v>
      </c>
      <c r="P7173" s="73" t="str">
        <f t="shared" si="223"/>
        <v/>
      </c>
      <c r="Q7173" s="61" t="s">
        <v>30</v>
      </c>
    </row>
    <row r="7174" spans="8:18" x14ac:dyDescent="0.25">
      <c r="H7174" s="59">
        <v>161268</v>
      </c>
      <c r="I7174" s="59" t="s">
        <v>71</v>
      </c>
      <c r="J7174" s="59">
        <v>6085512</v>
      </c>
      <c r="K7174" s="59" t="s">
        <v>7393</v>
      </c>
      <c r="L7174" s="61" t="s">
        <v>81</v>
      </c>
      <c r="M7174" s="61">
        <f>VLOOKUP(H7174,zdroj!C:F,4,0)</f>
        <v>0</v>
      </c>
      <c r="N7174" s="61" t="str">
        <f t="shared" si="222"/>
        <v>-</v>
      </c>
      <c r="P7174" s="73" t="str">
        <f t="shared" si="223"/>
        <v/>
      </c>
      <c r="Q7174" s="61" t="s">
        <v>88</v>
      </c>
    </row>
    <row r="7175" spans="8:18" x14ac:dyDescent="0.25">
      <c r="H7175" s="59">
        <v>161268</v>
      </c>
      <c r="I7175" s="59" t="s">
        <v>71</v>
      </c>
      <c r="J7175" s="59">
        <v>6085521</v>
      </c>
      <c r="K7175" s="59" t="s">
        <v>7394</v>
      </c>
      <c r="L7175" s="61" t="s">
        <v>112</v>
      </c>
      <c r="M7175" s="61">
        <f>VLOOKUP(H7175,zdroj!C:F,4,0)</f>
        <v>0</v>
      </c>
      <c r="N7175" s="61" t="str">
        <f t="shared" ref="N7175:N7238" si="224">IF(M7175="A",IF(L7175="katA","katB",L7175),L7175)</f>
        <v>katA</v>
      </c>
      <c r="P7175" s="73" t="str">
        <f t="shared" ref="P7175:P7238" si="225">IF(O7175="A",1,"")</f>
        <v/>
      </c>
      <c r="Q7175" s="61" t="s">
        <v>30</v>
      </c>
    </row>
    <row r="7176" spans="8:18" x14ac:dyDescent="0.25">
      <c r="H7176" s="59">
        <v>161268</v>
      </c>
      <c r="I7176" s="59" t="s">
        <v>71</v>
      </c>
      <c r="J7176" s="59">
        <v>6085539</v>
      </c>
      <c r="K7176" s="59" t="s">
        <v>7395</v>
      </c>
      <c r="L7176" s="61" t="s">
        <v>112</v>
      </c>
      <c r="M7176" s="61">
        <f>VLOOKUP(H7176,zdroj!C:F,4,0)</f>
        <v>0</v>
      </c>
      <c r="N7176" s="61" t="str">
        <f t="shared" si="224"/>
        <v>katA</v>
      </c>
      <c r="P7176" s="73" t="str">
        <f t="shared" si="225"/>
        <v/>
      </c>
      <c r="Q7176" s="61" t="s">
        <v>30</v>
      </c>
    </row>
    <row r="7177" spans="8:18" x14ac:dyDescent="0.25">
      <c r="H7177" s="59">
        <v>161268</v>
      </c>
      <c r="I7177" s="59" t="s">
        <v>71</v>
      </c>
      <c r="J7177" s="59">
        <v>6085547</v>
      </c>
      <c r="K7177" s="59" t="s">
        <v>7396</v>
      </c>
      <c r="L7177" s="61" t="s">
        <v>112</v>
      </c>
      <c r="M7177" s="61">
        <f>VLOOKUP(H7177,zdroj!C:F,4,0)</f>
        <v>0</v>
      </c>
      <c r="N7177" s="61" t="str">
        <f t="shared" si="224"/>
        <v>katA</v>
      </c>
      <c r="P7177" s="73" t="str">
        <f t="shared" si="225"/>
        <v/>
      </c>
      <c r="Q7177" s="61" t="s">
        <v>30</v>
      </c>
    </row>
    <row r="7178" spans="8:18" x14ac:dyDescent="0.25">
      <c r="H7178" s="59">
        <v>161268</v>
      </c>
      <c r="I7178" s="59" t="s">
        <v>71</v>
      </c>
      <c r="J7178" s="59">
        <v>6085555</v>
      </c>
      <c r="K7178" s="59" t="s">
        <v>7397</v>
      </c>
      <c r="L7178" s="61" t="s">
        <v>113</v>
      </c>
      <c r="M7178" s="61">
        <f>VLOOKUP(H7178,zdroj!C:F,4,0)</f>
        <v>0</v>
      </c>
      <c r="N7178" s="61" t="str">
        <f t="shared" si="224"/>
        <v>katB</v>
      </c>
      <c r="P7178" s="73" t="str">
        <f t="shared" si="225"/>
        <v/>
      </c>
      <c r="Q7178" s="61" t="s">
        <v>30</v>
      </c>
      <c r="R7178" s="61" t="s">
        <v>91</v>
      </c>
    </row>
    <row r="7179" spans="8:18" x14ac:dyDescent="0.25">
      <c r="H7179" s="59">
        <v>161268</v>
      </c>
      <c r="I7179" s="59" t="s">
        <v>71</v>
      </c>
      <c r="J7179" s="59">
        <v>6085563</v>
      </c>
      <c r="K7179" s="59" t="s">
        <v>7398</v>
      </c>
      <c r="L7179" s="61" t="s">
        <v>112</v>
      </c>
      <c r="M7179" s="61">
        <f>VLOOKUP(H7179,zdroj!C:F,4,0)</f>
        <v>0</v>
      </c>
      <c r="N7179" s="61" t="str">
        <f t="shared" si="224"/>
        <v>katA</v>
      </c>
      <c r="P7179" s="73" t="str">
        <f t="shared" si="225"/>
        <v/>
      </c>
      <c r="Q7179" s="61" t="s">
        <v>30</v>
      </c>
    </row>
    <row r="7180" spans="8:18" x14ac:dyDescent="0.25">
      <c r="H7180" s="59">
        <v>161268</v>
      </c>
      <c r="I7180" s="59" t="s">
        <v>71</v>
      </c>
      <c r="J7180" s="59">
        <v>6085571</v>
      </c>
      <c r="K7180" s="59" t="s">
        <v>7399</v>
      </c>
      <c r="L7180" s="61" t="s">
        <v>112</v>
      </c>
      <c r="M7180" s="61">
        <f>VLOOKUP(H7180,zdroj!C:F,4,0)</f>
        <v>0</v>
      </c>
      <c r="N7180" s="61" t="str">
        <f t="shared" si="224"/>
        <v>katA</v>
      </c>
      <c r="P7180" s="73" t="str">
        <f t="shared" si="225"/>
        <v/>
      </c>
      <c r="Q7180" s="61" t="s">
        <v>30</v>
      </c>
    </row>
    <row r="7181" spans="8:18" x14ac:dyDescent="0.25">
      <c r="H7181" s="59">
        <v>161268</v>
      </c>
      <c r="I7181" s="59" t="s">
        <v>71</v>
      </c>
      <c r="J7181" s="59">
        <v>6085580</v>
      </c>
      <c r="K7181" s="59" t="s">
        <v>7400</v>
      </c>
      <c r="L7181" s="61" t="s">
        <v>112</v>
      </c>
      <c r="M7181" s="61">
        <f>VLOOKUP(H7181,zdroj!C:F,4,0)</f>
        <v>0</v>
      </c>
      <c r="N7181" s="61" t="str">
        <f t="shared" si="224"/>
        <v>katA</v>
      </c>
      <c r="P7181" s="73" t="str">
        <f t="shared" si="225"/>
        <v/>
      </c>
      <c r="Q7181" s="61" t="s">
        <v>30</v>
      </c>
    </row>
    <row r="7182" spans="8:18" x14ac:dyDescent="0.25">
      <c r="H7182" s="59">
        <v>161268</v>
      </c>
      <c r="I7182" s="59" t="s">
        <v>71</v>
      </c>
      <c r="J7182" s="59">
        <v>6085598</v>
      </c>
      <c r="K7182" s="59" t="s">
        <v>7401</v>
      </c>
      <c r="L7182" s="61" t="s">
        <v>112</v>
      </c>
      <c r="M7182" s="61">
        <f>VLOOKUP(H7182,zdroj!C:F,4,0)</f>
        <v>0</v>
      </c>
      <c r="N7182" s="61" t="str">
        <f t="shared" si="224"/>
        <v>katA</v>
      </c>
      <c r="P7182" s="73" t="str">
        <f t="shared" si="225"/>
        <v/>
      </c>
      <c r="Q7182" s="61" t="s">
        <v>30</v>
      </c>
    </row>
    <row r="7183" spans="8:18" x14ac:dyDescent="0.25">
      <c r="H7183" s="59">
        <v>161268</v>
      </c>
      <c r="I7183" s="59" t="s">
        <v>71</v>
      </c>
      <c r="J7183" s="59">
        <v>6085601</v>
      </c>
      <c r="K7183" s="59" t="s">
        <v>7402</v>
      </c>
      <c r="L7183" s="61" t="s">
        <v>112</v>
      </c>
      <c r="M7183" s="61">
        <f>VLOOKUP(H7183,zdroj!C:F,4,0)</f>
        <v>0</v>
      </c>
      <c r="N7183" s="61" t="str">
        <f t="shared" si="224"/>
        <v>katA</v>
      </c>
      <c r="P7183" s="73" t="str">
        <f t="shared" si="225"/>
        <v/>
      </c>
      <c r="Q7183" s="61" t="s">
        <v>30</v>
      </c>
    </row>
    <row r="7184" spans="8:18" x14ac:dyDescent="0.25">
      <c r="H7184" s="59">
        <v>161268</v>
      </c>
      <c r="I7184" s="59" t="s">
        <v>71</v>
      </c>
      <c r="J7184" s="59">
        <v>6085610</v>
      </c>
      <c r="K7184" s="59" t="s">
        <v>7403</v>
      </c>
      <c r="L7184" s="61" t="s">
        <v>112</v>
      </c>
      <c r="M7184" s="61">
        <f>VLOOKUP(H7184,zdroj!C:F,4,0)</f>
        <v>0</v>
      </c>
      <c r="N7184" s="61" t="str">
        <f t="shared" si="224"/>
        <v>katA</v>
      </c>
      <c r="P7184" s="73" t="str">
        <f t="shared" si="225"/>
        <v/>
      </c>
      <c r="Q7184" s="61" t="s">
        <v>30</v>
      </c>
    </row>
    <row r="7185" spans="8:18" x14ac:dyDescent="0.25">
      <c r="H7185" s="59">
        <v>161268</v>
      </c>
      <c r="I7185" s="59" t="s">
        <v>71</v>
      </c>
      <c r="J7185" s="59">
        <v>6085628</v>
      </c>
      <c r="K7185" s="59" t="s">
        <v>7404</v>
      </c>
      <c r="L7185" s="61" t="s">
        <v>112</v>
      </c>
      <c r="M7185" s="61">
        <f>VLOOKUP(H7185,zdroj!C:F,4,0)</f>
        <v>0</v>
      </c>
      <c r="N7185" s="61" t="str">
        <f t="shared" si="224"/>
        <v>katA</v>
      </c>
      <c r="P7185" s="73" t="str">
        <f t="shared" si="225"/>
        <v/>
      </c>
      <c r="Q7185" s="61" t="s">
        <v>30</v>
      </c>
    </row>
    <row r="7186" spans="8:18" x14ac:dyDescent="0.25">
      <c r="H7186" s="59">
        <v>161268</v>
      </c>
      <c r="I7186" s="59" t="s">
        <v>71</v>
      </c>
      <c r="J7186" s="59">
        <v>6085636</v>
      </c>
      <c r="K7186" s="59" t="s">
        <v>7405</v>
      </c>
      <c r="L7186" s="61" t="s">
        <v>113</v>
      </c>
      <c r="M7186" s="61">
        <f>VLOOKUP(H7186,zdroj!C:F,4,0)</f>
        <v>0</v>
      </c>
      <c r="N7186" s="61" t="str">
        <f t="shared" si="224"/>
        <v>katB</v>
      </c>
      <c r="P7186" s="73" t="str">
        <f t="shared" si="225"/>
        <v/>
      </c>
      <c r="Q7186" s="61" t="s">
        <v>30</v>
      </c>
      <c r="R7186" s="61" t="s">
        <v>91</v>
      </c>
    </row>
    <row r="7187" spans="8:18" x14ac:dyDescent="0.25">
      <c r="H7187" s="59">
        <v>161268</v>
      </c>
      <c r="I7187" s="59" t="s">
        <v>71</v>
      </c>
      <c r="J7187" s="59">
        <v>6085644</v>
      </c>
      <c r="K7187" s="59" t="s">
        <v>7406</v>
      </c>
      <c r="L7187" s="61" t="s">
        <v>112</v>
      </c>
      <c r="M7187" s="61">
        <f>VLOOKUP(H7187,zdroj!C:F,4,0)</f>
        <v>0</v>
      </c>
      <c r="N7187" s="61" t="str">
        <f t="shared" si="224"/>
        <v>katA</v>
      </c>
      <c r="P7187" s="73" t="str">
        <f t="shared" si="225"/>
        <v/>
      </c>
      <c r="Q7187" s="61" t="s">
        <v>30</v>
      </c>
    </row>
    <row r="7188" spans="8:18" x14ac:dyDescent="0.25">
      <c r="H7188" s="59">
        <v>161268</v>
      </c>
      <c r="I7188" s="59" t="s">
        <v>71</v>
      </c>
      <c r="J7188" s="59">
        <v>6085652</v>
      </c>
      <c r="K7188" s="59" t="s">
        <v>7407</v>
      </c>
      <c r="L7188" s="61" t="s">
        <v>112</v>
      </c>
      <c r="M7188" s="61">
        <f>VLOOKUP(H7188,zdroj!C:F,4,0)</f>
        <v>0</v>
      </c>
      <c r="N7188" s="61" t="str">
        <f t="shared" si="224"/>
        <v>katA</v>
      </c>
      <c r="P7188" s="73" t="str">
        <f t="shared" si="225"/>
        <v/>
      </c>
      <c r="Q7188" s="61" t="s">
        <v>30</v>
      </c>
    </row>
    <row r="7189" spans="8:18" x14ac:dyDescent="0.25">
      <c r="H7189" s="59">
        <v>161268</v>
      </c>
      <c r="I7189" s="59" t="s">
        <v>71</v>
      </c>
      <c r="J7189" s="59">
        <v>6085661</v>
      </c>
      <c r="K7189" s="59" t="s">
        <v>7408</v>
      </c>
      <c r="L7189" s="61" t="s">
        <v>112</v>
      </c>
      <c r="M7189" s="61">
        <f>VLOOKUP(H7189,zdroj!C:F,4,0)</f>
        <v>0</v>
      </c>
      <c r="N7189" s="61" t="str">
        <f t="shared" si="224"/>
        <v>katA</v>
      </c>
      <c r="P7189" s="73" t="str">
        <f t="shared" si="225"/>
        <v/>
      </c>
      <c r="Q7189" s="61" t="s">
        <v>30</v>
      </c>
    </row>
    <row r="7190" spans="8:18" x14ac:dyDescent="0.25">
      <c r="H7190" s="59">
        <v>161268</v>
      </c>
      <c r="I7190" s="59" t="s">
        <v>71</v>
      </c>
      <c r="J7190" s="59">
        <v>6085679</v>
      </c>
      <c r="K7190" s="59" t="s">
        <v>7409</v>
      </c>
      <c r="L7190" s="61" t="s">
        <v>112</v>
      </c>
      <c r="M7190" s="61">
        <f>VLOOKUP(H7190,zdroj!C:F,4,0)</f>
        <v>0</v>
      </c>
      <c r="N7190" s="61" t="str">
        <f t="shared" si="224"/>
        <v>katA</v>
      </c>
      <c r="P7190" s="73" t="str">
        <f t="shared" si="225"/>
        <v/>
      </c>
      <c r="Q7190" s="61" t="s">
        <v>30</v>
      </c>
    </row>
    <row r="7191" spans="8:18" x14ac:dyDescent="0.25">
      <c r="H7191" s="59">
        <v>161268</v>
      </c>
      <c r="I7191" s="59" t="s">
        <v>71</v>
      </c>
      <c r="J7191" s="59">
        <v>6085687</v>
      </c>
      <c r="K7191" s="59" t="s">
        <v>7410</v>
      </c>
      <c r="L7191" s="61" t="s">
        <v>112</v>
      </c>
      <c r="M7191" s="61">
        <f>VLOOKUP(H7191,zdroj!C:F,4,0)</f>
        <v>0</v>
      </c>
      <c r="N7191" s="61" t="str">
        <f t="shared" si="224"/>
        <v>katA</v>
      </c>
      <c r="P7191" s="73" t="str">
        <f t="shared" si="225"/>
        <v/>
      </c>
      <c r="Q7191" s="61" t="s">
        <v>30</v>
      </c>
    </row>
    <row r="7192" spans="8:18" x14ac:dyDescent="0.25">
      <c r="H7192" s="59">
        <v>161268</v>
      </c>
      <c r="I7192" s="59" t="s">
        <v>71</v>
      </c>
      <c r="J7192" s="59">
        <v>6085695</v>
      </c>
      <c r="K7192" s="59" t="s">
        <v>7411</v>
      </c>
      <c r="L7192" s="61" t="s">
        <v>112</v>
      </c>
      <c r="M7192" s="61">
        <f>VLOOKUP(H7192,zdroj!C:F,4,0)</f>
        <v>0</v>
      </c>
      <c r="N7192" s="61" t="str">
        <f t="shared" si="224"/>
        <v>katA</v>
      </c>
      <c r="P7192" s="73" t="str">
        <f t="shared" si="225"/>
        <v/>
      </c>
      <c r="Q7192" s="61" t="s">
        <v>30</v>
      </c>
    </row>
    <row r="7193" spans="8:18" x14ac:dyDescent="0.25">
      <c r="H7193" s="59">
        <v>161268</v>
      </c>
      <c r="I7193" s="59" t="s">
        <v>71</v>
      </c>
      <c r="J7193" s="59">
        <v>6085709</v>
      </c>
      <c r="K7193" s="59" t="s">
        <v>7412</v>
      </c>
      <c r="L7193" s="61" t="s">
        <v>113</v>
      </c>
      <c r="M7193" s="61">
        <f>VLOOKUP(H7193,zdroj!C:F,4,0)</f>
        <v>0</v>
      </c>
      <c r="N7193" s="61" t="str">
        <f t="shared" si="224"/>
        <v>katB</v>
      </c>
      <c r="P7193" s="73" t="str">
        <f t="shared" si="225"/>
        <v/>
      </c>
      <c r="Q7193" s="61" t="s">
        <v>30</v>
      </c>
      <c r="R7193" s="61" t="s">
        <v>91</v>
      </c>
    </row>
    <row r="7194" spans="8:18" x14ac:dyDescent="0.25">
      <c r="H7194" s="59">
        <v>161268</v>
      </c>
      <c r="I7194" s="59" t="s">
        <v>71</v>
      </c>
      <c r="J7194" s="59">
        <v>6085717</v>
      </c>
      <c r="K7194" s="59" t="s">
        <v>7413</v>
      </c>
      <c r="L7194" s="61" t="s">
        <v>112</v>
      </c>
      <c r="M7194" s="61">
        <f>VLOOKUP(H7194,zdroj!C:F,4,0)</f>
        <v>0</v>
      </c>
      <c r="N7194" s="61" t="str">
        <f t="shared" si="224"/>
        <v>katA</v>
      </c>
      <c r="P7194" s="73" t="str">
        <f t="shared" si="225"/>
        <v/>
      </c>
      <c r="Q7194" s="61" t="s">
        <v>30</v>
      </c>
    </row>
    <row r="7195" spans="8:18" x14ac:dyDescent="0.25">
      <c r="H7195" s="59">
        <v>161268</v>
      </c>
      <c r="I7195" s="59" t="s">
        <v>71</v>
      </c>
      <c r="J7195" s="59">
        <v>6085725</v>
      </c>
      <c r="K7195" s="59" t="s">
        <v>7414</v>
      </c>
      <c r="L7195" s="61" t="s">
        <v>113</v>
      </c>
      <c r="M7195" s="61">
        <f>VLOOKUP(H7195,zdroj!C:F,4,0)</f>
        <v>0</v>
      </c>
      <c r="N7195" s="61" t="str">
        <f t="shared" si="224"/>
        <v>katB</v>
      </c>
      <c r="P7195" s="73" t="str">
        <f t="shared" si="225"/>
        <v/>
      </c>
      <c r="Q7195" s="61" t="s">
        <v>30</v>
      </c>
      <c r="R7195" s="61" t="s">
        <v>91</v>
      </c>
    </row>
    <row r="7196" spans="8:18" x14ac:dyDescent="0.25">
      <c r="H7196" s="59">
        <v>161268</v>
      </c>
      <c r="I7196" s="59" t="s">
        <v>71</v>
      </c>
      <c r="J7196" s="59">
        <v>6085733</v>
      </c>
      <c r="K7196" s="59" t="s">
        <v>7415</v>
      </c>
      <c r="L7196" s="61" t="s">
        <v>81</v>
      </c>
      <c r="M7196" s="61">
        <f>VLOOKUP(H7196,zdroj!C:F,4,0)</f>
        <v>0</v>
      </c>
      <c r="N7196" s="61" t="str">
        <f t="shared" si="224"/>
        <v>-</v>
      </c>
      <c r="P7196" s="73" t="str">
        <f t="shared" si="225"/>
        <v/>
      </c>
      <c r="Q7196" s="61" t="s">
        <v>88</v>
      </c>
    </row>
    <row r="7197" spans="8:18" x14ac:dyDescent="0.25">
      <c r="H7197" s="59">
        <v>161268</v>
      </c>
      <c r="I7197" s="59" t="s">
        <v>71</v>
      </c>
      <c r="J7197" s="59">
        <v>6085741</v>
      </c>
      <c r="K7197" s="59" t="s">
        <v>7416</v>
      </c>
      <c r="L7197" s="61" t="s">
        <v>112</v>
      </c>
      <c r="M7197" s="61">
        <f>VLOOKUP(H7197,zdroj!C:F,4,0)</f>
        <v>0</v>
      </c>
      <c r="N7197" s="61" t="str">
        <f t="shared" si="224"/>
        <v>katA</v>
      </c>
      <c r="P7197" s="73" t="str">
        <f t="shared" si="225"/>
        <v/>
      </c>
      <c r="Q7197" s="61" t="s">
        <v>30</v>
      </c>
    </row>
    <row r="7198" spans="8:18" x14ac:dyDescent="0.25">
      <c r="H7198" s="59">
        <v>161268</v>
      </c>
      <c r="I7198" s="59" t="s">
        <v>71</v>
      </c>
      <c r="J7198" s="59">
        <v>6085750</v>
      </c>
      <c r="K7198" s="59" t="s">
        <v>7417</v>
      </c>
      <c r="L7198" s="61" t="s">
        <v>81</v>
      </c>
      <c r="M7198" s="61">
        <f>VLOOKUP(H7198,zdroj!C:F,4,0)</f>
        <v>0</v>
      </c>
      <c r="N7198" s="61" t="str">
        <f t="shared" si="224"/>
        <v>-</v>
      </c>
      <c r="P7198" s="73" t="str">
        <f t="shared" si="225"/>
        <v/>
      </c>
      <c r="Q7198" s="61" t="s">
        <v>88</v>
      </c>
    </row>
    <row r="7199" spans="8:18" x14ac:dyDescent="0.25">
      <c r="H7199" s="59">
        <v>161268</v>
      </c>
      <c r="I7199" s="59" t="s">
        <v>71</v>
      </c>
      <c r="J7199" s="59">
        <v>6085768</v>
      </c>
      <c r="K7199" s="59" t="s">
        <v>7418</v>
      </c>
      <c r="L7199" s="61" t="s">
        <v>112</v>
      </c>
      <c r="M7199" s="61">
        <f>VLOOKUP(H7199,zdroj!C:F,4,0)</f>
        <v>0</v>
      </c>
      <c r="N7199" s="61" t="str">
        <f t="shared" si="224"/>
        <v>katA</v>
      </c>
      <c r="P7199" s="73" t="str">
        <f t="shared" si="225"/>
        <v/>
      </c>
      <c r="Q7199" s="61" t="s">
        <v>30</v>
      </c>
    </row>
    <row r="7200" spans="8:18" x14ac:dyDescent="0.25">
      <c r="H7200" s="59">
        <v>161268</v>
      </c>
      <c r="I7200" s="59" t="s">
        <v>71</v>
      </c>
      <c r="J7200" s="59">
        <v>6085776</v>
      </c>
      <c r="K7200" s="59" t="s">
        <v>7419</v>
      </c>
      <c r="L7200" s="61" t="s">
        <v>112</v>
      </c>
      <c r="M7200" s="61">
        <f>VLOOKUP(H7200,zdroj!C:F,4,0)</f>
        <v>0</v>
      </c>
      <c r="N7200" s="61" t="str">
        <f t="shared" si="224"/>
        <v>katA</v>
      </c>
      <c r="P7200" s="73" t="str">
        <f t="shared" si="225"/>
        <v/>
      </c>
      <c r="Q7200" s="61" t="s">
        <v>30</v>
      </c>
    </row>
    <row r="7201" spans="8:18" x14ac:dyDescent="0.25">
      <c r="H7201" s="59">
        <v>161268</v>
      </c>
      <c r="I7201" s="59" t="s">
        <v>71</v>
      </c>
      <c r="J7201" s="59">
        <v>6085784</v>
      </c>
      <c r="K7201" s="59" t="s">
        <v>7420</v>
      </c>
      <c r="L7201" s="61" t="s">
        <v>81</v>
      </c>
      <c r="M7201" s="61">
        <f>VLOOKUP(H7201,zdroj!C:F,4,0)</f>
        <v>0</v>
      </c>
      <c r="N7201" s="61" t="str">
        <f t="shared" si="224"/>
        <v>-</v>
      </c>
      <c r="P7201" s="73" t="str">
        <f t="shared" si="225"/>
        <v/>
      </c>
      <c r="Q7201" s="61" t="s">
        <v>88</v>
      </c>
    </row>
    <row r="7202" spans="8:18" x14ac:dyDescent="0.25">
      <c r="H7202" s="59">
        <v>161268</v>
      </c>
      <c r="I7202" s="59" t="s">
        <v>71</v>
      </c>
      <c r="J7202" s="59">
        <v>6085792</v>
      </c>
      <c r="K7202" s="59" t="s">
        <v>7421</v>
      </c>
      <c r="L7202" s="61" t="s">
        <v>113</v>
      </c>
      <c r="M7202" s="61">
        <f>VLOOKUP(H7202,zdroj!C:F,4,0)</f>
        <v>0</v>
      </c>
      <c r="N7202" s="61" t="str">
        <f t="shared" si="224"/>
        <v>katB</v>
      </c>
      <c r="P7202" s="73" t="str">
        <f t="shared" si="225"/>
        <v/>
      </c>
      <c r="Q7202" s="61" t="s">
        <v>30</v>
      </c>
      <c r="R7202" s="61" t="s">
        <v>91</v>
      </c>
    </row>
    <row r="7203" spans="8:18" x14ac:dyDescent="0.25">
      <c r="H7203" s="59">
        <v>161268</v>
      </c>
      <c r="I7203" s="59" t="s">
        <v>71</v>
      </c>
      <c r="J7203" s="59">
        <v>6085806</v>
      </c>
      <c r="K7203" s="59" t="s">
        <v>7422</v>
      </c>
      <c r="L7203" s="61" t="s">
        <v>81</v>
      </c>
      <c r="M7203" s="61">
        <f>VLOOKUP(H7203,zdroj!C:F,4,0)</f>
        <v>0</v>
      </c>
      <c r="N7203" s="61" t="str">
        <f t="shared" si="224"/>
        <v>-</v>
      </c>
      <c r="P7203" s="73" t="str">
        <f t="shared" si="225"/>
        <v/>
      </c>
      <c r="Q7203" s="61" t="s">
        <v>88</v>
      </c>
    </row>
    <row r="7204" spans="8:18" x14ac:dyDescent="0.25">
      <c r="H7204" s="59">
        <v>161268</v>
      </c>
      <c r="I7204" s="59" t="s">
        <v>71</v>
      </c>
      <c r="J7204" s="59">
        <v>6085814</v>
      </c>
      <c r="K7204" s="59" t="s">
        <v>7423</v>
      </c>
      <c r="L7204" s="61" t="s">
        <v>112</v>
      </c>
      <c r="M7204" s="61">
        <f>VLOOKUP(H7204,zdroj!C:F,4,0)</f>
        <v>0</v>
      </c>
      <c r="N7204" s="61" t="str">
        <f t="shared" si="224"/>
        <v>katA</v>
      </c>
      <c r="P7204" s="73" t="str">
        <f t="shared" si="225"/>
        <v/>
      </c>
      <c r="Q7204" s="61" t="s">
        <v>30</v>
      </c>
    </row>
    <row r="7205" spans="8:18" x14ac:dyDescent="0.25">
      <c r="H7205" s="59">
        <v>161268</v>
      </c>
      <c r="I7205" s="59" t="s">
        <v>71</v>
      </c>
      <c r="J7205" s="59">
        <v>6085822</v>
      </c>
      <c r="K7205" s="59" t="s">
        <v>7424</v>
      </c>
      <c r="L7205" s="61" t="s">
        <v>112</v>
      </c>
      <c r="M7205" s="61">
        <f>VLOOKUP(H7205,zdroj!C:F,4,0)</f>
        <v>0</v>
      </c>
      <c r="N7205" s="61" t="str">
        <f t="shared" si="224"/>
        <v>katA</v>
      </c>
      <c r="P7205" s="73" t="str">
        <f t="shared" si="225"/>
        <v/>
      </c>
      <c r="Q7205" s="61" t="s">
        <v>30</v>
      </c>
    </row>
    <row r="7206" spans="8:18" x14ac:dyDescent="0.25">
      <c r="H7206" s="59">
        <v>161268</v>
      </c>
      <c r="I7206" s="59" t="s">
        <v>71</v>
      </c>
      <c r="J7206" s="59">
        <v>6085831</v>
      </c>
      <c r="K7206" s="59" t="s">
        <v>7425</v>
      </c>
      <c r="L7206" s="61" t="s">
        <v>112</v>
      </c>
      <c r="M7206" s="61">
        <f>VLOOKUP(H7206,zdroj!C:F,4,0)</f>
        <v>0</v>
      </c>
      <c r="N7206" s="61" t="str">
        <f t="shared" si="224"/>
        <v>katA</v>
      </c>
      <c r="P7206" s="73" t="str">
        <f t="shared" si="225"/>
        <v/>
      </c>
      <c r="Q7206" s="61" t="s">
        <v>30</v>
      </c>
    </row>
    <row r="7207" spans="8:18" x14ac:dyDescent="0.25">
      <c r="H7207" s="59">
        <v>161268</v>
      </c>
      <c r="I7207" s="59" t="s">
        <v>71</v>
      </c>
      <c r="J7207" s="59">
        <v>6085849</v>
      </c>
      <c r="K7207" s="59" t="s">
        <v>7426</v>
      </c>
      <c r="L7207" s="61" t="s">
        <v>112</v>
      </c>
      <c r="M7207" s="61">
        <f>VLOOKUP(H7207,zdroj!C:F,4,0)</f>
        <v>0</v>
      </c>
      <c r="N7207" s="61" t="str">
        <f t="shared" si="224"/>
        <v>katA</v>
      </c>
      <c r="P7207" s="73" t="str">
        <f t="shared" si="225"/>
        <v/>
      </c>
      <c r="Q7207" s="61" t="s">
        <v>30</v>
      </c>
    </row>
    <row r="7208" spans="8:18" x14ac:dyDescent="0.25">
      <c r="H7208" s="59">
        <v>161268</v>
      </c>
      <c r="I7208" s="59" t="s">
        <v>71</v>
      </c>
      <c r="J7208" s="59">
        <v>6085857</v>
      </c>
      <c r="K7208" s="59" t="s">
        <v>7427</v>
      </c>
      <c r="L7208" s="61" t="s">
        <v>112</v>
      </c>
      <c r="M7208" s="61">
        <f>VLOOKUP(H7208,zdroj!C:F,4,0)</f>
        <v>0</v>
      </c>
      <c r="N7208" s="61" t="str">
        <f t="shared" si="224"/>
        <v>katA</v>
      </c>
      <c r="P7208" s="73" t="str">
        <f t="shared" si="225"/>
        <v/>
      </c>
      <c r="Q7208" s="61" t="s">
        <v>30</v>
      </c>
    </row>
    <row r="7209" spans="8:18" x14ac:dyDescent="0.25">
      <c r="H7209" s="59">
        <v>161268</v>
      </c>
      <c r="I7209" s="59" t="s">
        <v>71</v>
      </c>
      <c r="J7209" s="59">
        <v>6085865</v>
      </c>
      <c r="K7209" s="59" t="s">
        <v>7428</v>
      </c>
      <c r="L7209" s="61" t="s">
        <v>112</v>
      </c>
      <c r="M7209" s="61">
        <f>VLOOKUP(H7209,zdroj!C:F,4,0)</f>
        <v>0</v>
      </c>
      <c r="N7209" s="61" t="str">
        <f t="shared" si="224"/>
        <v>katA</v>
      </c>
      <c r="P7209" s="73" t="str">
        <f t="shared" si="225"/>
        <v/>
      </c>
      <c r="Q7209" s="61" t="s">
        <v>30</v>
      </c>
    </row>
    <row r="7210" spans="8:18" x14ac:dyDescent="0.25">
      <c r="H7210" s="59">
        <v>161268</v>
      </c>
      <c r="I7210" s="59" t="s">
        <v>71</v>
      </c>
      <c r="J7210" s="59">
        <v>6085873</v>
      </c>
      <c r="K7210" s="59" t="s">
        <v>7429</v>
      </c>
      <c r="L7210" s="61" t="s">
        <v>112</v>
      </c>
      <c r="M7210" s="61">
        <f>VLOOKUP(H7210,zdroj!C:F,4,0)</f>
        <v>0</v>
      </c>
      <c r="N7210" s="61" t="str">
        <f t="shared" si="224"/>
        <v>katA</v>
      </c>
      <c r="P7210" s="73" t="str">
        <f t="shared" si="225"/>
        <v/>
      </c>
      <c r="Q7210" s="61" t="s">
        <v>30</v>
      </c>
    </row>
    <row r="7211" spans="8:18" x14ac:dyDescent="0.25">
      <c r="H7211" s="59">
        <v>161268</v>
      </c>
      <c r="I7211" s="59" t="s">
        <v>71</v>
      </c>
      <c r="J7211" s="59">
        <v>6085881</v>
      </c>
      <c r="K7211" s="59" t="s">
        <v>7430</v>
      </c>
      <c r="L7211" s="61" t="s">
        <v>112</v>
      </c>
      <c r="M7211" s="61">
        <f>VLOOKUP(H7211,zdroj!C:F,4,0)</f>
        <v>0</v>
      </c>
      <c r="N7211" s="61" t="str">
        <f t="shared" si="224"/>
        <v>katA</v>
      </c>
      <c r="P7211" s="73" t="str">
        <f t="shared" si="225"/>
        <v/>
      </c>
      <c r="Q7211" s="61" t="s">
        <v>30</v>
      </c>
    </row>
    <row r="7212" spans="8:18" x14ac:dyDescent="0.25">
      <c r="H7212" s="59">
        <v>161268</v>
      </c>
      <c r="I7212" s="59" t="s">
        <v>71</v>
      </c>
      <c r="J7212" s="59">
        <v>6085890</v>
      </c>
      <c r="K7212" s="59" t="s">
        <v>7431</v>
      </c>
      <c r="L7212" s="61" t="s">
        <v>112</v>
      </c>
      <c r="M7212" s="61">
        <f>VLOOKUP(H7212,zdroj!C:F,4,0)</f>
        <v>0</v>
      </c>
      <c r="N7212" s="61" t="str">
        <f t="shared" si="224"/>
        <v>katA</v>
      </c>
      <c r="P7212" s="73" t="str">
        <f t="shared" si="225"/>
        <v/>
      </c>
      <c r="Q7212" s="61" t="s">
        <v>30</v>
      </c>
    </row>
    <row r="7213" spans="8:18" x14ac:dyDescent="0.25">
      <c r="H7213" s="59">
        <v>161268</v>
      </c>
      <c r="I7213" s="59" t="s">
        <v>71</v>
      </c>
      <c r="J7213" s="59">
        <v>6085903</v>
      </c>
      <c r="K7213" s="59" t="s">
        <v>7432</v>
      </c>
      <c r="L7213" s="61" t="s">
        <v>112</v>
      </c>
      <c r="M7213" s="61">
        <f>VLOOKUP(H7213,zdroj!C:F,4,0)</f>
        <v>0</v>
      </c>
      <c r="N7213" s="61" t="str">
        <f t="shared" si="224"/>
        <v>katA</v>
      </c>
      <c r="P7213" s="73" t="str">
        <f t="shared" si="225"/>
        <v/>
      </c>
      <c r="Q7213" s="61" t="s">
        <v>30</v>
      </c>
    </row>
    <row r="7214" spans="8:18" x14ac:dyDescent="0.25">
      <c r="H7214" s="59">
        <v>161268</v>
      </c>
      <c r="I7214" s="59" t="s">
        <v>71</v>
      </c>
      <c r="J7214" s="59">
        <v>6085911</v>
      </c>
      <c r="K7214" s="59" t="s">
        <v>7433</v>
      </c>
      <c r="L7214" s="61" t="s">
        <v>112</v>
      </c>
      <c r="M7214" s="61">
        <f>VLOOKUP(H7214,zdroj!C:F,4,0)</f>
        <v>0</v>
      </c>
      <c r="N7214" s="61" t="str">
        <f t="shared" si="224"/>
        <v>katA</v>
      </c>
      <c r="P7214" s="73" t="str">
        <f t="shared" si="225"/>
        <v/>
      </c>
      <c r="Q7214" s="61" t="s">
        <v>30</v>
      </c>
    </row>
    <row r="7215" spans="8:18" x14ac:dyDescent="0.25">
      <c r="H7215" s="59">
        <v>161268</v>
      </c>
      <c r="I7215" s="59" t="s">
        <v>71</v>
      </c>
      <c r="J7215" s="59">
        <v>6085920</v>
      </c>
      <c r="K7215" s="59" t="s">
        <v>7434</v>
      </c>
      <c r="L7215" s="61" t="s">
        <v>112</v>
      </c>
      <c r="M7215" s="61">
        <f>VLOOKUP(H7215,zdroj!C:F,4,0)</f>
        <v>0</v>
      </c>
      <c r="N7215" s="61" t="str">
        <f t="shared" si="224"/>
        <v>katA</v>
      </c>
      <c r="P7215" s="73" t="str">
        <f t="shared" si="225"/>
        <v/>
      </c>
      <c r="Q7215" s="61" t="s">
        <v>30</v>
      </c>
    </row>
    <row r="7216" spans="8:18" x14ac:dyDescent="0.25">
      <c r="H7216" s="59">
        <v>161268</v>
      </c>
      <c r="I7216" s="59" t="s">
        <v>71</v>
      </c>
      <c r="J7216" s="59">
        <v>6085938</v>
      </c>
      <c r="K7216" s="59" t="s">
        <v>7435</v>
      </c>
      <c r="L7216" s="61" t="s">
        <v>113</v>
      </c>
      <c r="M7216" s="61">
        <f>VLOOKUP(H7216,zdroj!C:F,4,0)</f>
        <v>0</v>
      </c>
      <c r="N7216" s="61" t="str">
        <f t="shared" si="224"/>
        <v>katB</v>
      </c>
      <c r="P7216" s="73" t="str">
        <f t="shared" si="225"/>
        <v/>
      </c>
      <c r="Q7216" s="61" t="s">
        <v>30</v>
      </c>
      <c r="R7216" s="61" t="s">
        <v>91</v>
      </c>
    </row>
    <row r="7217" spans="8:18" x14ac:dyDescent="0.25">
      <c r="H7217" s="59">
        <v>161268</v>
      </c>
      <c r="I7217" s="59" t="s">
        <v>71</v>
      </c>
      <c r="J7217" s="59">
        <v>6085946</v>
      </c>
      <c r="K7217" s="59" t="s">
        <v>7436</v>
      </c>
      <c r="L7217" s="61" t="s">
        <v>112</v>
      </c>
      <c r="M7217" s="61">
        <f>VLOOKUP(H7217,zdroj!C:F,4,0)</f>
        <v>0</v>
      </c>
      <c r="N7217" s="61" t="str">
        <f t="shared" si="224"/>
        <v>katA</v>
      </c>
      <c r="P7217" s="73" t="str">
        <f t="shared" si="225"/>
        <v/>
      </c>
      <c r="Q7217" s="61" t="s">
        <v>30</v>
      </c>
    </row>
    <row r="7218" spans="8:18" x14ac:dyDescent="0.25">
      <c r="H7218" s="59">
        <v>161268</v>
      </c>
      <c r="I7218" s="59" t="s">
        <v>71</v>
      </c>
      <c r="J7218" s="59">
        <v>6085954</v>
      </c>
      <c r="K7218" s="59" t="s">
        <v>7437</v>
      </c>
      <c r="L7218" s="61" t="s">
        <v>113</v>
      </c>
      <c r="M7218" s="61">
        <f>VLOOKUP(H7218,zdroj!C:F,4,0)</f>
        <v>0</v>
      </c>
      <c r="N7218" s="61" t="str">
        <f t="shared" si="224"/>
        <v>katB</v>
      </c>
      <c r="P7218" s="73" t="str">
        <f t="shared" si="225"/>
        <v/>
      </c>
      <c r="Q7218" s="61" t="s">
        <v>30</v>
      </c>
      <c r="R7218" s="61" t="s">
        <v>91</v>
      </c>
    </row>
    <row r="7219" spans="8:18" x14ac:dyDescent="0.25">
      <c r="H7219" s="59">
        <v>161268</v>
      </c>
      <c r="I7219" s="59" t="s">
        <v>71</v>
      </c>
      <c r="J7219" s="59">
        <v>6085962</v>
      </c>
      <c r="K7219" s="59" t="s">
        <v>7438</v>
      </c>
      <c r="L7219" s="61" t="s">
        <v>112</v>
      </c>
      <c r="M7219" s="61">
        <f>VLOOKUP(H7219,zdroj!C:F,4,0)</f>
        <v>0</v>
      </c>
      <c r="N7219" s="61" t="str">
        <f t="shared" si="224"/>
        <v>katA</v>
      </c>
      <c r="P7219" s="73" t="str">
        <f t="shared" si="225"/>
        <v/>
      </c>
      <c r="Q7219" s="61" t="s">
        <v>30</v>
      </c>
    </row>
    <row r="7220" spans="8:18" x14ac:dyDescent="0.25">
      <c r="H7220" s="59">
        <v>161268</v>
      </c>
      <c r="I7220" s="59" t="s">
        <v>71</v>
      </c>
      <c r="J7220" s="59">
        <v>6085971</v>
      </c>
      <c r="K7220" s="59" t="s">
        <v>7439</v>
      </c>
      <c r="L7220" s="61" t="s">
        <v>112</v>
      </c>
      <c r="M7220" s="61">
        <f>VLOOKUP(H7220,zdroj!C:F,4,0)</f>
        <v>0</v>
      </c>
      <c r="N7220" s="61" t="str">
        <f t="shared" si="224"/>
        <v>katA</v>
      </c>
      <c r="P7220" s="73" t="str">
        <f t="shared" si="225"/>
        <v/>
      </c>
      <c r="Q7220" s="61" t="s">
        <v>30</v>
      </c>
    </row>
    <row r="7221" spans="8:18" x14ac:dyDescent="0.25">
      <c r="H7221" s="59">
        <v>161268</v>
      </c>
      <c r="I7221" s="59" t="s">
        <v>71</v>
      </c>
      <c r="J7221" s="59">
        <v>6085989</v>
      </c>
      <c r="K7221" s="59" t="s">
        <v>7440</v>
      </c>
      <c r="L7221" s="61" t="s">
        <v>112</v>
      </c>
      <c r="M7221" s="61">
        <f>VLOOKUP(H7221,zdroj!C:F,4,0)</f>
        <v>0</v>
      </c>
      <c r="N7221" s="61" t="str">
        <f t="shared" si="224"/>
        <v>katA</v>
      </c>
      <c r="P7221" s="73" t="str">
        <f t="shared" si="225"/>
        <v/>
      </c>
      <c r="Q7221" s="61" t="s">
        <v>33</v>
      </c>
    </row>
    <row r="7222" spans="8:18" x14ac:dyDescent="0.25">
      <c r="H7222" s="59">
        <v>161268</v>
      </c>
      <c r="I7222" s="59" t="s">
        <v>71</v>
      </c>
      <c r="J7222" s="59">
        <v>25867482</v>
      </c>
      <c r="K7222" s="59" t="s">
        <v>7441</v>
      </c>
      <c r="L7222" s="61" t="s">
        <v>113</v>
      </c>
      <c r="M7222" s="61">
        <f>VLOOKUP(H7222,zdroj!C:F,4,0)</f>
        <v>0</v>
      </c>
      <c r="N7222" s="61" t="str">
        <f t="shared" si="224"/>
        <v>katB</v>
      </c>
      <c r="P7222" s="73" t="str">
        <f t="shared" si="225"/>
        <v/>
      </c>
      <c r="Q7222" s="61" t="s">
        <v>30</v>
      </c>
      <c r="R7222" s="61" t="s">
        <v>91</v>
      </c>
    </row>
    <row r="7223" spans="8:18" x14ac:dyDescent="0.25">
      <c r="H7223" s="59">
        <v>161268</v>
      </c>
      <c r="I7223" s="59" t="s">
        <v>71</v>
      </c>
      <c r="J7223" s="59">
        <v>25894951</v>
      </c>
      <c r="K7223" s="59" t="s">
        <v>7442</v>
      </c>
      <c r="L7223" s="61" t="s">
        <v>112</v>
      </c>
      <c r="M7223" s="61">
        <f>VLOOKUP(H7223,zdroj!C:F,4,0)</f>
        <v>0</v>
      </c>
      <c r="N7223" s="61" t="str">
        <f t="shared" si="224"/>
        <v>katA</v>
      </c>
      <c r="P7223" s="73" t="str">
        <f t="shared" si="225"/>
        <v/>
      </c>
      <c r="Q7223" s="61" t="s">
        <v>30</v>
      </c>
    </row>
    <row r="7224" spans="8:18" x14ac:dyDescent="0.25">
      <c r="H7224" s="59">
        <v>161268</v>
      </c>
      <c r="I7224" s="59" t="s">
        <v>71</v>
      </c>
      <c r="J7224" s="59">
        <v>26612194</v>
      </c>
      <c r="K7224" s="59" t="s">
        <v>7443</v>
      </c>
      <c r="L7224" s="61" t="s">
        <v>113</v>
      </c>
      <c r="M7224" s="61">
        <f>VLOOKUP(H7224,zdroj!C:F,4,0)</f>
        <v>0</v>
      </c>
      <c r="N7224" s="61" t="str">
        <f t="shared" si="224"/>
        <v>katB</v>
      </c>
      <c r="P7224" s="73" t="str">
        <f t="shared" si="225"/>
        <v/>
      </c>
      <c r="Q7224" s="61" t="s">
        <v>30</v>
      </c>
      <c r="R7224" s="61" t="s">
        <v>91</v>
      </c>
    </row>
    <row r="7225" spans="8:18" x14ac:dyDescent="0.25">
      <c r="H7225" s="59">
        <v>161268</v>
      </c>
      <c r="I7225" s="59" t="s">
        <v>71</v>
      </c>
      <c r="J7225" s="59">
        <v>30912318</v>
      </c>
      <c r="K7225" s="59" t="s">
        <v>7444</v>
      </c>
      <c r="L7225" s="61" t="s">
        <v>112</v>
      </c>
      <c r="M7225" s="61">
        <f>VLOOKUP(H7225,zdroj!C:F,4,0)</f>
        <v>0</v>
      </c>
      <c r="N7225" s="61" t="str">
        <f t="shared" si="224"/>
        <v>katA</v>
      </c>
      <c r="P7225" s="73" t="str">
        <f t="shared" si="225"/>
        <v/>
      </c>
      <c r="Q7225" s="61" t="s">
        <v>30</v>
      </c>
    </row>
    <row r="7226" spans="8:18" x14ac:dyDescent="0.25">
      <c r="H7226" s="59">
        <v>161268</v>
      </c>
      <c r="I7226" s="59" t="s">
        <v>71</v>
      </c>
      <c r="J7226" s="59">
        <v>78250633</v>
      </c>
      <c r="K7226" s="59" t="s">
        <v>7445</v>
      </c>
      <c r="L7226" s="61" t="s">
        <v>81</v>
      </c>
      <c r="M7226" s="61">
        <f>VLOOKUP(H7226,zdroj!C:F,4,0)</f>
        <v>0</v>
      </c>
      <c r="N7226" s="61" t="str">
        <f t="shared" si="224"/>
        <v>-</v>
      </c>
      <c r="P7226" s="73" t="str">
        <f t="shared" si="225"/>
        <v/>
      </c>
      <c r="Q7226" s="61" t="s">
        <v>88</v>
      </c>
    </row>
    <row r="7227" spans="8:18" x14ac:dyDescent="0.25">
      <c r="H7227" s="59">
        <v>112739</v>
      </c>
      <c r="I7227" s="59" t="s">
        <v>69</v>
      </c>
      <c r="J7227" s="59">
        <v>1170970</v>
      </c>
      <c r="K7227" s="59" t="s">
        <v>7446</v>
      </c>
      <c r="L7227" s="61" t="s">
        <v>113</v>
      </c>
      <c r="M7227" s="61">
        <f>VLOOKUP(H7227,zdroj!C:F,4,0)</f>
        <v>0</v>
      </c>
      <c r="N7227" s="61" t="str">
        <f t="shared" si="224"/>
        <v>katB</v>
      </c>
      <c r="P7227" s="73" t="str">
        <f t="shared" si="225"/>
        <v/>
      </c>
      <c r="Q7227" s="61" t="s">
        <v>30</v>
      </c>
    </row>
    <row r="7228" spans="8:18" x14ac:dyDescent="0.25">
      <c r="H7228" s="59">
        <v>112739</v>
      </c>
      <c r="I7228" s="59" t="s">
        <v>69</v>
      </c>
      <c r="J7228" s="59">
        <v>1171259</v>
      </c>
      <c r="K7228" s="59" t="s">
        <v>7447</v>
      </c>
      <c r="L7228" s="61" t="s">
        <v>113</v>
      </c>
      <c r="M7228" s="61">
        <f>VLOOKUP(H7228,zdroj!C:F,4,0)</f>
        <v>0</v>
      </c>
      <c r="N7228" s="61" t="str">
        <f t="shared" si="224"/>
        <v>katB</v>
      </c>
      <c r="P7228" s="73" t="str">
        <f t="shared" si="225"/>
        <v/>
      </c>
      <c r="Q7228" s="61" t="s">
        <v>30</v>
      </c>
    </row>
    <row r="7229" spans="8:18" x14ac:dyDescent="0.25">
      <c r="H7229" s="59">
        <v>112739</v>
      </c>
      <c r="I7229" s="59" t="s">
        <v>69</v>
      </c>
      <c r="J7229" s="59">
        <v>1171348</v>
      </c>
      <c r="K7229" s="59" t="s">
        <v>7448</v>
      </c>
      <c r="L7229" s="61" t="s">
        <v>113</v>
      </c>
      <c r="M7229" s="61">
        <f>VLOOKUP(H7229,zdroj!C:F,4,0)</f>
        <v>0</v>
      </c>
      <c r="N7229" s="61" t="str">
        <f t="shared" si="224"/>
        <v>katB</v>
      </c>
      <c r="P7229" s="73" t="str">
        <f t="shared" si="225"/>
        <v/>
      </c>
      <c r="Q7229" s="61" t="s">
        <v>30</v>
      </c>
    </row>
    <row r="7230" spans="8:18" x14ac:dyDescent="0.25">
      <c r="H7230" s="59">
        <v>112739</v>
      </c>
      <c r="I7230" s="59" t="s">
        <v>69</v>
      </c>
      <c r="J7230" s="59">
        <v>1171411</v>
      </c>
      <c r="K7230" s="59" t="s">
        <v>7449</v>
      </c>
      <c r="L7230" s="61" t="s">
        <v>113</v>
      </c>
      <c r="M7230" s="61">
        <f>VLOOKUP(H7230,zdroj!C:F,4,0)</f>
        <v>0</v>
      </c>
      <c r="N7230" s="61" t="str">
        <f t="shared" si="224"/>
        <v>katB</v>
      </c>
      <c r="P7230" s="73" t="str">
        <f t="shared" si="225"/>
        <v/>
      </c>
      <c r="Q7230" s="61" t="s">
        <v>30</v>
      </c>
    </row>
    <row r="7231" spans="8:18" x14ac:dyDescent="0.25">
      <c r="H7231" s="59">
        <v>112739</v>
      </c>
      <c r="I7231" s="59" t="s">
        <v>69</v>
      </c>
      <c r="J7231" s="59">
        <v>1171429</v>
      </c>
      <c r="K7231" s="59" t="s">
        <v>7450</v>
      </c>
      <c r="L7231" s="61" t="s">
        <v>81</v>
      </c>
      <c r="M7231" s="61">
        <f>VLOOKUP(H7231,zdroj!C:F,4,0)</f>
        <v>0</v>
      </c>
      <c r="N7231" s="61" t="str">
        <f t="shared" si="224"/>
        <v>-</v>
      </c>
      <c r="P7231" s="73" t="str">
        <f t="shared" si="225"/>
        <v/>
      </c>
      <c r="Q7231" s="61" t="s">
        <v>88</v>
      </c>
    </row>
    <row r="7232" spans="8:18" x14ac:dyDescent="0.25">
      <c r="H7232" s="59">
        <v>112739</v>
      </c>
      <c r="I7232" s="59" t="s">
        <v>69</v>
      </c>
      <c r="J7232" s="59">
        <v>1171437</v>
      </c>
      <c r="K7232" s="59" t="s">
        <v>7451</v>
      </c>
      <c r="L7232" s="61" t="s">
        <v>113</v>
      </c>
      <c r="M7232" s="61">
        <f>VLOOKUP(H7232,zdroj!C:F,4,0)</f>
        <v>0</v>
      </c>
      <c r="N7232" s="61" t="str">
        <f t="shared" si="224"/>
        <v>katB</v>
      </c>
      <c r="P7232" s="73" t="str">
        <f t="shared" si="225"/>
        <v/>
      </c>
      <c r="Q7232" s="61" t="s">
        <v>30</v>
      </c>
    </row>
    <row r="7233" spans="8:17" x14ac:dyDescent="0.25">
      <c r="H7233" s="59">
        <v>112739</v>
      </c>
      <c r="I7233" s="59" t="s">
        <v>69</v>
      </c>
      <c r="J7233" s="59">
        <v>1171445</v>
      </c>
      <c r="K7233" s="59" t="s">
        <v>7452</v>
      </c>
      <c r="L7233" s="61" t="s">
        <v>113</v>
      </c>
      <c r="M7233" s="61">
        <f>VLOOKUP(H7233,zdroj!C:F,4,0)</f>
        <v>0</v>
      </c>
      <c r="N7233" s="61" t="str">
        <f t="shared" si="224"/>
        <v>katB</v>
      </c>
      <c r="P7233" s="73" t="str">
        <f t="shared" si="225"/>
        <v/>
      </c>
      <c r="Q7233" s="61" t="s">
        <v>30</v>
      </c>
    </row>
    <row r="7234" spans="8:17" x14ac:dyDescent="0.25">
      <c r="H7234" s="59">
        <v>112739</v>
      </c>
      <c r="I7234" s="59" t="s">
        <v>69</v>
      </c>
      <c r="J7234" s="59">
        <v>1171453</v>
      </c>
      <c r="K7234" s="59" t="s">
        <v>7453</v>
      </c>
      <c r="L7234" s="61" t="s">
        <v>81</v>
      </c>
      <c r="M7234" s="61">
        <f>VLOOKUP(H7234,zdroj!C:F,4,0)</f>
        <v>0</v>
      </c>
      <c r="N7234" s="61" t="str">
        <f t="shared" si="224"/>
        <v>-</v>
      </c>
      <c r="P7234" s="73" t="str">
        <f t="shared" si="225"/>
        <v/>
      </c>
      <c r="Q7234" s="61" t="s">
        <v>88</v>
      </c>
    </row>
    <row r="7235" spans="8:17" x14ac:dyDescent="0.25">
      <c r="H7235" s="59">
        <v>112739</v>
      </c>
      <c r="I7235" s="59" t="s">
        <v>69</v>
      </c>
      <c r="J7235" s="59">
        <v>1171461</v>
      </c>
      <c r="K7235" s="59" t="s">
        <v>7454</v>
      </c>
      <c r="L7235" s="61" t="s">
        <v>81</v>
      </c>
      <c r="M7235" s="61">
        <f>VLOOKUP(H7235,zdroj!C:F,4,0)</f>
        <v>0</v>
      </c>
      <c r="N7235" s="61" t="str">
        <f t="shared" si="224"/>
        <v>-</v>
      </c>
      <c r="P7235" s="73" t="str">
        <f t="shared" si="225"/>
        <v/>
      </c>
      <c r="Q7235" s="61" t="s">
        <v>88</v>
      </c>
    </row>
    <row r="7236" spans="8:17" x14ac:dyDescent="0.25">
      <c r="H7236" s="59">
        <v>112739</v>
      </c>
      <c r="I7236" s="59" t="s">
        <v>69</v>
      </c>
      <c r="J7236" s="59">
        <v>1171470</v>
      </c>
      <c r="K7236" s="59" t="s">
        <v>7455</v>
      </c>
      <c r="L7236" s="61" t="s">
        <v>81</v>
      </c>
      <c r="M7236" s="61">
        <f>VLOOKUP(H7236,zdroj!C:F,4,0)</f>
        <v>0</v>
      </c>
      <c r="N7236" s="61" t="str">
        <f t="shared" si="224"/>
        <v>-</v>
      </c>
      <c r="P7236" s="73" t="str">
        <f t="shared" si="225"/>
        <v/>
      </c>
      <c r="Q7236" s="61" t="s">
        <v>88</v>
      </c>
    </row>
    <row r="7237" spans="8:17" x14ac:dyDescent="0.25">
      <c r="H7237" s="59">
        <v>112739</v>
      </c>
      <c r="I7237" s="59" t="s">
        <v>69</v>
      </c>
      <c r="J7237" s="59">
        <v>1171488</v>
      </c>
      <c r="K7237" s="59" t="s">
        <v>7456</v>
      </c>
      <c r="L7237" s="61" t="s">
        <v>81</v>
      </c>
      <c r="M7237" s="61">
        <f>VLOOKUP(H7237,zdroj!C:F,4,0)</f>
        <v>0</v>
      </c>
      <c r="N7237" s="61" t="str">
        <f t="shared" si="224"/>
        <v>-</v>
      </c>
      <c r="P7237" s="73" t="str">
        <f t="shared" si="225"/>
        <v/>
      </c>
      <c r="Q7237" s="61" t="s">
        <v>88</v>
      </c>
    </row>
    <row r="7238" spans="8:17" x14ac:dyDescent="0.25">
      <c r="H7238" s="59">
        <v>112739</v>
      </c>
      <c r="I7238" s="59" t="s">
        <v>69</v>
      </c>
      <c r="J7238" s="59">
        <v>1171496</v>
      </c>
      <c r="K7238" s="59" t="s">
        <v>7457</v>
      </c>
      <c r="L7238" s="61" t="s">
        <v>81</v>
      </c>
      <c r="M7238" s="61">
        <f>VLOOKUP(H7238,zdroj!C:F,4,0)</f>
        <v>0</v>
      </c>
      <c r="N7238" s="61" t="str">
        <f t="shared" si="224"/>
        <v>-</v>
      </c>
      <c r="P7238" s="73" t="str">
        <f t="shared" si="225"/>
        <v/>
      </c>
      <c r="Q7238" s="61" t="s">
        <v>88</v>
      </c>
    </row>
    <row r="7239" spans="8:17" x14ac:dyDescent="0.25">
      <c r="H7239" s="59">
        <v>112739</v>
      </c>
      <c r="I7239" s="59" t="s">
        <v>69</v>
      </c>
      <c r="J7239" s="59">
        <v>1171500</v>
      </c>
      <c r="K7239" s="59" t="s">
        <v>7458</v>
      </c>
      <c r="L7239" s="61" t="s">
        <v>81</v>
      </c>
      <c r="M7239" s="61">
        <f>VLOOKUP(H7239,zdroj!C:F,4,0)</f>
        <v>0</v>
      </c>
      <c r="N7239" s="61" t="str">
        <f t="shared" ref="N7239:N7302" si="226">IF(M7239="A",IF(L7239="katA","katB",L7239),L7239)</f>
        <v>-</v>
      </c>
      <c r="P7239" s="73" t="str">
        <f t="shared" ref="P7239:P7302" si="227">IF(O7239="A",1,"")</f>
        <v/>
      </c>
      <c r="Q7239" s="61" t="s">
        <v>88</v>
      </c>
    </row>
    <row r="7240" spans="8:17" x14ac:dyDescent="0.25">
      <c r="H7240" s="59">
        <v>112739</v>
      </c>
      <c r="I7240" s="59" t="s">
        <v>69</v>
      </c>
      <c r="J7240" s="59">
        <v>1171518</v>
      </c>
      <c r="K7240" s="59" t="s">
        <v>7459</v>
      </c>
      <c r="L7240" s="61" t="s">
        <v>81</v>
      </c>
      <c r="M7240" s="61">
        <f>VLOOKUP(H7240,zdroj!C:F,4,0)</f>
        <v>0</v>
      </c>
      <c r="N7240" s="61" t="str">
        <f t="shared" si="226"/>
        <v>-</v>
      </c>
      <c r="P7240" s="73" t="str">
        <f t="shared" si="227"/>
        <v/>
      </c>
      <c r="Q7240" s="61" t="s">
        <v>88</v>
      </c>
    </row>
    <row r="7241" spans="8:17" x14ac:dyDescent="0.25">
      <c r="H7241" s="59">
        <v>112739</v>
      </c>
      <c r="I7241" s="59" t="s">
        <v>69</v>
      </c>
      <c r="J7241" s="59">
        <v>1171526</v>
      </c>
      <c r="K7241" s="59" t="s">
        <v>7460</v>
      </c>
      <c r="L7241" s="61" t="s">
        <v>81</v>
      </c>
      <c r="M7241" s="61">
        <f>VLOOKUP(H7241,zdroj!C:F,4,0)</f>
        <v>0</v>
      </c>
      <c r="N7241" s="61" t="str">
        <f t="shared" si="226"/>
        <v>-</v>
      </c>
      <c r="P7241" s="73" t="str">
        <f t="shared" si="227"/>
        <v/>
      </c>
      <c r="Q7241" s="61" t="s">
        <v>88</v>
      </c>
    </row>
    <row r="7242" spans="8:17" x14ac:dyDescent="0.25">
      <c r="H7242" s="59">
        <v>112739</v>
      </c>
      <c r="I7242" s="59" t="s">
        <v>69</v>
      </c>
      <c r="J7242" s="59">
        <v>1171534</v>
      </c>
      <c r="K7242" s="59" t="s">
        <v>7461</v>
      </c>
      <c r="L7242" s="61" t="s">
        <v>81</v>
      </c>
      <c r="M7242" s="61">
        <f>VLOOKUP(H7242,zdroj!C:F,4,0)</f>
        <v>0</v>
      </c>
      <c r="N7242" s="61" t="str">
        <f t="shared" si="226"/>
        <v>-</v>
      </c>
      <c r="P7242" s="73" t="str">
        <f t="shared" si="227"/>
        <v/>
      </c>
      <c r="Q7242" s="61" t="s">
        <v>88</v>
      </c>
    </row>
    <row r="7243" spans="8:17" x14ac:dyDescent="0.25">
      <c r="H7243" s="59">
        <v>112739</v>
      </c>
      <c r="I7243" s="59" t="s">
        <v>69</v>
      </c>
      <c r="J7243" s="59">
        <v>1171542</v>
      </c>
      <c r="K7243" s="59" t="s">
        <v>7462</v>
      </c>
      <c r="L7243" s="61" t="s">
        <v>81</v>
      </c>
      <c r="M7243" s="61">
        <f>VLOOKUP(H7243,zdroj!C:F,4,0)</f>
        <v>0</v>
      </c>
      <c r="N7243" s="61" t="str">
        <f t="shared" si="226"/>
        <v>-</v>
      </c>
      <c r="P7243" s="73" t="str">
        <f t="shared" si="227"/>
        <v/>
      </c>
      <c r="Q7243" s="61" t="s">
        <v>88</v>
      </c>
    </row>
    <row r="7244" spans="8:17" x14ac:dyDescent="0.25">
      <c r="H7244" s="59">
        <v>112739</v>
      </c>
      <c r="I7244" s="59" t="s">
        <v>69</v>
      </c>
      <c r="J7244" s="59">
        <v>1171551</v>
      </c>
      <c r="K7244" s="59" t="s">
        <v>7463</v>
      </c>
      <c r="L7244" s="61" t="s">
        <v>81</v>
      </c>
      <c r="M7244" s="61">
        <f>VLOOKUP(H7244,zdroj!C:F,4,0)</f>
        <v>0</v>
      </c>
      <c r="N7244" s="61" t="str">
        <f t="shared" si="226"/>
        <v>-</v>
      </c>
      <c r="P7244" s="73" t="str">
        <f t="shared" si="227"/>
        <v/>
      </c>
      <c r="Q7244" s="61" t="s">
        <v>88</v>
      </c>
    </row>
    <row r="7245" spans="8:17" x14ac:dyDescent="0.25">
      <c r="H7245" s="59">
        <v>112739</v>
      </c>
      <c r="I7245" s="59" t="s">
        <v>69</v>
      </c>
      <c r="J7245" s="59">
        <v>1171577</v>
      </c>
      <c r="K7245" s="59" t="s">
        <v>7464</v>
      </c>
      <c r="L7245" s="61" t="s">
        <v>81</v>
      </c>
      <c r="M7245" s="61">
        <f>VLOOKUP(H7245,zdroj!C:F,4,0)</f>
        <v>0</v>
      </c>
      <c r="N7245" s="61" t="str">
        <f t="shared" si="226"/>
        <v>-</v>
      </c>
      <c r="P7245" s="73" t="str">
        <f t="shared" si="227"/>
        <v/>
      </c>
      <c r="Q7245" s="61" t="s">
        <v>88</v>
      </c>
    </row>
    <row r="7246" spans="8:17" x14ac:dyDescent="0.25">
      <c r="H7246" s="59">
        <v>112739</v>
      </c>
      <c r="I7246" s="59" t="s">
        <v>69</v>
      </c>
      <c r="J7246" s="59">
        <v>1171585</v>
      </c>
      <c r="K7246" s="59" t="s">
        <v>7465</v>
      </c>
      <c r="L7246" s="61" t="s">
        <v>81</v>
      </c>
      <c r="M7246" s="61">
        <f>VLOOKUP(H7246,zdroj!C:F,4,0)</f>
        <v>0</v>
      </c>
      <c r="N7246" s="61" t="str">
        <f t="shared" si="226"/>
        <v>-</v>
      </c>
      <c r="P7246" s="73" t="str">
        <f t="shared" si="227"/>
        <v/>
      </c>
      <c r="Q7246" s="61" t="s">
        <v>88</v>
      </c>
    </row>
    <row r="7247" spans="8:17" x14ac:dyDescent="0.25">
      <c r="H7247" s="59">
        <v>112739</v>
      </c>
      <c r="I7247" s="59" t="s">
        <v>69</v>
      </c>
      <c r="J7247" s="59">
        <v>1171593</v>
      </c>
      <c r="K7247" s="59" t="s">
        <v>7466</v>
      </c>
      <c r="L7247" s="61" t="s">
        <v>81</v>
      </c>
      <c r="M7247" s="61">
        <f>VLOOKUP(H7247,zdroj!C:F,4,0)</f>
        <v>0</v>
      </c>
      <c r="N7247" s="61" t="str">
        <f t="shared" si="226"/>
        <v>-</v>
      </c>
      <c r="P7247" s="73" t="str">
        <f t="shared" si="227"/>
        <v/>
      </c>
      <c r="Q7247" s="61" t="s">
        <v>88</v>
      </c>
    </row>
    <row r="7248" spans="8:17" x14ac:dyDescent="0.25">
      <c r="H7248" s="59">
        <v>112739</v>
      </c>
      <c r="I7248" s="59" t="s">
        <v>69</v>
      </c>
      <c r="J7248" s="59">
        <v>1171607</v>
      </c>
      <c r="K7248" s="59" t="s">
        <v>7467</v>
      </c>
      <c r="L7248" s="61" t="s">
        <v>81</v>
      </c>
      <c r="M7248" s="61">
        <f>VLOOKUP(H7248,zdroj!C:F,4,0)</f>
        <v>0</v>
      </c>
      <c r="N7248" s="61" t="str">
        <f t="shared" si="226"/>
        <v>-</v>
      </c>
      <c r="P7248" s="73" t="str">
        <f t="shared" si="227"/>
        <v/>
      </c>
      <c r="Q7248" s="61" t="s">
        <v>88</v>
      </c>
    </row>
    <row r="7249" spans="8:17" x14ac:dyDescent="0.25">
      <c r="H7249" s="59">
        <v>112739</v>
      </c>
      <c r="I7249" s="59" t="s">
        <v>69</v>
      </c>
      <c r="J7249" s="59">
        <v>1171615</v>
      </c>
      <c r="K7249" s="59" t="s">
        <v>7468</v>
      </c>
      <c r="L7249" s="61" t="s">
        <v>81</v>
      </c>
      <c r="M7249" s="61">
        <f>VLOOKUP(H7249,zdroj!C:F,4,0)</f>
        <v>0</v>
      </c>
      <c r="N7249" s="61" t="str">
        <f t="shared" si="226"/>
        <v>-</v>
      </c>
      <c r="P7249" s="73" t="str">
        <f t="shared" si="227"/>
        <v/>
      </c>
      <c r="Q7249" s="61" t="s">
        <v>88</v>
      </c>
    </row>
    <row r="7250" spans="8:17" x14ac:dyDescent="0.25">
      <c r="H7250" s="59">
        <v>112739</v>
      </c>
      <c r="I7250" s="59" t="s">
        <v>69</v>
      </c>
      <c r="J7250" s="59">
        <v>1171623</v>
      </c>
      <c r="K7250" s="59" t="s">
        <v>7469</v>
      </c>
      <c r="L7250" s="61" t="s">
        <v>81</v>
      </c>
      <c r="M7250" s="61">
        <f>VLOOKUP(H7250,zdroj!C:F,4,0)</f>
        <v>0</v>
      </c>
      <c r="N7250" s="61" t="str">
        <f t="shared" si="226"/>
        <v>-</v>
      </c>
      <c r="P7250" s="73" t="str">
        <f t="shared" si="227"/>
        <v/>
      </c>
      <c r="Q7250" s="61" t="s">
        <v>88</v>
      </c>
    </row>
    <row r="7251" spans="8:17" x14ac:dyDescent="0.25">
      <c r="H7251" s="59">
        <v>112739</v>
      </c>
      <c r="I7251" s="59" t="s">
        <v>69</v>
      </c>
      <c r="J7251" s="59">
        <v>1171631</v>
      </c>
      <c r="K7251" s="59" t="s">
        <v>7470</v>
      </c>
      <c r="L7251" s="61" t="s">
        <v>81</v>
      </c>
      <c r="M7251" s="61">
        <f>VLOOKUP(H7251,zdroj!C:F,4,0)</f>
        <v>0</v>
      </c>
      <c r="N7251" s="61" t="str">
        <f t="shared" si="226"/>
        <v>-</v>
      </c>
      <c r="P7251" s="73" t="str">
        <f t="shared" si="227"/>
        <v/>
      </c>
      <c r="Q7251" s="61" t="s">
        <v>88</v>
      </c>
    </row>
    <row r="7252" spans="8:17" x14ac:dyDescent="0.25">
      <c r="H7252" s="59">
        <v>112739</v>
      </c>
      <c r="I7252" s="59" t="s">
        <v>69</v>
      </c>
      <c r="J7252" s="59">
        <v>1171640</v>
      </c>
      <c r="K7252" s="59" t="s">
        <v>7471</v>
      </c>
      <c r="L7252" s="61" t="s">
        <v>81</v>
      </c>
      <c r="M7252" s="61">
        <f>VLOOKUP(H7252,zdroj!C:F,4,0)</f>
        <v>0</v>
      </c>
      <c r="N7252" s="61" t="str">
        <f t="shared" si="226"/>
        <v>-</v>
      </c>
      <c r="P7252" s="73" t="str">
        <f t="shared" si="227"/>
        <v/>
      </c>
      <c r="Q7252" s="61" t="s">
        <v>88</v>
      </c>
    </row>
    <row r="7253" spans="8:17" x14ac:dyDescent="0.25">
      <c r="H7253" s="59">
        <v>112739</v>
      </c>
      <c r="I7253" s="59" t="s">
        <v>69</v>
      </c>
      <c r="J7253" s="59">
        <v>1171658</v>
      </c>
      <c r="K7253" s="59" t="s">
        <v>7472</v>
      </c>
      <c r="L7253" s="61" t="s">
        <v>81</v>
      </c>
      <c r="M7253" s="61">
        <f>VLOOKUP(H7253,zdroj!C:F,4,0)</f>
        <v>0</v>
      </c>
      <c r="N7253" s="61" t="str">
        <f t="shared" si="226"/>
        <v>-</v>
      </c>
      <c r="P7253" s="73" t="str">
        <f t="shared" si="227"/>
        <v/>
      </c>
      <c r="Q7253" s="61" t="s">
        <v>88</v>
      </c>
    </row>
    <row r="7254" spans="8:17" x14ac:dyDescent="0.25">
      <c r="H7254" s="59">
        <v>112739</v>
      </c>
      <c r="I7254" s="59" t="s">
        <v>69</v>
      </c>
      <c r="J7254" s="59">
        <v>1171666</v>
      </c>
      <c r="K7254" s="59" t="s">
        <v>7473</v>
      </c>
      <c r="L7254" s="61" t="s">
        <v>81</v>
      </c>
      <c r="M7254" s="61">
        <f>VLOOKUP(H7254,zdroj!C:F,4,0)</f>
        <v>0</v>
      </c>
      <c r="N7254" s="61" t="str">
        <f t="shared" si="226"/>
        <v>-</v>
      </c>
      <c r="P7254" s="73" t="str">
        <f t="shared" si="227"/>
        <v/>
      </c>
      <c r="Q7254" s="61" t="s">
        <v>88</v>
      </c>
    </row>
    <row r="7255" spans="8:17" x14ac:dyDescent="0.25">
      <c r="H7255" s="59">
        <v>112739</v>
      </c>
      <c r="I7255" s="59" t="s">
        <v>69</v>
      </c>
      <c r="J7255" s="59">
        <v>1171674</v>
      </c>
      <c r="K7255" s="59" t="s">
        <v>7474</v>
      </c>
      <c r="L7255" s="61" t="s">
        <v>81</v>
      </c>
      <c r="M7255" s="61">
        <f>VLOOKUP(H7255,zdroj!C:F,4,0)</f>
        <v>0</v>
      </c>
      <c r="N7255" s="61" t="str">
        <f t="shared" si="226"/>
        <v>-</v>
      </c>
      <c r="P7255" s="73" t="str">
        <f t="shared" si="227"/>
        <v/>
      </c>
      <c r="Q7255" s="61" t="s">
        <v>86</v>
      </c>
    </row>
    <row r="7256" spans="8:17" x14ac:dyDescent="0.25">
      <c r="H7256" s="59">
        <v>112739</v>
      </c>
      <c r="I7256" s="59" t="s">
        <v>69</v>
      </c>
      <c r="J7256" s="59">
        <v>1171682</v>
      </c>
      <c r="K7256" s="59" t="s">
        <v>7475</v>
      </c>
      <c r="L7256" s="61" t="s">
        <v>81</v>
      </c>
      <c r="M7256" s="61">
        <f>VLOOKUP(H7256,zdroj!C:F,4,0)</f>
        <v>0</v>
      </c>
      <c r="N7256" s="61" t="str">
        <f t="shared" si="226"/>
        <v>-</v>
      </c>
      <c r="P7256" s="73" t="str">
        <f t="shared" si="227"/>
        <v/>
      </c>
      <c r="Q7256" s="61" t="s">
        <v>88</v>
      </c>
    </row>
    <row r="7257" spans="8:17" x14ac:dyDescent="0.25">
      <c r="H7257" s="59">
        <v>112739</v>
      </c>
      <c r="I7257" s="59" t="s">
        <v>69</v>
      </c>
      <c r="J7257" s="59">
        <v>1171704</v>
      </c>
      <c r="K7257" s="59" t="s">
        <v>7476</v>
      </c>
      <c r="L7257" s="61" t="s">
        <v>81</v>
      </c>
      <c r="M7257" s="61">
        <f>VLOOKUP(H7257,zdroj!C:F,4,0)</f>
        <v>0</v>
      </c>
      <c r="N7257" s="61" t="str">
        <f t="shared" si="226"/>
        <v>-</v>
      </c>
      <c r="P7257" s="73" t="str">
        <f t="shared" si="227"/>
        <v/>
      </c>
      <c r="Q7257" s="61" t="s">
        <v>86</v>
      </c>
    </row>
    <row r="7258" spans="8:17" x14ac:dyDescent="0.25">
      <c r="H7258" s="59">
        <v>112739</v>
      </c>
      <c r="I7258" s="59" t="s">
        <v>69</v>
      </c>
      <c r="J7258" s="59">
        <v>1171712</v>
      </c>
      <c r="K7258" s="59" t="s">
        <v>7477</v>
      </c>
      <c r="L7258" s="61" t="s">
        <v>81</v>
      </c>
      <c r="M7258" s="61">
        <f>VLOOKUP(H7258,zdroj!C:F,4,0)</f>
        <v>0</v>
      </c>
      <c r="N7258" s="61" t="str">
        <f t="shared" si="226"/>
        <v>-</v>
      </c>
      <c r="P7258" s="73" t="str">
        <f t="shared" si="227"/>
        <v/>
      </c>
      <c r="Q7258" s="61" t="s">
        <v>88</v>
      </c>
    </row>
    <row r="7259" spans="8:17" x14ac:dyDescent="0.25">
      <c r="H7259" s="59">
        <v>112739</v>
      </c>
      <c r="I7259" s="59" t="s">
        <v>69</v>
      </c>
      <c r="J7259" s="59">
        <v>1171721</v>
      </c>
      <c r="K7259" s="59" t="s">
        <v>7478</v>
      </c>
      <c r="L7259" s="61" t="s">
        <v>81</v>
      </c>
      <c r="M7259" s="61">
        <f>VLOOKUP(H7259,zdroj!C:F,4,0)</f>
        <v>0</v>
      </c>
      <c r="N7259" s="61" t="str">
        <f t="shared" si="226"/>
        <v>-</v>
      </c>
      <c r="P7259" s="73" t="str">
        <f t="shared" si="227"/>
        <v/>
      </c>
      <c r="Q7259" s="61" t="s">
        <v>88</v>
      </c>
    </row>
    <row r="7260" spans="8:17" x14ac:dyDescent="0.25">
      <c r="H7260" s="59">
        <v>112739</v>
      </c>
      <c r="I7260" s="59" t="s">
        <v>69</v>
      </c>
      <c r="J7260" s="59">
        <v>1171739</v>
      </c>
      <c r="K7260" s="59" t="s">
        <v>7479</v>
      </c>
      <c r="L7260" s="61" t="s">
        <v>81</v>
      </c>
      <c r="M7260" s="61">
        <f>VLOOKUP(H7260,zdroj!C:F,4,0)</f>
        <v>0</v>
      </c>
      <c r="N7260" s="61" t="str">
        <f t="shared" si="226"/>
        <v>-</v>
      </c>
      <c r="P7260" s="73" t="str">
        <f t="shared" si="227"/>
        <v/>
      </c>
      <c r="Q7260" s="61" t="s">
        <v>88</v>
      </c>
    </row>
    <row r="7261" spans="8:17" x14ac:dyDescent="0.25">
      <c r="H7261" s="59">
        <v>112739</v>
      </c>
      <c r="I7261" s="59" t="s">
        <v>69</v>
      </c>
      <c r="J7261" s="59">
        <v>1171755</v>
      </c>
      <c r="K7261" s="59" t="s">
        <v>7480</v>
      </c>
      <c r="L7261" s="61" t="s">
        <v>81</v>
      </c>
      <c r="M7261" s="61">
        <f>VLOOKUP(H7261,zdroj!C:F,4,0)</f>
        <v>0</v>
      </c>
      <c r="N7261" s="61" t="str">
        <f t="shared" si="226"/>
        <v>-</v>
      </c>
      <c r="P7261" s="73" t="str">
        <f t="shared" si="227"/>
        <v/>
      </c>
      <c r="Q7261" s="61" t="s">
        <v>88</v>
      </c>
    </row>
    <row r="7262" spans="8:17" x14ac:dyDescent="0.25">
      <c r="H7262" s="59">
        <v>112739</v>
      </c>
      <c r="I7262" s="59" t="s">
        <v>69</v>
      </c>
      <c r="J7262" s="59">
        <v>1171763</v>
      </c>
      <c r="K7262" s="59" t="s">
        <v>7481</v>
      </c>
      <c r="L7262" s="61" t="s">
        <v>81</v>
      </c>
      <c r="M7262" s="61">
        <f>VLOOKUP(H7262,zdroj!C:F,4,0)</f>
        <v>0</v>
      </c>
      <c r="N7262" s="61" t="str">
        <f t="shared" si="226"/>
        <v>-</v>
      </c>
      <c r="P7262" s="73" t="str">
        <f t="shared" si="227"/>
        <v/>
      </c>
      <c r="Q7262" s="61" t="s">
        <v>88</v>
      </c>
    </row>
    <row r="7263" spans="8:17" x14ac:dyDescent="0.25">
      <c r="H7263" s="59">
        <v>112739</v>
      </c>
      <c r="I7263" s="59" t="s">
        <v>69</v>
      </c>
      <c r="J7263" s="59">
        <v>1171771</v>
      </c>
      <c r="K7263" s="59" t="s">
        <v>7482</v>
      </c>
      <c r="L7263" s="61" t="s">
        <v>81</v>
      </c>
      <c r="M7263" s="61">
        <f>VLOOKUP(H7263,zdroj!C:F,4,0)</f>
        <v>0</v>
      </c>
      <c r="N7263" s="61" t="str">
        <f t="shared" si="226"/>
        <v>-</v>
      </c>
      <c r="P7263" s="73" t="str">
        <f t="shared" si="227"/>
        <v/>
      </c>
      <c r="Q7263" s="61" t="s">
        <v>88</v>
      </c>
    </row>
    <row r="7264" spans="8:17" x14ac:dyDescent="0.25">
      <c r="H7264" s="59">
        <v>112739</v>
      </c>
      <c r="I7264" s="59" t="s">
        <v>69</v>
      </c>
      <c r="J7264" s="59">
        <v>1171780</v>
      </c>
      <c r="K7264" s="59" t="s">
        <v>7483</v>
      </c>
      <c r="L7264" s="61" t="s">
        <v>81</v>
      </c>
      <c r="M7264" s="61">
        <f>VLOOKUP(H7264,zdroj!C:F,4,0)</f>
        <v>0</v>
      </c>
      <c r="N7264" s="61" t="str">
        <f t="shared" si="226"/>
        <v>-</v>
      </c>
      <c r="P7264" s="73" t="str">
        <f t="shared" si="227"/>
        <v/>
      </c>
      <c r="Q7264" s="61" t="s">
        <v>88</v>
      </c>
    </row>
    <row r="7265" spans="8:17" x14ac:dyDescent="0.25">
      <c r="H7265" s="59">
        <v>112739</v>
      </c>
      <c r="I7265" s="59" t="s">
        <v>69</v>
      </c>
      <c r="J7265" s="59">
        <v>1171798</v>
      </c>
      <c r="K7265" s="59" t="s">
        <v>7484</v>
      </c>
      <c r="L7265" s="61" t="s">
        <v>81</v>
      </c>
      <c r="M7265" s="61">
        <f>VLOOKUP(H7265,zdroj!C:F,4,0)</f>
        <v>0</v>
      </c>
      <c r="N7265" s="61" t="str">
        <f t="shared" si="226"/>
        <v>-</v>
      </c>
      <c r="P7265" s="73" t="str">
        <f t="shared" si="227"/>
        <v/>
      </c>
      <c r="Q7265" s="61" t="s">
        <v>88</v>
      </c>
    </row>
    <row r="7266" spans="8:17" x14ac:dyDescent="0.25">
      <c r="H7266" s="59">
        <v>112739</v>
      </c>
      <c r="I7266" s="59" t="s">
        <v>69</v>
      </c>
      <c r="J7266" s="59">
        <v>1171801</v>
      </c>
      <c r="K7266" s="59" t="s">
        <v>7485</v>
      </c>
      <c r="L7266" s="61" t="s">
        <v>81</v>
      </c>
      <c r="M7266" s="61">
        <f>VLOOKUP(H7266,zdroj!C:F,4,0)</f>
        <v>0</v>
      </c>
      <c r="N7266" s="61" t="str">
        <f t="shared" si="226"/>
        <v>-</v>
      </c>
      <c r="P7266" s="73" t="str">
        <f t="shared" si="227"/>
        <v/>
      </c>
      <c r="Q7266" s="61" t="s">
        <v>88</v>
      </c>
    </row>
    <row r="7267" spans="8:17" x14ac:dyDescent="0.25">
      <c r="H7267" s="59">
        <v>112739</v>
      </c>
      <c r="I7267" s="59" t="s">
        <v>69</v>
      </c>
      <c r="J7267" s="59">
        <v>1171810</v>
      </c>
      <c r="K7267" s="59" t="s">
        <v>7486</v>
      </c>
      <c r="L7267" s="61" t="s">
        <v>81</v>
      </c>
      <c r="M7267" s="61">
        <f>VLOOKUP(H7267,zdroj!C:F,4,0)</f>
        <v>0</v>
      </c>
      <c r="N7267" s="61" t="str">
        <f t="shared" si="226"/>
        <v>-</v>
      </c>
      <c r="P7267" s="73" t="str">
        <f t="shared" si="227"/>
        <v/>
      </c>
      <c r="Q7267" s="61" t="s">
        <v>88</v>
      </c>
    </row>
    <row r="7268" spans="8:17" x14ac:dyDescent="0.25">
      <c r="H7268" s="59">
        <v>112739</v>
      </c>
      <c r="I7268" s="59" t="s">
        <v>69</v>
      </c>
      <c r="J7268" s="59">
        <v>1171828</v>
      </c>
      <c r="K7268" s="59" t="s">
        <v>7487</v>
      </c>
      <c r="L7268" s="61" t="s">
        <v>81</v>
      </c>
      <c r="M7268" s="61">
        <f>VLOOKUP(H7268,zdroj!C:F,4,0)</f>
        <v>0</v>
      </c>
      <c r="N7268" s="61" t="str">
        <f t="shared" si="226"/>
        <v>-</v>
      </c>
      <c r="P7268" s="73" t="str">
        <f t="shared" si="227"/>
        <v/>
      </c>
      <c r="Q7268" s="61" t="s">
        <v>86</v>
      </c>
    </row>
    <row r="7269" spans="8:17" x14ac:dyDescent="0.25">
      <c r="H7269" s="59">
        <v>112739</v>
      </c>
      <c r="I7269" s="59" t="s">
        <v>69</v>
      </c>
      <c r="J7269" s="59">
        <v>1171836</v>
      </c>
      <c r="K7269" s="59" t="s">
        <v>7488</v>
      </c>
      <c r="L7269" s="61" t="s">
        <v>81</v>
      </c>
      <c r="M7269" s="61">
        <f>VLOOKUP(H7269,zdroj!C:F,4,0)</f>
        <v>0</v>
      </c>
      <c r="N7269" s="61" t="str">
        <f t="shared" si="226"/>
        <v>-</v>
      </c>
      <c r="P7269" s="73" t="str">
        <f t="shared" si="227"/>
        <v/>
      </c>
      <c r="Q7269" s="61" t="s">
        <v>88</v>
      </c>
    </row>
    <row r="7270" spans="8:17" x14ac:dyDescent="0.25">
      <c r="H7270" s="59">
        <v>112739</v>
      </c>
      <c r="I7270" s="59" t="s">
        <v>69</v>
      </c>
      <c r="J7270" s="59">
        <v>1171844</v>
      </c>
      <c r="K7270" s="59" t="s">
        <v>7489</v>
      </c>
      <c r="L7270" s="61" t="s">
        <v>81</v>
      </c>
      <c r="M7270" s="61">
        <f>VLOOKUP(H7270,zdroj!C:F,4,0)</f>
        <v>0</v>
      </c>
      <c r="N7270" s="61" t="str">
        <f t="shared" si="226"/>
        <v>-</v>
      </c>
      <c r="P7270" s="73" t="str">
        <f t="shared" si="227"/>
        <v/>
      </c>
      <c r="Q7270" s="61" t="s">
        <v>88</v>
      </c>
    </row>
    <row r="7271" spans="8:17" x14ac:dyDescent="0.25">
      <c r="H7271" s="59">
        <v>112739</v>
      </c>
      <c r="I7271" s="59" t="s">
        <v>69</v>
      </c>
      <c r="J7271" s="59">
        <v>1171852</v>
      </c>
      <c r="K7271" s="59" t="s">
        <v>7490</v>
      </c>
      <c r="L7271" s="61" t="s">
        <v>81</v>
      </c>
      <c r="M7271" s="61">
        <f>VLOOKUP(H7271,zdroj!C:F,4,0)</f>
        <v>0</v>
      </c>
      <c r="N7271" s="61" t="str">
        <f t="shared" si="226"/>
        <v>-</v>
      </c>
      <c r="P7271" s="73" t="str">
        <f t="shared" si="227"/>
        <v/>
      </c>
      <c r="Q7271" s="61" t="s">
        <v>88</v>
      </c>
    </row>
    <row r="7272" spans="8:17" x14ac:dyDescent="0.25">
      <c r="H7272" s="59">
        <v>112739</v>
      </c>
      <c r="I7272" s="59" t="s">
        <v>69</v>
      </c>
      <c r="J7272" s="59">
        <v>1171861</v>
      </c>
      <c r="K7272" s="59" t="s">
        <v>7491</v>
      </c>
      <c r="L7272" s="61" t="s">
        <v>81</v>
      </c>
      <c r="M7272" s="61">
        <f>VLOOKUP(H7272,zdroj!C:F,4,0)</f>
        <v>0</v>
      </c>
      <c r="N7272" s="61" t="str">
        <f t="shared" si="226"/>
        <v>-</v>
      </c>
      <c r="P7272" s="73" t="str">
        <f t="shared" si="227"/>
        <v/>
      </c>
      <c r="Q7272" s="61" t="s">
        <v>86</v>
      </c>
    </row>
    <row r="7273" spans="8:17" x14ac:dyDescent="0.25">
      <c r="H7273" s="59">
        <v>112739</v>
      </c>
      <c r="I7273" s="59" t="s">
        <v>69</v>
      </c>
      <c r="J7273" s="59">
        <v>1171879</v>
      </c>
      <c r="K7273" s="59" t="s">
        <v>7492</v>
      </c>
      <c r="L7273" s="61" t="s">
        <v>81</v>
      </c>
      <c r="M7273" s="61">
        <f>VLOOKUP(H7273,zdroj!C:F,4,0)</f>
        <v>0</v>
      </c>
      <c r="N7273" s="61" t="str">
        <f t="shared" si="226"/>
        <v>-</v>
      </c>
      <c r="P7273" s="73" t="str">
        <f t="shared" si="227"/>
        <v/>
      </c>
      <c r="Q7273" s="61" t="s">
        <v>88</v>
      </c>
    </row>
    <row r="7274" spans="8:17" x14ac:dyDescent="0.25">
      <c r="H7274" s="59">
        <v>112739</v>
      </c>
      <c r="I7274" s="59" t="s">
        <v>69</v>
      </c>
      <c r="J7274" s="59">
        <v>1171887</v>
      </c>
      <c r="K7274" s="59" t="s">
        <v>7493</v>
      </c>
      <c r="L7274" s="61" t="s">
        <v>81</v>
      </c>
      <c r="M7274" s="61">
        <f>VLOOKUP(H7274,zdroj!C:F,4,0)</f>
        <v>0</v>
      </c>
      <c r="N7274" s="61" t="str">
        <f t="shared" si="226"/>
        <v>-</v>
      </c>
      <c r="P7274" s="73" t="str">
        <f t="shared" si="227"/>
        <v/>
      </c>
      <c r="Q7274" s="61" t="s">
        <v>88</v>
      </c>
    </row>
    <row r="7275" spans="8:17" x14ac:dyDescent="0.25">
      <c r="H7275" s="59">
        <v>112739</v>
      </c>
      <c r="I7275" s="59" t="s">
        <v>69</v>
      </c>
      <c r="J7275" s="59">
        <v>1171895</v>
      </c>
      <c r="K7275" s="59" t="s">
        <v>7494</v>
      </c>
      <c r="L7275" s="61" t="s">
        <v>81</v>
      </c>
      <c r="M7275" s="61">
        <f>VLOOKUP(H7275,zdroj!C:F,4,0)</f>
        <v>0</v>
      </c>
      <c r="N7275" s="61" t="str">
        <f t="shared" si="226"/>
        <v>-</v>
      </c>
      <c r="P7275" s="73" t="str">
        <f t="shared" si="227"/>
        <v/>
      </c>
      <c r="Q7275" s="61" t="s">
        <v>88</v>
      </c>
    </row>
    <row r="7276" spans="8:17" x14ac:dyDescent="0.25">
      <c r="H7276" s="59">
        <v>112739</v>
      </c>
      <c r="I7276" s="59" t="s">
        <v>69</v>
      </c>
      <c r="J7276" s="59">
        <v>1171909</v>
      </c>
      <c r="K7276" s="59" t="s">
        <v>7495</v>
      </c>
      <c r="L7276" s="61" t="s">
        <v>81</v>
      </c>
      <c r="M7276" s="61">
        <f>VLOOKUP(H7276,zdroj!C:F,4,0)</f>
        <v>0</v>
      </c>
      <c r="N7276" s="61" t="str">
        <f t="shared" si="226"/>
        <v>-</v>
      </c>
      <c r="P7276" s="73" t="str">
        <f t="shared" si="227"/>
        <v/>
      </c>
      <c r="Q7276" s="61" t="s">
        <v>88</v>
      </c>
    </row>
    <row r="7277" spans="8:17" x14ac:dyDescent="0.25">
      <c r="H7277" s="59">
        <v>112739</v>
      </c>
      <c r="I7277" s="59" t="s">
        <v>69</v>
      </c>
      <c r="J7277" s="59">
        <v>1171917</v>
      </c>
      <c r="K7277" s="59" t="s">
        <v>7496</v>
      </c>
      <c r="L7277" s="61" t="s">
        <v>81</v>
      </c>
      <c r="M7277" s="61">
        <f>VLOOKUP(H7277,zdroj!C:F,4,0)</f>
        <v>0</v>
      </c>
      <c r="N7277" s="61" t="str">
        <f t="shared" si="226"/>
        <v>-</v>
      </c>
      <c r="P7277" s="73" t="str">
        <f t="shared" si="227"/>
        <v/>
      </c>
      <c r="Q7277" s="61" t="s">
        <v>88</v>
      </c>
    </row>
    <row r="7278" spans="8:17" x14ac:dyDescent="0.25">
      <c r="H7278" s="59">
        <v>112739</v>
      </c>
      <c r="I7278" s="59" t="s">
        <v>69</v>
      </c>
      <c r="J7278" s="59">
        <v>1171925</v>
      </c>
      <c r="K7278" s="59" t="s">
        <v>7497</v>
      </c>
      <c r="L7278" s="61" t="s">
        <v>81</v>
      </c>
      <c r="M7278" s="61">
        <f>VLOOKUP(H7278,zdroj!C:F,4,0)</f>
        <v>0</v>
      </c>
      <c r="N7278" s="61" t="str">
        <f t="shared" si="226"/>
        <v>-</v>
      </c>
      <c r="P7278" s="73" t="str">
        <f t="shared" si="227"/>
        <v/>
      </c>
      <c r="Q7278" s="61" t="s">
        <v>88</v>
      </c>
    </row>
    <row r="7279" spans="8:17" x14ac:dyDescent="0.25">
      <c r="H7279" s="59">
        <v>112739</v>
      </c>
      <c r="I7279" s="59" t="s">
        <v>69</v>
      </c>
      <c r="J7279" s="59">
        <v>1171933</v>
      </c>
      <c r="K7279" s="59" t="s">
        <v>7498</v>
      </c>
      <c r="L7279" s="61" t="s">
        <v>81</v>
      </c>
      <c r="M7279" s="61">
        <f>VLOOKUP(H7279,zdroj!C:F,4,0)</f>
        <v>0</v>
      </c>
      <c r="N7279" s="61" t="str">
        <f t="shared" si="226"/>
        <v>-</v>
      </c>
      <c r="P7279" s="73" t="str">
        <f t="shared" si="227"/>
        <v/>
      </c>
      <c r="Q7279" s="61" t="s">
        <v>88</v>
      </c>
    </row>
    <row r="7280" spans="8:17" x14ac:dyDescent="0.25">
      <c r="H7280" s="59">
        <v>112739</v>
      </c>
      <c r="I7280" s="59" t="s">
        <v>69</v>
      </c>
      <c r="J7280" s="59">
        <v>1171941</v>
      </c>
      <c r="K7280" s="59" t="s">
        <v>7499</v>
      </c>
      <c r="L7280" s="61" t="s">
        <v>81</v>
      </c>
      <c r="M7280" s="61">
        <f>VLOOKUP(H7280,zdroj!C:F,4,0)</f>
        <v>0</v>
      </c>
      <c r="N7280" s="61" t="str">
        <f t="shared" si="226"/>
        <v>-</v>
      </c>
      <c r="P7280" s="73" t="str">
        <f t="shared" si="227"/>
        <v/>
      </c>
      <c r="Q7280" s="61" t="s">
        <v>88</v>
      </c>
    </row>
    <row r="7281" spans="8:17" x14ac:dyDescent="0.25">
      <c r="H7281" s="59">
        <v>112739</v>
      </c>
      <c r="I7281" s="59" t="s">
        <v>69</v>
      </c>
      <c r="J7281" s="59">
        <v>1171950</v>
      </c>
      <c r="K7281" s="59" t="s">
        <v>7500</v>
      </c>
      <c r="L7281" s="61" t="s">
        <v>81</v>
      </c>
      <c r="M7281" s="61">
        <f>VLOOKUP(H7281,zdroj!C:F,4,0)</f>
        <v>0</v>
      </c>
      <c r="N7281" s="61" t="str">
        <f t="shared" si="226"/>
        <v>-</v>
      </c>
      <c r="P7281" s="73" t="str">
        <f t="shared" si="227"/>
        <v/>
      </c>
      <c r="Q7281" s="61" t="s">
        <v>88</v>
      </c>
    </row>
    <row r="7282" spans="8:17" x14ac:dyDescent="0.25">
      <c r="H7282" s="59">
        <v>112739</v>
      </c>
      <c r="I7282" s="59" t="s">
        <v>69</v>
      </c>
      <c r="J7282" s="59">
        <v>1171968</v>
      </c>
      <c r="K7282" s="59" t="s">
        <v>7501</v>
      </c>
      <c r="L7282" s="61" t="s">
        <v>81</v>
      </c>
      <c r="M7282" s="61">
        <f>VLOOKUP(H7282,zdroj!C:F,4,0)</f>
        <v>0</v>
      </c>
      <c r="N7282" s="61" t="str">
        <f t="shared" si="226"/>
        <v>-</v>
      </c>
      <c r="P7282" s="73" t="str">
        <f t="shared" si="227"/>
        <v/>
      </c>
      <c r="Q7282" s="61" t="s">
        <v>88</v>
      </c>
    </row>
    <row r="7283" spans="8:17" x14ac:dyDescent="0.25">
      <c r="H7283" s="59">
        <v>112739</v>
      </c>
      <c r="I7283" s="59" t="s">
        <v>69</v>
      </c>
      <c r="J7283" s="59">
        <v>1171976</v>
      </c>
      <c r="K7283" s="59" t="s">
        <v>7502</v>
      </c>
      <c r="L7283" s="61" t="s">
        <v>81</v>
      </c>
      <c r="M7283" s="61">
        <f>VLOOKUP(H7283,zdroj!C:F,4,0)</f>
        <v>0</v>
      </c>
      <c r="N7283" s="61" t="str">
        <f t="shared" si="226"/>
        <v>-</v>
      </c>
      <c r="P7283" s="73" t="str">
        <f t="shared" si="227"/>
        <v/>
      </c>
      <c r="Q7283" s="61" t="s">
        <v>88</v>
      </c>
    </row>
    <row r="7284" spans="8:17" x14ac:dyDescent="0.25">
      <c r="H7284" s="59">
        <v>112739</v>
      </c>
      <c r="I7284" s="59" t="s">
        <v>69</v>
      </c>
      <c r="J7284" s="59">
        <v>1171984</v>
      </c>
      <c r="K7284" s="59" t="s">
        <v>7503</v>
      </c>
      <c r="L7284" s="61" t="s">
        <v>81</v>
      </c>
      <c r="M7284" s="61">
        <f>VLOOKUP(H7284,zdroj!C:F,4,0)</f>
        <v>0</v>
      </c>
      <c r="N7284" s="61" t="str">
        <f t="shared" si="226"/>
        <v>-</v>
      </c>
      <c r="P7284" s="73" t="str">
        <f t="shared" si="227"/>
        <v/>
      </c>
      <c r="Q7284" s="61" t="s">
        <v>88</v>
      </c>
    </row>
    <row r="7285" spans="8:17" x14ac:dyDescent="0.25">
      <c r="H7285" s="59">
        <v>112739</v>
      </c>
      <c r="I7285" s="59" t="s">
        <v>69</v>
      </c>
      <c r="J7285" s="59">
        <v>1171992</v>
      </c>
      <c r="K7285" s="59" t="s">
        <v>7504</v>
      </c>
      <c r="L7285" s="61" t="s">
        <v>81</v>
      </c>
      <c r="M7285" s="61">
        <f>VLOOKUP(H7285,zdroj!C:F,4,0)</f>
        <v>0</v>
      </c>
      <c r="N7285" s="61" t="str">
        <f t="shared" si="226"/>
        <v>-</v>
      </c>
      <c r="P7285" s="73" t="str">
        <f t="shared" si="227"/>
        <v/>
      </c>
      <c r="Q7285" s="61" t="s">
        <v>88</v>
      </c>
    </row>
    <row r="7286" spans="8:17" x14ac:dyDescent="0.25">
      <c r="H7286" s="59">
        <v>112739</v>
      </c>
      <c r="I7286" s="59" t="s">
        <v>69</v>
      </c>
      <c r="J7286" s="59">
        <v>1172000</v>
      </c>
      <c r="K7286" s="59" t="s">
        <v>7505</v>
      </c>
      <c r="L7286" s="61" t="s">
        <v>81</v>
      </c>
      <c r="M7286" s="61">
        <f>VLOOKUP(H7286,zdroj!C:F,4,0)</f>
        <v>0</v>
      </c>
      <c r="N7286" s="61" t="str">
        <f t="shared" si="226"/>
        <v>-</v>
      </c>
      <c r="P7286" s="73" t="str">
        <f t="shared" si="227"/>
        <v/>
      </c>
      <c r="Q7286" s="61" t="s">
        <v>86</v>
      </c>
    </row>
    <row r="7287" spans="8:17" x14ac:dyDescent="0.25">
      <c r="H7287" s="59">
        <v>112739</v>
      </c>
      <c r="I7287" s="59" t="s">
        <v>69</v>
      </c>
      <c r="J7287" s="59">
        <v>1172018</v>
      </c>
      <c r="K7287" s="59" t="s">
        <v>7506</v>
      </c>
      <c r="L7287" s="61" t="s">
        <v>81</v>
      </c>
      <c r="M7287" s="61">
        <f>VLOOKUP(H7287,zdroj!C:F,4,0)</f>
        <v>0</v>
      </c>
      <c r="N7287" s="61" t="str">
        <f t="shared" si="226"/>
        <v>-</v>
      </c>
      <c r="P7287" s="73" t="str">
        <f t="shared" si="227"/>
        <v/>
      </c>
      <c r="Q7287" s="61" t="s">
        <v>88</v>
      </c>
    </row>
    <row r="7288" spans="8:17" x14ac:dyDescent="0.25">
      <c r="H7288" s="59">
        <v>112739</v>
      </c>
      <c r="I7288" s="59" t="s">
        <v>69</v>
      </c>
      <c r="J7288" s="59">
        <v>1172026</v>
      </c>
      <c r="K7288" s="59" t="s">
        <v>7507</v>
      </c>
      <c r="L7288" s="61" t="s">
        <v>81</v>
      </c>
      <c r="M7288" s="61">
        <f>VLOOKUP(H7288,zdroj!C:F,4,0)</f>
        <v>0</v>
      </c>
      <c r="N7288" s="61" t="str">
        <f t="shared" si="226"/>
        <v>-</v>
      </c>
      <c r="P7288" s="73" t="str">
        <f t="shared" si="227"/>
        <v/>
      </c>
      <c r="Q7288" s="61" t="s">
        <v>88</v>
      </c>
    </row>
    <row r="7289" spans="8:17" x14ac:dyDescent="0.25">
      <c r="H7289" s="59">
        <v>112739</v>
      </c>
      <c r="I7289" s="59" t="s">
        <v>69</v>
      </c>
      <c r="J7289" s="59">
        <v>1172034</v>
      </c>
      <c r="K7289" s="59" t="s">
        <v>7508</v>
      </c>
      <c r="L7289" s="61" t="s">
        <v>81</v>
      </c>
      <c r="M7289" s="61">
        <f>VLOOKUP(H7289,zdroj!C:F,4,0)</f>
        <v>0</v>
      </c>
      <c r="N7289" s="61" t="str">
        <f t="shared" si="226"/>
        <v>-</v>
      </c>
      <c r="P7289" s="73" t="str">
        <f t="shared" si="227"/>
        <v/>
      </c>
      <c r="Q7289" s="61" t="s">
        <v>88</v>
      </c>
    </row>
    <row r="7290" spans="8:17" x14ac:dyDescent="0.25">
      <c r="H7290" s="59">
        <v>112739</v>
      </c>
      <c r="I7290" s="59" t="s">
        <v>69</v>
      </c>
      <c r="J7290" s="59">
        <v>1172042</v>
      </c>
      <c r="K7290" s="59" t="s">
        <v>7509</v>
      </c>
      <c r="L7290" s="61" t="s">
        <v>81</v>
      </c>
      <c r="M7290" s="61">
        <f>VLOOKUP(H7290,zdroj!C:F,4,0)</f>
        <v>0</v>
      </c>
      <c r="N7290" s="61" t="str">
        <f t="shared" si="226"/>
        <v>-</v>
      </c>
      <c r="P7290" s="73" t="str">
        <f t="shared" si="227"/>
        <v/>
      </c>
      <c r="Q7290" s="61" t="s">
        <v>88</v>
      </c>
    </row>
    <row r="7291" spans="8:17" x14ac:dyDescent="0.25">
      <c r="H7291" s="59">
        <v>112739</v>
      </c>
      <c r="I7291" s="59" t="s">
        <v>69</v>
      </c>
      <c r="J7291" s="59">
        <v>1172051</v>
      </c>
      <c r="K7291" s="59" t="s">
        <v>7510</v>
      </c>
      <c r="L7291" s="61" t="s">
        <v>81</v>
      </c>
      <c r="M7291" s="61">
        <f>VLOOKUP(H7291,zdroj!C:F,4,0)</f>
        <v>0</v>
      </c>
      <c r="N7291" s="61" t="str">
        <f t="shared" si="226"/>
        <v>-</v>
      </c>
      <c r="P7291" s="73" t="str">
        <f t="shared" si="227"/>
        <v/>
      </c>
      <c r="Q7291" s="61" t="s">
        <v>88</v>
      </c>
    </row>
    <row r="7292" spans="8:17" x14ac:dyDescent="0.25">
      <c r="H7292" s="59">
        <v>112739</v>
      </c>
      <c r="I7292" s="59" t="s">
        <v>69</v>
      </c>
      <c r="J7292" s="59">
        <v>1172069</v>
      </c>
      <c r="K7292" s="59" t="s">
        <v>7511</v>
      </c>
      <c r="L7292" s="61" t="s">
        <v>81</v>
      </c>
      <c r="M7292" s="61">
        <f>VLOOKUP(H7292,zdroj!C:F,4,0)</f>
        <v>0</v>
      </c>
      <c r="N7292" s="61" t="str">
        <f t="shared" si="226"/>
        <v>-</v>
      </c>
      <c r="P7292" s="73" t="str">
        <f t="shared" si="227"/>
        <v/>
      </c>
      <c r="Q7292" s="61" t="s">
        <v>88</v>
      </c>
    </row>
    <row r="7293" spans="8:17" x14ac:dyDescent="0.25">
      <c r="H7293" s="59">
        <v>112739</v>
      </c>
      <c r="I7293" s="59" t="s">
        <v>69</v>
      </c>
      <c r="J7293" s="59">
        <v>1172077</v>
      </c>
      <c r="K7293" s="59" t="s">
        <v>7512</v>
      </c>
      <c r="L7293" s="61" t="s">
        <v>81</v>
      </c>
      <c r="M7293" s="61">
        <f>VLOOKUP(H7293,zdroj!C:F,4,0)</f>
        <v>0</v>
      </c>
      <c r="N7293" s="61" t="str">
        <f t="shared" si="226"/>
        <v>-</v>
      </c>
      <c r="P7293" s="73" t="str">
        <f t="shared" si="227"/>
        <v/>
      </c>
      <c r="Q7293" s="61" t="s">
        <v>88</v>
      </c>
    </row>
    <row r="7294" spans="8:17" x14ac:dyDescent="0.25">
      <c r="H7294" s="59">
        <v>112739</v>
      </c>
      <c r="I7294" s="59" t="s">
        <v>69</v>
      </c>
      <c r="J7294" s="59">
        <v>1172085</v>
      </c>
      <c r="K7294" s="59" t="s">
        <v>7513</v>
      </c>
      <c r="L7294" s="61" t="s">
        <v>81</v>
      </c>
      <c r="M7294" s="61">
        <f>VLOOKUP(H7294,zdroj!C:F,4,0)</f>
        <v>0</v>
      </c>
      <c r="N7294" s="61" t="str">
        <f t="shared" si="226"/>
        <v>-</v>
      </c>
      <c r="P7294" s="73" t="str">
        <f t="shared" si="227"/>
        <v/>
      </c>
      <c r="Q7294" s="61" t="s">
        <v>88</v>
      </c>
    </row>
    <row r="7295" spans="8:17" x14ac:dyDescent="0.25">
      <c r="H7295" s="59">
        <v>112739</v>
      </c>
      <c r="I7295" s="59" t="s">
        <v>69</v>
      </c>
      <c r="J7295" s="59">
        <v>1172093</v>
      </c>
      <c r="K7295" s="59" t="s">
        <v>7514</v>
      </c>
      <c r="L7295" s="61" t="s">
        <v>81</v>
      </c>
      <c r="M7295" s="61">
        <f>VLOOKUP(H7295,zdroj!C:F,4,0)</f>
        <v>0</v>
      </c>
      <c r="N7295" s="61" t="str">
        <f t="shared" si="226"/>
        <v>-</v>
      </c>
      <c r="P7295" s="73" t="str">
        <f t="shared" si="227"/>
        <v/>
      </c>
      <c r="Q7295" s="61" t="s">
        <v>88</v>
      </c>
    </row>
    <row r="7296" spans="8:17" x14ac:dyDescent="0.25">
      <c r="H7296" s="59">
        <v>112739</v>
      </c>
      <c r="I7296" s="59" t="s">
        <v>69</v>
      </c>
      <c r="J7296" s="59">
        <v>1172107</v>
      </c>
      <c r="K7296" s="59" t="s">
        <v>7515</v>
      </c>
      <c r="L7296" s="61" t="s">
        <v>81</v>
      </c>
      <c r="M7296" s="61">
        <f>VLOOKUP(H7296,zdroj!C:F,4,0)</f>
        <v>0</v>
      </c>
      <c r="N7296" s="61" t="str">
        <f t="shared" si="226"/>
        <v>-</v>
      </c>
      <c r="P7296" s="73" t="str">
        <f t="shared" si="227"/>
        <v/>
      </c>
      <c r="Q7296" s="61" t="s">
        <v>88</v>
      </c>
    </row>
    <row r="7297" spans="8:17" x14ac:dyDescent="0.25">
      <c r="H7297" s="59">
        <v>112739</v>
      </c>
      <c r="I7297" s="59" t="s">
        <v>69</v>
      </c>
      <c r="J7297" s="59">
        <v>1172115</v>
      </c>
      <c r="K7297" s="59" t="s">
        <v>7516</v>
      </c>
      <c r="L7297" s="61" t="s">
        <v>81</v>
      </c>
      <c r="M7297" s="61">
        <f>VLOOKUP(H7297,zdroj!C:F,4,0)</f>
        <v>0</v>
      </c>
      <c r="N7297" s="61" t="str">
        <f t="shared" si="226"/>
        <v>-</v>
      </c>
      <c r="P7297" s="73" t="str">
        <f t="shared" si="227"/>
        <v/>
      </c>
      <c r="Q7297" s="61" t="s">
        <v>88</v>
      </c>
    </row>
    <row r="7298" spans="8:17" x14ac:dyDescent="0.25">
      <c r="H7298" s="59">
        <v>112739</v>
      </c>
      <c r="I7298" s="59" t="s">
        <v>69</v>
      </c>
      <c r="J7298" s="59">
        <v>1172123</v>
      </c>
      <c r="K7298" s="59" t="s">
        <v>7517</v>
      </c>
      <c r="L7298" s="61" t="s">
        <v>81</v>
      </c>
      <c r="M7298" s="61">
        <f>VLOOKUP(H7298,zdroj!C:F,4,0)</f>
        <v>0</v>
      </c>
      <c r="N7298" s="61" t="str">
        <f t="shared" si="226"/>
        <v>-</v>
      </c>
      <c r="P7298" s="73" t="str">
        <f t="shared" si="227"/>
        <v/>
      </c>
      <c r="Q7298" s="61" t="s">
        <v>88</v>
      </c>
    </row>
    <row r="7299" spans="8:17" x14ac:dyDescent="0.25">
      <c r="H7299" s="59">
        <v>112739</v>
      </c>
      <c r="I7299" s="59" t="s">
        <v>69</v>
      </c>
      <c r="J7299" s="59">
        <v>1172131</v>
      </c>
      <c r="K7299" s="59" t="s">
        <v>7518</v>
      </c>
      <c r="L7299" s="61" t="s">
        <v>81</v>
      </c>
      <c r="M7299" s="61">
        <f>VLOOKUP(H7299,zdroj!C:F,4,0)</f>
        <v>0</v>
      </c>
      <c r="N7299" s="61" t="str">
        <f t="shared" si="226"/>
        <v>-</v>
      </c>
      <c r="P7299" s="73" t="str">
        <f t="shared" si="227"/>
        <v/>
      </c>
      <c r="Q7299" s="61" t="s">
        <v>88</v>
      </c>
    </row>
    <row r="7300" spans="8:17" x14ac:dyDescent="0.25">
      <c r="H7300" s="59">
        <v>112739</v>
      </c>
      <c r="I7300" s="59" t="s">
        <v>69</v>
      </c>
      <c r="J7300" s="59">
        <v>1172140</v>
      </c>
      <c r="K7300" s="59" t="s">
        <v>7519</v>
      </c>
      <c r="L7300" s="61" t="s">
        <v>81</v>
      </c>
      <c r="M7300" s="61">
        <f>VLOOKUP(H7300,zdroj!C:F,4,0)</f>
        <v>0</v>
      </c>
      <c r="N7300" s="61" t="str">
        <f t="shared" si="226"/>
        <v>-</v>
      </c>
      <c r="P7300" s="73" t="str">
        <f t="shared" si="227"/>
        <v/>
      </c>
      <c r="Q7300" s="61" t="s">
        <v>88</v>
      </c>
    </row>
    <row r="7301" spans="8:17" x14ac:dyDescent="0.25">
      <c r="H7301" s="59">
        <v>112739</v>
      </c>
      <c r="I7301" s="59" t="s">
        <v>69</v>
      </c>
      <c r="J7301" s="59">
        <v>1172158</v>
      </c>
      <c r="K7301" s="59" t="s">
        <v>7520</v>
      </c>
      <c r="L7301" s="61" t="s">
        <v>81</v>
      </c>
      <c r="M7301" s="61">
        <f>VLOOKUP(H7301,zdroj!C:F,4,0)</f>
        <v>0</v>
      </c>
      <c r="N7301" s="61" t="str">
        <f t="shared" si="226"/>
        <v>-</v>
      </c>
      <c r="P7301" s="73" t="str">
        <f t="shared" si="227"/>
        <v/>
      </c>
      <c r="Q7301" s="61" t="s">
        <v>88</v>
      </c>
    </row>
    <row r="7302" spans="8:17" x14ac:dyDescent="0.25">
      <c r="H7302" s="59">
        <v>112739</v>
      </c>
      <c r="I7302" s="59" t="s">
        <v>69</v>
      </c>
      <c r="J7302" s="59">
        <v>1172166</v>
      </c>
      <c r="K7302" s="59" t="s">
        <v>7521</v>
      </c>
      <c r="L7302" s="61" t="s">
        <v>81</v>
      </c>
      <c r="M7302" s="61">
        <f>VLOOKUP(H7302,zdroj!C:F,4,0)</f>
        <v>0</v>
      </c>
      <c r="N7302" s="61" t="str">
        <f t="shared" si="226"/>
        <v>-</v>
      </c>
      <c r="P7302" s="73" t="str">
        <f t="shared" si="227"/>
        <v/>
      </c>
      <c r="Q7302" s="61" t="s">
        <v>88</v>
      </c>
    </row>
    <row r="7303" spans="8:17" x14ac:dyDescent="0.25">
      <c r="H7303" s="59">
        <v>112739</v>
      </c>
      <c r="I7303" s="59" t="s">
        <v>69</v>
      </c>
      <c r="J7303" s="59">
        <v>1172174</v>
      </c>
      <c r="K7303" s="59" t="s">
        <v>7522</v>
      </c>
      <c r="L7303" s="61" t="s">
        <v>81</v>
      </c>
      <c r="M7303" s="61">
        <f>VLOOKUP(H7303,zdroj!C:F,4,0)</f>
        <v>0</v>
      </c>
      <c r="N7303" s="61" t="str">
        <f t="shared" ref="N7303:N7340" si="228">IF(M7303="A",IF(L7303="katA","katB",L7303),L7303)</f>
        <v>-</v>
      </c>
      <c r="P7303" s="73" t="str">
        <f t="shared" ref="P7303:P7340" si="229">IF(O7303="A",1,"")</f>
        <v/>
      </c>
      <c r="Q7303" s="61" t="s">
        <v>88</v>
      </c>
    </row>
    <row r="7304" spans="8:17" x14ac:dyDescent="0.25">
      <c r="H7304" s="59">
        <v>112739</v>
      </c>
      <c r="I7304" s="59" t="s">
        <v>69</v>
      </c>
      <c r="J7304" s="59">
        <v>1172182</v>
      </c>
      <c r="K7304" s="59" t="s">
        <v>7523</v>
      </c>
      <c r="L7304" s="61" t="s">
        <v>81</v>
      </c>
      <c r="M7304" s="61">
        <f>VLOOKUP(H7304,zdroj!C:F,4,0)</f>
        <v>0</v>
      </c>
      <c r="N7304" s="61" t="str">
        <f t="shared" si="228"/>
        <v>-</v>
      </c>
      <c r="P7304" s="73" t="str">
        <f t="shared" si="229"/>
        <v/>
      </c>
      <c r="Q7304" s="61" t="s">
        <v>88</v>
      </c>
    </row>
    <row r="7305" spans="8:17" x14ac:dyDescent="0.25">
      <c r="H7305" s="59">
        <v>112739</v>
      </c>
      <c r="I7305" s="59" t="s">
        <v>69</v>
      </c>
      <c r="J7305" s="59">
        <v>1172191</v>
      </c>
      <c r="K7305" s="59" t="s">
        <v>7524</v>
      </c>
      <c r="L7305" s="61" t="s">
        <v>81</v>
      </c>
      <c r="M7305" s="61">
        <f>VLOOKUP(H7305,zdroj!C:F,4,0)</f>
        <v>0</v>
      </c>
      <c r="N7305" s="61" t="str">
        <f t="shared" si="228"/>
        <v>-</v>
      </c>
      <c r="P7305" s="73" t="str">
        <f t="shared" si="229"/>
        <v/>
      </c>
      <c r="Q7305" s="61" t="s">
        <v>88</v>
      </c>
    </row>
    <row r="7306" spans="8:17" x14ac:dyDescent="0.25">
      <c r="H7306" s="59">
        <v>112739</v>
      </c>
      <c r="I7306" s="59" t="s">
        <v>69</v>
      </c>
      <c r="J7306" s="59">
        <v>1172212</v>
      </c>
      <c r="K7306" s="59" t="s">
        <v>7525</v>
      </c>
      <c r="L7306" s="61" t="s">
        <v>81</v>
      </c>
      <c r="M7306" s="61">
        <f>VLOOKUP(H7306,zdroj!C:F,4,0)</f>
        <v>0</v>
      </c>
      <c r="N7306" s="61" t="str">
        <f t="shared" si="228"/>
        <v>-</v>
      </c>
      <c r="P7306" s="73" t="str">
        <f t="shared" si="229"/>
        <v/>
      </c>
      <c r="Q7306" s="61" t="s">
        <v>88</v>
      </c>
    </row>
    <row r="7307" spans="8:17" x14ac:dyDescent="0.25">
      <c r="H7307" s="59">
        <v>112739</v>
      </c>
      <c r="I7307" s="59" t="s">
        <v>69</v>
      </c>
      <c r="J7307" s="59">
        <v>1172221</v>
      </c>
      <c r="K7307" s="59" t="s">
        <v>7526</v>
      </c>
      <c r="L7307" s="61" t="s">
        <v>81</v>
      </c>
      <c r="M7307" s="61">
        <f>VLOOKUP(H7307,zdroj!C:F,4,0)</f>
        <v>0</v>
      </c>
      <c r="N7307" s="61" t="str">
        <f t="shared" si="228"/>
        <v>-</v>
      </c>
      <c r="P7307" s="73" t="str">
        <f t="shared" si="229"/>
        <v/>
      </c>
      <c r="Q7307" s="61" t="s">
        <v>88</v>
      </c>
    </row>
    <row r="7308" spans="8:17" x14ac:dyDescent="0.25">
      <c r="H7308" s="59">
        <v>112739</v>
      </c>
      <c r="I7308" s="59" t="s">
        <v>69</v>
      </c>
      <c r="J7308" s="59">
        <v>1172239</v>
      </c>
      <c r="K7308" s="59" t="s">
        <v>7527</v>
      </c>
      <c r="L7308" s="61" t="s">
        <v>81</v>
      </c>
      <c r="M7308" s="61">
        <f>VLOOKUP(H7308,zdroj!C:F,4,0)</f>
        <v>0</v>
      </c>
      <c r="N7308" s="61" t="str">
        <f t="shared" si="228"/>
        <v>-</v>
      </c>
      <c r="P7308" s="73" t="str">
        <f t="shared" si="229"/>
        <v/>
      </c>
      <c r="Q7308" s="61" t="s">
        <v>88</v>
      </c>
    </row>
    <row r="7309" spans="8:17" x14ac:dyDescent="0.25">
      <c r="H7309" s="59">
        <v>112739</v>
      </c>
      <c r="I7309" s="59" t="s">
        <v>69</v>
      </c>
      <c r="J7309" s="59">
        <v>1172255</v>
      </c>
      <c r="K7309" s="59" t="s">
        <v>7528</v>
      </c>
      <c r="L7309" s="61" t="s">
        <v>81</v>
      </c>
      <c r="M7309" s="61">
        <f>VLOOKUP(H7309,zdroj!C:F,4,0)</f>
        <v>0</v>
      </c>
      <c r="N7309" s="61" t="str">
        <f t="shared" si="228"/>
        <v>-</v>
      </c>
      <c r="P7309" s="73" t="str">
        <f t="shared" si="229"/>
        <v/>
      </c>
      <c r="Q7309" s="61" t="s">
        <v>88</v>
      </c>
    </row>
    <row r="7310" spans="8:17" x14ac:dyDescent="0.25">
      <c r="H7310" s="59">
        <v>112739</v>
      </c>
      <c r="I7310" s="59" t="s">
        <v>69</v>
      </c>
      <c r="J7310" s="59">
        <v>1172271</v>
      </c>
      <c r="K7310" s="59" t="s">
        <v>7529</v>
      </c>
      <c r="L7310" s="61" t="s">
        <v>81</v>
      </c>
      <c r="M7310" s="61">
        <f>VLOOKUP(H7310,zdroj!C:F,4,0)</f>
        <v>0</v>
      </c>
      <c r="N7310" s="61" t="str">
        <f t="shared" si="228"/>
        <v>-</v>
      </c>
      <c r="P7310" s="73" t="str">
        <f t="shared" si="229"/>
        <v/>
      </c>
      <c r="Q7310" s="61" t="s">
        <v>88</v>
      </c>
    </row>
    <row r="7311" spans="8:17" x14ac:dyDescent="0.25">
      <c r="H7311" s="59">
        <v>112739</v>
      </c>
      <c r="I7311" s="59" t="s">
        <v>69</v>
      </c>
      <c r="J7311" s="59">
        <v>1172417</v>
      </c>
      <c r="K7311" s="59" t="s">
        <v>7530</v>
      </c>
      <c r="L7311" s="61" t="s">
        <v>81</v>
      </c>
      <c r="M7311" s="61">
        <f>VLOOKUP(H7311,zdroj!C:F,4,0)</f>
        <v>0</v>
      </c>
      <c r="N7311" s="61" t="str">
        <f t="shared" si="228"/>
        <v>-</v>
      </c>
      <c r="P7311" s="73" t="str">
        <f t="shared" si="229"/>
        <v/>
      </c>
      <c r="Q7311" s="61" t="s">
        <v>88</v>
      </c>
    </row>
    <row r="7312" spans="8:17" x14ac:dyDescent="0.25">
      <c r="H7312" s="59">
        <v>112739</v>
      </c>
      <c r="I7312" s="59" t="s">
        <v>69</v>
      </c>
      <c r="J7312" s="59">
        <v>1172425</v>
      </c>
      <c r="K7312" s="59" t="s">
        <v>7531</v>
      </c>
      <c r="L7312" s="61" t="s">
        <v>81</v>
      </c>
      <c r="M7312" s="61">
        <f>VLOOKUP(H7312,zdroj!C:F,4,0)</f>
        <v>0</v>
      </c>
      <c r="N7312" s="61" t="str">
        <f t="shared" si="228"/>
        <v>-</v>
      </c>
      <c r="P7312" s="73" t="str">
        <f t="shared" si="229"/>
        <v/>
      </c>
      <c r="Q7312" s="61" t="s">
        <v>88</v>
      </c>
    </row>
    <row r="7313" spans="8:17" x14ac:dyDescent="0.25">
      <c r="H7313" s="59">
        <v>112739</v>
      </c>
      <c r="I7313" s="59" t="s">
        <v>69</v>
      </c>
      <c r="J7313" s="59">
        <v>1172433</v>
      </c>
      <c r="K7313" s="59" t="s">
        <v>7532</v>
      </c>
      <c r="L7313" s="61" t="s">
        <v>81</v>
      </c>
      <c r="M7313" s="61">
        <f>VLOOKUP(H7313,zdroj!C:F,4,0)</f>
        <v>0</v>
      </c>
      <c r="N7313" s="61" t="str">
        <f t="shared" si="228"/>
        <v>-</v>
      </c>
      <c r="P7313" s="73" t="str">
        <f t="shared" si="229"/>
        <v/>
      </c>
      <c r="Q7313" s="61" t="s">
        <v>88</v>
      </c>
    </row>
    <row r="7314" spans="8:17" x14ac:dyDescent="0.25">
      <c r="H7314" s="59">
        <v>112739</v>
      </c>
      <c r="I7314" s="59" t="s">
        <v>69</v>
      </c>
      <c r="J7314" s="59">
        <v>1172441</v>
      </c>
      <c r="K7314" s="59" t="s">
        <v>7533</v>
      </c>
      <c r="L7314" s="61" t="s">
        <v>81</v>
      </c>
      <c r="M7314" s="61">
        <f>VLOOKUP(H7314,zdroj!C:F,4,0)</f>
        <v>0</v>
      </c>
      <c r="N7314" s="61" t="str">
        <f t="shared" si="228"/>
        <v>-</v>
      </c>
      <c r="P7314" s="73" t="str">
        <f t="shared" si="229"/>
        <v/>
      </c>
      <c r="Q7314" s="61" t="s">
        <v>86</v>
      </c>
    </row>
    <row r="7315" spans="8:17" x14ac:dyDescent="0.25">
      <c r="H7315" s="59">
        <v>112739</v>
      </c>
      <c r="I7315" s="59" t="s">
        <v>69</v>
      </c>
      <c r="J7315" s="59">
        <v>1172450</v>
      </c>
      <c r="K7315" s="59" t="s">
        <v>7534</v>
      </c>
      <c r="L7315" s="61" t="s">
        <v>81</v>
      </c>
      <c r="M7315" s="61">
        <f>VLOOKUP(H7315,zdroj!C:F,4,0)</f>
        <v>0</v>
      </c>
      <c r="N7315" s="61" t="str">
        <f t="shared" si="228"/>
        <v>-</v>
      </c>
      <c r="P7315" s="73" t="str">
        <f t="shared" si="229"/>
        <v/>
      </c>
      <c r="Q7315" s="61" t="s">
        <v>88</v>
      </c>
    </row>
    <row r="7316" spans="8:17" x14ac:dyDescent="0.25">
      <c r="H7316" s="59">
        <v>112739</v>
      </c>
      <c r="I7316" s="59" t="s">
        <v>69</v>
      </c>
      <c r="J7316" s="59">
        <v>1172468</v>
      </c>
      <c r="K7316" s="59" t="s">
        <v>7535</v>
      </c>
      <c r="L7316" s="61" t="s">
        <v>81</v>
      </c>
      <c r="M7316" s="61">
        <f>VLOOKUP(H7316,zdroj!C:F,4,0)</f>
        <v>0</v>
      </c>
      <c r="N7316" s="61" t="str">
        <f t="shared" si="228"/>
        <v>-</v>
      </c>
      <c r="P7316" s="73" t="str">
        <f t="shared" si="229"/>
        <v/>
      </c>
      <c r="Q7316" s="61" t="s">
        <v>86</v>
      </c>
    </row>
    <row r="7317" spans="8:17" x14ac:dyDescent="0.25">
      <c r="H7317" s="59">
        <v>112739</v>
      </c>
      <c r="I7317" s="59" t="s">
        <v>69</v>
      </c>
      <c r="J7317" s="59">
        <v>1172476</v>
      </c>
      <c r="K7317" s="59" t="s">
        <v>7536</v>
      </c>
      <c r="L7317" s="61" t="s">
        <v>81</v>
      </c>
      <c r="M7317" s="61">
        <f>VLOOKUP(H7317,zdroj!C:F,4,0)</f>
        <v>0</v>
      </c>
      <c r="N7317" s="61" t="str">
        <f t="shared" si="228"/>
        <v>-</v>
      </c>
      <c r="P7317" s="73" t="str">
        <f t="shared" si="229"/>
        <v/>
      </c>
      <c r="Q7317" s="61" t="s">
        <v>86</v>
      </c>
    </row>
    <row r="7318" spans="8:17" x14ac:dyDescent="0.25">
      <c r="H7318" s="59">
        <v>112739</v>
      </c>
      <c r="I7318" s="59" t="s">
        <v>69</v>
      </c>
      <c r="J7318" s="59">
        <v>1172492</v>
      </c>
      <c r="K7318" s="59" t="s">
        <v>7537</v>
      </c>
      <c r="L7318" s="61" t="s">
        <v>81</v>
      </c>
      <c r="M7318" s="61">
        <f>VLOOKUP(H7318,zdroj!C:F,4,0)</f>
        <v>0</v>
      </c>
      <c r="N7318" s="61" t="str">
        <f t="shared" si="228"/>
        <v>-</v>
      </c>
      <c r="P7318" s="73" t="str">
        <f t="shared" si="229"/>
        <v/>
      </c>
      <c r="Q7318" s="61" t="s">
        <v>88</v>
      </c>
    </row>
    <row r="7319" spans="8:17" x14ac:dyDescent="0.25">
      <c r="H7319" s="59">
        <v>112739</v>
      </c>
      <c r="I7319" s="59" t="s">
        <v>69</v>
      </c>
      <c r="J7319" s="59">
        <v>1172506</v>
      </c>
      <c r="K7319" s="59" t="s">
        <v>7538</v>
      </c>
      <c r="L7319" s="61" t="s">
        <v>81</v>
      </c>
      <c r="M7319" s="61">
        <f>VLOOKUP(H7319,zdroj!C:F,4,0)</f>
        <v>0</v>
      </c>
      <c r="N7319" s="61" t="str">
        <f t="shared" si="228"/>
        <v>-</v>
      </c>
      <c r="P7319" s="73" t="str">
        <f t="shared" si="229"/>
        <v/>
      </c>
      <c r="Q7319" s="61" t="s">
        <v>88</v>
      </c>
    </row>
    <row r="7320" spans="8:17" x14ac:dyDescent="0.25">
      <c r="H7320" s="59">
        <v>112739</v>
      </c>
      <c r="I7320" s="59" t="s">
        <v>69</v>
      </c>
      <c r="J7320" s="59">
        <v>1172514</v>
      </c>
      <c r="K7320" s="59" t="s">
        <v>7539</v>
      </c>
      <c r="L7320" s="61" t="s">
        <v>81</v>
      </c>
      <c r="M7320" s="61">
        <f>VLOOKUP(H7320,zdroj!C:F,4,0)</f>
        <v>0</v>
      </c>
      <c r="N7320" s="61" t="str">
        <f t="shared" si="228"/>
        <v>-</v>
      </c>
      <c r="P7320" s="73" t="str">
        <f t="shared" si="229"/>
        <v/>
      </c>
      <c r="Q7320" s="61" t="s">
        <v>88</v>
      </c>
    </row>
    <row r="7321" spans="8:17" x14ac:dyDescent="0.25">
      <c r="H7321" s="59">
        <v>112739</v>
      </c>
      <c r="I7321" s="59" t="s">
        <v>69</v>
      </c>
      <c r="J7321" s="59">
        <v>1172522</v>
      </c>
      <c r="K7321" s="59" t="s">
        <v>7540</v>
      </c>
      <c r="L7321" s="61" t="s">
        <v>81</v>
      </c>
      <c r="M7321" s="61">
        <f>VLOOKUP(H7321,zdroj!C:F,4,0)</f>
        <v>0</v>
      </c>
      <c r="N7321" s="61" t="str">
        <f t="shared" si="228"/>
        <v>-</v>
      </c>
      <c r="P7321" s="73" t="str">
        <f t="shared" si="229"/>
        <v/>
      </c>
      <c r="Q7321" s="61" t="s">
        <v>88</v>
      </c>
    </row>
    <row r="7322" spans="8:17" x14ac:dyDescent="0.25">
      <c r="H7322" s="59">
        <v>112739</v>
      </c>
      <c r="I7322" s="59" t="s">
        <v>69</v>
      </c>
      <c r="J7322" s="59">
        <v>1172531</v>
      </c>
      <c r="K7322" s="59" t="s">
        <v>7541</v>
      </c>
      <c r="L7322" s="61" t="s">
        <v>81</v>
      </c>
      <c r="M7322" s="61">
        <f>VLOOKUP(H7322,zdroj!C:F,4,0)</f>
        <v>0</v>
      </c>
      <c r="N7322" s="61" t="str">
        <f t="shared" si="228"/>
        <v>-</v>
      </c>
      <c r="P7322" s="73" t="str">
        <f t="shared" si="229"/>
        <v/>
      </c>
      <c r="Q7322" s="61" t="s">
        <v>88</v>
      </c>
    </row>
    <row r="7323" spans="8:17" x14ac:dyDescent="0.25">
      <c r="H7323" s="59">
        <v>112739</v>
      </c>
      <c r="I7323" s="59" t="s">
        <v>69</v>
      </c>
      <c r="J7323" s="59">
        <v>1172549</v>
      </c>
      <c r="K7323" s="59" t="s">
        <v>7542</v>
      </c>
      <c r="L7323" s="61" t="s">
        <v>81</v>
      </c>
      <c r="M7323" s="61">
        <f>VLOOKUP(H7323,zdroj!C:F,4,0)</f>
        <v>0</v>
      </c>
      <c r="N7323" s="61" t="str">
        <f t="shared" si="228"/>
        <v>-</v>
      </c>
      <c r="P7323" s="73" t="str">
        <f t="shared" si="229"/>
        <v/>
      </c>
      <c r="Q7323" s="61" t="s">
        <v>88</v>
      </c>
    </row>
    <row r="7324" spans="8:17" x14ac:dyDescent="0.25">
      <c r="H7324" s="59">
        <v>112739</v>
      </c>
      <c r="I7324" s="59" t="s">
        <v>69</v>
      </c>
      <c r="J7324" s="59">
        <v>1172557</v>
      </c>
      <c r="K7324" s="59" t="s">
        <v>7543</v>
      </c>
      <c r="L7324" s="61" t="s">
        <v>81</v>
      </c>
      <c r="M7324" s="61">
        <f>VLOOKUP(H7324,zdroj!C:F,4,0)</f>
        <v>0</v>
      </c>
      <c r="N7324" s="61" t="str">
        <f t="shared" si="228"/>
        <v>-</v>
      </c>
      <c r="P7324" s="73" t="str">
        <f t="shared" si="229"/>
        <v/>
      </c>
      <c r="Q7324" s="61" t="s">
        <v>88</v>
      </c>
    </row>
    <row r="7325" spans="8:17" x14ac:dyDescent="0.25">
      <c r="H7325" s="59">
        <v>112739</v>
      </c>
      <c r="I7325" s="59" t="s">
        <v>69</v>
      </c>
      <c r="J7325" s="59">
        <v>1172565</v>
      </c>
      <c r="K7325" s="59" t="s">
        <v>7544</v>
      </c>
      <c r="L7325" s="61" t="s">
        <v>81</v>
      </c>
      <c r="M7325" s="61">
        <f>VLOOKUP(H7325,zdroj!C:F,4,0)</f>
        <v>0</v>
      </c>
      <c r="N7325" s="61" t="str">
        <f t="shared" si="228"/>
        <v>-</v>
      </c>
      <c r="P7325" s="73" t="str">
        <f t="shared" si="229"/>
        <v/>
      </c>
      <c r="Q7325" s="61" t="s">
        <v>88</v>
      </c>
    </row>
    <row r="7326" spans="8:17" x14ac:dyDescent="0.25">
      <c r="H7326" s="59">
        <v>112739</v>
      </c>
      <c r="I7326" s="59" t="s">
        <v>69</v>
      </c>
      <c r="J7326" s="59">
        <v>1172573</v>
      </c>
      <c r="K7326" s="59" t="s">
        <v>7545</v>
      </c>
      <c r="L7326" s="61" t="s">
        <v>81</v>
      </c>
      <c r="M7326" s="61">
        <f>VLOOKUP(H7326,zdroj!C:F,4,0)</f>
        <v>0</v>
      </c>
      <c r="N7326" s="61" t="str">
        <f t="shared" si="228"/>
        <v>-</v>
      </c>
      <c r="P7326" s="73" t="str">
        <f t="shared" si="229"/>
        <v/>
      </c>
      <c r="Q7326" s="61" t="s">
        <v>88</v>
      </c>
    </row>
    <row r="7327" spans="8:17" x14ac:dyDescent="0.25">
      <c r="H7327" s="59">
        <v>112739</v>
      </c>
      <c r="I7327" s="59" t="s">
        <v>69</v>
      </c>
      <c r="J7327" s="59">
        <v>1172581</v>
      </c>
      <c r="K7327" s="59" t="s">
        <v>7546</v>
      </c>
      <c r="L7327" s="61" t="s">
        <v>81</v>
      </c>
      <c r="M7327" s="61">
        <f>VLOOKUP(H7327,zdroj!C:F,4,0)</f>
        <v>0</v>
      </c>
      <c r="N7327" s="61" t="str">
        <f t="shared" si="228"/>
        <v>-</v>
      </c>
      <c r="P7327" s="73" t="str">
        <f t="shared" si="229"/>
        <v/>
      </c>
      <c r="Q7327" s="61" t="s">
        <v>88</v>
      </c>
    </row>
    <row r="7328" spans="8:17" x14ac:dyDescent="0.25">
      <c r="H7328" s="59">
        <v>112739</v>
      </c>
      <c r="I7328" s="59" t="s">
        <v>69</v>
      </c>
      <c r="J7328" s="59">
        <v>1172590</v>
      </c>
      <c r="K7328" s="59" t="s">
        <v>7547</v>
      </c>
      <c r="L7328" s="61" t="s">
        <v>81</v>
      </c>
      <c r="M7328" s="61">
        <f>VLOOKUP(H7328,zdroj!C:F,4,0)</f>
        <v>0</v>
      </c>
      <c r="N7328" s="61" t="str">
        <f t="shared" si="228"/>
        <v>-</v>
      </c>
      <c r="P7328" s="73" t="str">
        <f t="shared" si="229"/>
        <v/>
      </c>
      <c r="Q7328" s="61" t="s">
        <v>88</v>
      </c>
    </row>
    <row r="7329" spans="8:17" x14ac:dyDescent="0.25">
      <c r="H7329" s="59">
        <v>112739</v>
      </c>
      <c r="I7329" s="59" t="s">
        <v>69</v>
      </c>
      <c r="J7329" s="59">
        <v>1172603</v>
      </c>
      <c r="K7329" s="59" t="s">
        <v>7548</v>
      </c>
      <c r="L7329" s="61" t="s">
        <v>81</v>
      </c>
      <c r="M7329" s="61">
        <f>VLOOKUP(H7329,zdroj!C:F,4,0)</f>
        <v>0</v>
      </c>
      <c r="N7329" s="61" t="str">
        <f t="shared" si="228"/>
        <v>-</v>
      </c>
      <c r="P7329" s="73" t="str">
        <f t="shared" si="229"/>
        <v/>
      </c>
      <c r="Q7329" s="61" t="s">
        <v>88</v>
      </c>
    </row>
    <row r="7330" spans="8:17" x14ac:dyDescent="0.25">
      <c r="H7330" s="59">
        <v>112739</v>
      </c>
      <c r="I7330" s="59" t="s">
        <v>69</v>
      </c>
      <c r="J7330" s="59">
        <v>1172611</v>
      </c>
      <c r="K7330" s="59" t="s">
        <v>7549</v>
      </c>
      <c r="L7330" s="61" t="s">
        <v>81</v>
      </c>
      <c r="M7330" s="61">
        <f>VLOOKUP(H7330,zdroj!C:F,4,0)</f>
        <v>0</v>
      </c>
      <c r="N7330" s="61" t="str">
        <f t="shared" si="228"/>
        <v>-</v>
      </c>
      <c r="P7330" s="73" t="str">
        <f t="shared" si="229"/>
        <v/>
      </c>
      <c r="Q7330" s="61" t="s">
        <v>86</v>
      </c>
    </row>
    <row r="7331" spans="8:17" x14ac:dyDescent="0.25">
      <c r="H7331" s="59">
        <v>112739</v>
      </c>
      <c r="I7331" s="59" t="s">
        <v>69</v>
      </c>
      <c r="J7331" s="59">
        <v>1172620</v>
      </c>
      <c r="K7331" s="59" t="s">
        <v>7550</v>
      </c>
      <c r="L7331" s="61" t="s">
        <v>81</v>
      </c>
      <c r="M7331" s="61">
        <f>VLOOKUP(H7331,zdroj!C:F,4,0)</f>
        <v>0</v>
      </c>
      <c r="N7331" s="61" t="str">
        <f t="shared" si="228"/>
        <v>-</v>
      </c>
      <c r="P7331" s="73" t="str">
        <f t="shared" si="229"/>
        <v/>
      </c>
      <c r="Q7331" s="61" t="s">
        <v>88</v>
      </c>
    </row>
    <row r="7332" spans="8:17" x14ac:dyDescent="0.25">
      <c r="H7332" s="59">
        <v>112739</v>
      </c>
      <c r="I7332" s="59" t="s">
        <v>69</v>
      </c>
      <c r="J7332" s="59">
        <v>26530805</v>
      </c>
      <c r="K7332" s="59" t="s">
        <v>7551</v>
      </c>
      <c r="L7332" s="61" t="s">
        <v>113</v>
      </c>
      <c r="M7332" s="61">
        <f>VLOOKUP(H7332,zdroj!C:F,4,0)</f>
        <v>0</v>
      </c>
      <c r="N7332" s="61" t="str">
        <f t="shared" si="228"/>
        <v>katB</v>
      </c>
      <c r="P7332" s="73" t="str">
        <f t="shared" si="229"/>
        <v/>
      </c>
      <c r="Q7332" s="61" t="s">
        <v>30</v>
      </c>
    </row>
    <row r="7333" spans="8:17" x14ac:dyDescent="0.25">
      <c r="H7333" s="59">
        <v>112739</v>
      </c>
      <c r="I7333" s="59" t="s">
        <v>69</v>
      </c>
      <c r="J7333" s="59">
        <v>28450540</v>
      </c>
      <c r="K7333" s="59" t="s">
        <v>7552</v>
      </c>
      <c r="L7333" s="61" t="s">
        <v>81</v>
      </c>
      <c r="M7333" s="61">
        <f>VLOOKUP(H7333,zdroj!C:F,4,0)</f>
        <v>0</v>
      </c>
      <c r="N7333" s="61" t="str">
        <f t="shared" si="228"/>
        <v>-</v>
      </c>
      <c r="P7333" s="73" t="str">
        <f t="shared" si="229"/>
        <v/>
      </c>
      <c r="Q7333" s="61" t="s">
        <v>86</v>
      </c>
    </row>
    <row r="7334" spans="8:17" x14ac:dyDescent="0.25">
      <c r="H7334" s="59">
        <v>112739</v>
      </c>
      <c r="I7334" s="59" t="s">
        <v>69</v>
      </c>
      <c r="J7334" s="59">
        <v>28450558</v>
      </c>
      <c r="K7334" s="59" t="s">
        <v>7553</v>
      </c>
      <c r="L7334" s="61" t="s">
        <v>81</v>
      </c>
      <c r="M7334" s="61">
        <f>VLOOKUP(H7334,zdroj!C:F,4,0)</f>
        <v>0</v>
      </c>
      <c r="N7334" s="61" t="str">
        <f t="shared" si="228"/>
        <v>-</v>
      </c>
      <c r="P7334" s="73" t="str">
        <f t="shared" si="229"/>
        <v/>
      </c>
      <c r="Q7334" s="61" t="s">
        <v>88</v>
      </c>
    </row>
    <row r="7335" spans="8:17" x14ac:dyDescent="0.25">
      <c r="H7335" s="59">
        <v>112739</v>
      </c>
      <c r="I7335" s="59" t="s">
        <v>69</v>
      </c>
      <c r="J7335" s="59">
        <v>30848822</v>
      </c>
      <c r="K7335" s="59" t="s">
        <v>7554</v>
      </c>
      <c r="L7335" s="61" t="s">
        <v>81</v>
      </c>
      <c r="M7335" s="61">
        <f>VLOOKUP(H7335,zdroj!C:F,4,0)</f>
        <v>0</v>
      </c>
      <c r="N7335" s="61" t="str">
        <f t="shared" si="228"/>
        <v>-</v>
      </c>
      <c r="P7335" s="73" t="str">
        <f t="shared" si="229"/>
        <v/>
      </c>
      <c r="Q7335" s="61" t="s">
        <v>88</v>
      </c>
    </row>
    <row r="7336" spans="8:17" x14ac:dyDescent="0.25">
      <c r="H7336" s="59">
        <v>112739</v>
      </c>
      <c r="I7336" s="59" t="s">
        <v>69</v>
      </c>
      <c r="J7336" s="59">
        <v>30848831</v>
      </c>
      <c r="K7336" s="59" t="s">
        <v>7555</v>
      </c>
      <c r="L7336" s="61" t="s">
        <v>81</v>
      </c>
      <c r="M7336" s="61">
        <f>VLOOKUP(H7336,zdroj!C:F,4,0)</f>
        <v>0</v>
      </c>
      <c r="N7336" s="61" t="str">
        <f t="shared" si="228"/>
        <v>-</v>
      </c>
      <c r="P7336" s="73" t="str">
        <f t="shared" si="229"/>
        <v/>
      </c>
      <c r="Q7336" s="61" t="s">
        <v>86</v>
      </c>
    </row>
    <row r="7337" spans="8:17" x14ac:dyDescent="0.25">
      <c r="H7337" s="59">
        <v>112739</v>
      </c>
      <c r="I7337" s="59" t="s">
        <v>69</v>
      </c>
      <c r="J7337" s="59">
        <v>31276946</v>
      </c>
      <c r="K7337" s="59" t="s">
        <v>7556</v>
      </c>
      <c r="L7337" s="61" t="s">
        <v>81</v>
      </c>
      <c r="M7337" s="61">
        <f>VLOOKUP(H7337,zdroj!C:F,4,0)</f>
        <v>0</v>
      </c>
      <c r="N7337" s="61" t="str">
        <f t="shared" si="228"/>
        <v>-</v>
      </c>
      <c r="P7337" s="73" t="str">
        <f t="shared" si="229"/>
        <v/>
      </c>
      <c r="Q7337" s="61" t="s">
        <v>88</v>
      </c>
    </row>
    <row r="7338" spans="8:17" x14ac:dyDescent="0.25">
      <c r="H7338" s="59">
        <v>112739</v>
      </c>
      <c r="I7338" s="59" t="s">
        <v>69</v>
      </c>
      <c r="J7338" s="59">
        <v>74315391</v>
      </c>
      <c r="K7338" s="59" t="s">
        <v>7557</v>
      </c>
      <c r="L7338" s="61" t="s">
        <v>81</v>
      </c>
      <c r="M7338" s="61">
        <f>VLOOKUP(H7338,zdroj!C:F,4,0)</f>
        <v>0</v>
      </c>
      <c r="N7338" s="61" t="str">
        <f t="shared" si="228"/>
        <v>-</v>
      </c>
      <c r="P7338" s="73" t="str">
        <f t="shared" si="229"/>
        <v/>
      </c>
      <c r="Q7338" s="61" t="s">
        <v>88</v>
      </c>
    </row>
    <row r="7339" spans="8:17" x14ac:dyDescent="0.25">
      <c r="H7339" s="59">
        <v>112739</v>
      </c>
      <c r="I7339" s="59" t="s">
        <v>69</v>
      </c>
      <c r="J7339" s="59">
        <v>75610175</v>
      </c>
      <c r="K7339" s="59" t="s">
        <v>7558</v>
      </c>
      <c r="L7339" s="61" t="s">
        <v>81</v>
      </c>
      <c r="M7339" s="61">
        <f>VLOOKUP(H7339,zdroj!C:F,4,0)</f>
        <v>0</v>
      </c>
      <c r="N7339" s="61" t="str">
        <f t="shared" si="228"/>
        <v>-</v>
      </c>
      <c r="P7339" s="73" t="str">
        <f t="shared" si="229"/>
        <v/>
      </c>
      <c r="Q7339" s="61" t="s">
        <v>86</v>
      </c>
    </row>
    <row r="7340" spans="8:17" x14ac:dyDescent="0.25">
      <c r="H7340" s="59">
        <v>112739</v>
      </c>
      <c r="I7340" s="59" t="s">
        <v>69</v>
      </c>
      <c r="J7340" s="59">
        <v>81156774</v>
      </c>
      <c r="K7340" s="59" t="s">
        <v>7559</v>
      </c>
      <c r="L7340" s="61" t="s">
        <v>81</v>
      </c>
      <c r="M7340" s="61">
        <f>VLOOKUP(H7340,zdroj!C:F,4,0)</f>
        <v>0</v>
      </c>
      <c r="N7340" s="61" t="str">
        <f t="shared" si="228"/>
        <v>-</v>
      </c>
      <c r="P7340" s="73" t="str">
        <f t="shared" si="229"/>
        <v/>
      </c>
      <c r="Q7340" s="61" t="s">
        <v>88</v>
      </c>
    </row>
  </sheetData>
  <sheetProtection algorithmName="SHA-512" hashValue="d32mwG+Aen0dqLbsGGgPSVfqEUCpjZxx1idio5HmssSJ3ybTUb1v9aU+1LN7M45lH2SLDy8nkBz5id/OED/C2g==" saltValue="BKiP1iGJw/f42OSXHSVDLQ==" spinCount="100000" sheet="1" autoFilter="0"/>
  <autoFilter ref="H5:S7340" xr:uid="{7154D912-E9AF-4927-B4E0-2E542FE00E7A}"/>
  <mergeCells count="2">
    <mergeCell ref="A4:F4"/>
    <mergeCell ref="H4:S4"/>
  </mergeCells>
  <conditionalFormatting sqref="B2:B3">
    <cfRule type="cellIs" dxfId="3" priority="3" operator="greaterThan">
      <formula>0.8</formula>
    </cfRule>
  </conditionalFormatting>
  <conditionalFormatting sqref="C6:C106">
    <cfRule type="containsText" dxfId="2" priority="2" operator="containsText" text="A">
      <formula>NOT(ISERROR(SEARCH("A",C6)))</formula>
    </cfRule>
  </conditionalFormatting>
  <conditionalFormatting sqref="F6:F106 D6:D106">
    <cfRule type="cellIs" dxfId="1" priority="1" operator="lessThan">
      <formula>40</formula>
    </cfRule>
  </conditionalFormatting>
  <dataValidations count="2">
    <dataValidation type="list" allowBlank="1" showInputMessage="1" showErrorMessage="1" sqref="E6:E116" xr:uid="{75C12DD9-AE77-453B-AAA0-1D85D8E083BB}">
      <formula1>INDIRECT($B6)</formula1>
    </dataValidation>
    <dataValidation type="list" allowBlank="1" showInputMessage="1" showErrorMessage="1" sqref="S6:S7340" xr:uid="{BCC8415D-C2D9-4521-97B5-B934537B7DC9}">
      <formula1>INDIRECT($N6)</formula1>
    </dataValidation>
  </dataValidations>
  <pageMargins left="0.7" right="0.7" top="0.78740157499999996" bottom="0.78740157499999996"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4E5AF05C-CF0F-4706-B7C5-6E444D6A9D64}">
          <x14:formula1>
            <xm:f>zdroj!$R$2:$R$3</xm:f>
          </x14:formula1>
          <xm:sqref>O6:O7340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1187D-A72E-404B-85F8-9156EAE69FB5}">
  <dimension ref="B2:O16"/>
  <sheetViews>
    <sheetView zoomScale="80" zoomScaleNormal="80" workbookViewId="0">
      <selection activeCell="H3" sqref="H3"/>
    </sheetView>
  </sheetViews>
  <sheetFormatPr defaultRowHeight="15" x14ac:dyDescent="0.25"/>
  <cols>
    <col min="1" max="1" width="5.85546875" customWidth="1"/>
    <col min="2" max="2" width="35.42578125" customWidth="1"/>
    <col min="3" max="3" width="7.7109375" customWidth="1"/>
    <col min="4" max="4" width="7.28515625" customWidth="1"/>
    <col min="5" max="5" width="27.140625" customWidth="1"/>
    <col min="7" max="7" width="17" customWidth="1"/>
    <col min="8" max="8" width="21.7109375" bestFit="1" customWidth="1"/>
    <col min="10" max="10" width="23.7109375" customWidth="1"/>
    <col min="12" max="12" width="27.7109375" bestFit="1" customWidth="1"/>
    <col min="13" max="13" width="14" customWidth="1"/>
    <col min="14" max="14" width="16.28515625" hidden="1" customWidth="1"/>
    <col min="15" max="15" width="9.140625" customWidth="1"/>
  </cols>
  <sheetData>
    <row r="2" spans="2:15" ht="45" x14ac:dyDescent="0.25">
      <c r="B2" s="22" t="s">
        <v>17</v>
      </c>
      <c r="C2" s="23"/>
      <c r="D2" s="24"/>
      <c r="E2" s="25" t="s">
        <v>18</v>
      </c>
      <c r="F2" s="26"/>
      <c r="G2" s="27"/>
      <c r="H2" s="25" t="s">
        <v>119</v>
      </c>
      <c r="I2" s="26"/>
      <c r="J2" s="25" t="s">
        <v>19</v>
      </c>
      <c r="K2" s="27"/>
      <c r="L2" s="25" t="s">
        <v>20</v>
      </c>
    </row>
    <row r="3" spans="2:15" x14ac:dyDescent="0.25">
      <c r="B3" s="28" t="str">
        <f>'k vyplneni'!K1</f>
        <v>NIO22 Kolín - Kutná Hora</v>
      </c>
      <c r="C3" s="29"/>
      <c r="D3" s="30"/>
      <c r="E3" s="21">
        <f>COUNTA('k vyplneni'!A6:A1000)</f>
        <v>101</v>
      </c>
      <c r="F3" s="31"/>
      <c r="G3" s="32"/>
      <c r="H3" s="33">
        <f>SUM(zdroj!I2:I1000,zdroj!P2:P1000)</f>
        <v>3835</v>
      </c>
      <c r="I3" s="34"/>
      <c r="J3" s="33" t="e">
        <f>('k vyplneni'!A2/'automaticky vypocet'!J6)*'k vyplneni'!B2</f>
        <v>#DIV/0!</v>
      </c>
      <c r="K3" s="32"/>
      <c r="L3" s="35" t="e">
        <f>IF(J3&lt;=20000,1,IF(J3&lt;=30000,0.95,IF(J3&lt;=40000,0.9,IF(J3&lt;=50000,0.85,IF(J3&lt;=60000,0.8,IF(J3&lt;=70000,0.7,IF(J3&gt;70000,0.6)))))))</f>
        <v>#DIV/0!</v>
      </c>
    </row>
    <row r="4" spans="2:15" x14ac:dyDescent="0.25">
      <c r="B4" s="32"/>
      <c r="C4" s="32"/>
      <c r="D4" s="30"/>
      <c r="E4" s="32"/>
      <c r="F4" s="32"/>
      <c r="G4" s="32"/>
      <c r="H4" s="32"/>
      <c r="I4" s="32"/>
      <c r="J4" s="32"/>
      <c r="K4" s="32"/>
      <c r="L4" s="32"/>
    </row>
    <row r="5" spans="2:15" ht="50.25" customHeight="1" x14ac:dyDescent="0.25">
      <c r="B5" s="25" t="s">
        <v>121</v>
      </c>
      <c r="C5" s="26"/>
      <c r="D5" s="24"/>
      <c r="E5" s="25" t="s">
        <v>21</v>
      </c>
      <c r="F5" s="26"/>
      <c r="G5" s="32"/>
      <c r="H5" s="25" t="s">
        <v>22</v>
      </c>
      <c r="I5" s="36"/>
      <c r="J5" s="28" t="s">
        <v>23</v>
      </c>
      <c r="K5" s="32"/>
      <c r="L5" s="26"/>
    </row>
    <row r="6" spans="2:15" x14ac:dyDescent="0.25">
      <c r="B6" s="37">
        <f>E6/E3</f>
        <v>0</v>
      </c>
      <c r="C6" s="38"/>
      <c r="D6" s="30"/>
      <c r="E6" s="39">
        <f>COUNTIF('k vyplneni'!C6:C1000,"A")</f>
        <v>0</v>
      </c>
      <c r="F6" s="31"/>
      <c r="G6" s="32"/>
      <c r="H6" s="40">
        <f>(COUNTIFS('k vyplneni'!O:O,"A")-C15)</f>
        <v>0</v>
      </c>
      <c r="I6" s="32"/>
      <c r="J6" s="40">
        <f>SUM('k vyplneni'!P6:P15000)-C15</f>
        <v>0</v>
      </c>
      <c r="K6" s="32"/>
      <c r="L6" s="41"/>
    </row>
    <row r="7" spans="2:15" x14ac:dyDescent="0.25">
      <c r="B7" s="42"/>
      <c r="C7" s="42"/>
      <c r="D7" s="30"/>
      <c r="E7" s="36"/>
      <c r="F7" s="36"/>
      <c r="G7" s="34"/>
      <c r="H7" s="43"/>
      <c r="I7" s="43"/>
      <c r="J7" s="43"/>
      <c r="K7" s="32"/>
      <c r="L7" s="44"/>
    </row>
    <row r="8" spans="2:15" ht="75.75" thickBot="1" x14ac:dyDescent="0.3">
      <c r="B8" s="81" t="s">
        <v>24</v>
      </c>
      <c r="C8" s="81"/>
      <c r="D8" s="30"/>
      <c r="E8" s="25" t="s">
        <v>25</v>
      </c>
      <c r="F8" s="25"/>
      <c r="G8" s="45" t="s">
        <v>26</v>
      </c>
      <c r="H8" s="45" t="s">
        <v>27</v>
      </c>
      <c r="I8" s="43"/>
      <c r="J8" s="45" t="s">
        <v>28</v>
      </c>
      <c r="K8" s="32"/>
      <c r="L8" s="46" t="s">
        <v>29</v>
      </c>
      <c r="N8" s="6" t="s">
        <v>123</v>
      </c>
    </row>
    <row r="9" spans="2:15" ht="30.75" thickBot="1" x14ac:dyDescent="0.3">
      <c r="B9" s="22" t="s">
        <v>30</v>
      </c>
      <c r="C9" s="22">
        <f>COUNTIFS('k vyplneni'!P:P,"&gt;0",'k vyplneni'!Q:Q,"OBAM")</f>
        <v>0</v>
      </c>
      <c r="D9" s="30"/>
      <c r="E9" s="47" t="s">
        <v>111</v>
      </c>
      <c r="F9" s="25">
        <f>COUNTIFS('k vyplneni'!S:S,E9)</f>
        <v>0</v>
      </c>
      <c r="G9" s="48">
        <f>F9/$H$3</f>
        <v>0</v>
      </c>
      <c r="H9" s="49">
        <f>G9*1</f>
        <v>0</v>
      </c>
      <c r="I9" s="43"/>
      <c r="J9" s="49" t="e">
        <f>H16*L3</f>
        <v>#DIV/0!</v>
      </c>
      <c r="K9" s="32"/>
      <c r="L9" s="50" t="e">
        <f>IF(N9&lt;1,0,N9)</f>
        <v>#DIV/0!</v>
      </c>
      <c r="N9" t="e">
        <f>INT(25*LOG10(J9*100))</f>
        <v>#DIV/0!</v>
      </c>
    </row>
    <row r="10" spans="2:15" ht="30" x14ac:dyDescent="0.25">
      <c r="B10" s="22" t="s">
        <v>31</v>
      </c>
      <c r="C10" s="22">
        <f>COUNTIFS('k vyplneni'!P:P,"&gt;0",'k vyplneni'!Q:Q,"SOCAM")</f>
        <v>0</v>
      </c>
      <c r="D10" s="30"/>
      <c r="E10" s="47" t="s">
        <v>32</v>
      </c>
      <c r="F10" s="25">
        <f>COUNTIFS('k vyplneni'!S:S,E10)</f>
        <v>0</v>
      </c>
      <c r="G10" s="48">
        <f t="shared" ref="G10:G15" si="0">F10/$H$3</f>
        <v>0</v>
      </c>
      <c r="H10" s="49">
        <f>G10*0.9</f>
        <v>0</v>
      </c>
      <c r="I10" s="43"/>
      <c r="J10" s="43"/>
      <c r="K10" s="32"/>
      <c r="L10" s="51"/>
    </row>
    <row r="11" spans="2:15" ht="30" x14ac:dyDescent="0.25">
      <c r="B11" s="22" t="s">
        <v>33</v>
      </c>
      <c r="C11" s="22">
        <f>COUNTIFS('k vyplneni'!P:P,"&gt;0",'k vyplneni'!Q:Q,"OVMAM")</f>
        <v>0</v>
      </c>
      <c r="D11" s="30"/>
      <c r="E11" s="47" t="s">
        <v>34</v>
      </c>
      <c r="F11" s="25">
        <f>COUNTIFS('k vyplneni'!S:S,E11)</f>
        <v>0</v>
      </c>
      <c r="G11" s="48">
        <f t="shared" si="0"/>
        <v>0</v>
      </c>
      <c r="H11" s="49">
        <f>G11*0.7</f>
        <v>0</v>
      </c>
      <c r="I11" s="43"/>
      <c r="J11" s="43"/>
      <c r="K11" s="43"/>
      <c r="L11" s="32"/>
      <c r="M11" s="67"/>
      <c r="N11" s="67"/>
      <c r="O11" s="67"/>
    </row>
    <row r="12" spans="2:15" ht="30" x14ac:dyDescent="0.25">
      <c r="B12" s="22" t="s">
        <v>35</v>
      </c>
      <c r="C12" s="22">
        <f>COUNTIFS('k vyplneni'!P:P,"&gt;0",'k vyplneni'!N:N,"katA")</f>
        <v>0</v>
      </c>
      <c r="D12" s="32"/>
      <c r="E12" s="47" t="s">
        <v>36</v>
      </c>
      <c r="F12" s="25">
        <f>COUNTIFS('k vyplneni'!S:S,E12)</f>
        <v>0</v>
      </c>
      <c r="G12" s="48">
        <f t="shared" si="0"/>
        <v>0</v>
      </c>
      <c r="H12" s="52">
        <f>G12*0.9</f>
        <v>0</v>
      </c>
      <c r="I12" s="32"/>
      <c r="J12" s="32"/>
      <c r="K12" s="32"/>
      <c r="L12" s="68"/>
      <c r="M12" s="67"/>
      <c r="N12" s="67"/>
      <c r="O12" s="67"/>
    </row>
    <row r="13" spans="2:15" ht="30" x14ac:dyDescent="0.25">
      <c r="B13" s="22" t="s">
        <v>37</v>
      </c>
      <c r="C13" s="22">
        <f>COUNTIFS('k vyplneni'!P:P,"&gt;0",'k vyplneni'!N:N,"katB")</f>
        <v>0</v>
      </c>
      <c r="D13" s="32"/>
      <c r="E13" s="47" t="s">
        <v>38</v>
      </c>
      <c r="F13" s="25">
        <f>COUNTIFS('k vyplneni'!S:S,E13)</f>
        <v>0</v>
      </c>
      <c r="G13" s="48">
        <f t="shared" si="0"/>
        <v>0</v>
      </c>
      <c r="H13" s="52">
        <f>G13*0.7</f>
        <v>0</v>
      </c>
      <c r="I13" s="32"/>
      <c r="J13" s="41"/>
      <c r="K13" s="32"/>
      <c r="L13" s="68"/>
      <c r="M13" s="67"/>
      <c r="N13" s="67"/>
      <c r="O13" s="67"/>
    </row>
    <row r="14" spans="2:15" ht="30" x14ac:dyDescent="0.25">
      <c r="B14" s="22" t="s">
        <v>39</v>
      </c>
      <c r="C14" s="22">
        <f>COUNTIFS('k vyplneni'!P:P,"&gt;0",'k vyplneni'!N:N,"katC")</f>
        <v>0</v>
      </c>
      <c r="D14" s="32"/>
      <c r="E14" s="47" t="s">
        <v>40</v>
      </c>
      <c r="F14" s="25">
        <f>COUNTIFS('k vyplneni'!S:S,E14)</f>
        <v>0</v>
      </c>
      <c r="G14" s="48">
        <f t="shared" si="0"/>
        <v>0</v>
      </c>
      <c r="H14" s="52">
        <f>G14*0.7</f>
        <v>0</v>
      </c>
      <c r="I14" s="32"/>
      <c r="J14" s="32"/>
      <c r="K14" s="32"/>
      <c r="L14" s="68"/>
      <c r="M14" s="67"/>
      <c r="N14" s="67"/>
      <c r="O14" s="67"/>
    </row>
    <row r="15" spans="2:15" ht="30" x14ac:dyDescent="0.25">
      <c r="B15" s="53" t="s">
        <v>41</v>
      </c>
      <c r="C15" s="22">
        <f>COUNTIFS('k vyplneni'!P:P,"&gt;0",'k vyplneni'!N:N,"-")</f>
        <v>0</v>
      </c>
      <c r="D15" s="32"/>
      <c r="E15" s="54" t="s">
        <v>42</v>
      </c>
      <c r="F15" s="25">
        <f>COUNTIFS('k vyplneni'!S:S,E15)</f>
        <v>0</v>
      </c>
      <c r="G15" s="48">
        <f t="shared" si="0"/>
        <v>0</v>
      </c>
      <c r="H15" s="52">
        <f>G15*0.7</f>
        <v>0</v>
      </c>
      <c r="I15" s="32"/>
      <c r="J15" s="32"/>
      <c r="K15" s="32"/>
      <c r="L15" s="32"/>
      <c r="M15" s="67"/>
      <c r="N15" s="67"/>
      <c r="O15" s="67"/>
    </row>
    <row r="16" spans="2:15" ht="30" x14ac:dyDescent="0.25">
      <c r="B16" s="55" t="s">
        <v>43</v>
      </c>
      <c r="C16" s="22" t="str">
        <f>IF(H6&gt;C15,"ANO","NE")</f>
        <v>NE</v>
      </c>
      <c r="D16" s="32"/>
      <c r="E16" s="32"/>
      <c r="F16" s="25">
        <f>SUM(F9:F15)</f>
        <v>0</v>
      </c>
      <c r="G16" s="48">
        <f t="shared" ref="G16:H16" si="1">SUM(G9:G15)</f>
        <v>0</v>
      </c>
      <c r="H16" s="48">
        <f t="shared" si="1"/>
        <v>0</v>
      </c>
      <c r="I16" s="32"/>
      <c r="J16" s="43"/>
      <c r="K16" s="32"/>
      <c r="L16" s="32"/>
    </row>
  </sheetData>
  <sheetProtection algorithmName="SHA-512" hashValue="RLtwFpPMBvbgIbcaM04BwSlqvHGuxEAzD7atfglRmC/4kTzr8fqLp9x8u179pn7TgC8781UlEVeFJ4UsGZ9C6g==" saltValue="GQO7+ruwoJzXSGKHmEncMA==" spinCount="100000" sheet="1" objects="1" scenarios="1"/>
  <mergeCells count="1">
    <mergeCell ref="B8:C8"/>
  </mergeCells>
  <conditionalFormatting sqref="C16">
    <cfRule type="containsText" dxfId="0" priority="1" operator="containsText" text="NE">
      <formula>NOT(ISERROR(SEARCH("NE",C16)))</formula>
    </cfRule>
  </conditionalFormatting>
  <pageMargins left="0.7" right="0.7" top="0.78740157499999996" bottom="0.78740157499999996" header="0.3" footer="0.3"/>
  <pageSetup orientation="portrait" r:id="rId1"/>
  <ignoredErrors>
    <ignoredError sqref="H11:H12 C1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C4DC0-1A4A-4FD4-AE1E-457F4855D135}">
  <dimension ref="B2:F42"/>
  <sheetViews>
    <sheetView zoomScale="80" zoomScaleNormal="80" workbookViewId="0">
      <selection activeCell="E24" sqref="E24"/>
    </sheetView>
  </sheetViews>
  <sheetFormatPr defaultRowHeight="15" x14ac:dyDescent="0.25"/>
  <cols>
    <col min="1" max="1" width="4.7109375" customWidth="1"/>
    <col min="2" max="2" width="10.85546875" bestFit="1" customWidth="1"/>
    <col min="3" max="3" width="34.28515625" style="6" customWidth="1"/>
    <col min="4" max="4" width="25.140625" customWidth="1"/>
    <col min="5" max="5" width="24.28515625" style="7" customWidth="1"/>
    <col min="6" max="6" width="94" style="6" customWidth="1"/>
    <col min="8" max="8" width="23" customWidth="1"/>
  </cols>
  <sheetData>
    <row r="2" spans="2:6" ht="26.25" customHeight="1" x14ac:dyDescent="0.25">
      <c r="B2" s="9"/>
      <c r="C2" s="17" t="s">
        <v>102</v>
      </c>
      <c r="D2" s="18" t="s">
        <v>103</v>
      </c>
      <c r="E2" s="18" t="s">
        <v>105</v>
      </c>
      <c r="F2" s="17" t="s">
        <v>104</v>
      </c>
    </row>
    <row r="3" spans="2:6" ht="30" x14ac:dyDescent="0.25">
      <c r="B3" s="8"/>
      <c r="C3" s="10" t="s">
        <v>0</v>
      </c>
      <c r="D3" s="11"/>
      <c r="E3" s="19" t="s">
        <v>75</v>
      </c>
      <c r="F3" s="10" t="s">
        <v>106</v>
      </c>
    </row>
    <row r="4" spans="2:6" x14ac:dyDescent="0.25">
      <c r="C4" s="12"/>
      <c r="D4" s="13"/>
      <c r="E4" s="13"/>
      <c r="F4" s="12"/>
    </row>
    <row r="5" spans="2:6" ht="60" x14ac:dyDescent="0.25">
      <c r="B5" s="8"/>
      <c r="C5" s="10" t="s">
        <v>1</v>
      </c>
      <c r="D5" s="11"/>
      <c r="E5" s="19" t="s">
        <v>75</v>
      </c>
      <c r="F5" s="10" t="s">
        <v>120</v>
      </c>
    </row>
    <row r="6" spans="2:6" x14ac:dyDescent="0.25">
      <c r="C6" s="12"/>
      <c r="D6" s="13"/>
      <c r="E6" s="13"/>
      <c r="F6" s="12"/>
    </row>
    <row r="7" spans="2:6" ht="30" x14ac:dyDescent="0.25">
      <c r="B7" s="84" t="s">
        <v>62</v>
      </c>
      <c r="C7" s="82" t="s">
        <v>63</v>
      </c>
      <c r="D7" s="11" t="s">
        <v>64</v>
      </c>
      <c r="E7" s="11" t="s">
        <v>65</v>
      </c>
      <c r="F7" s="10" t="s">
        <v>107</v>
      </c>
    </row>
    <row r="8" spans="2:6" x14ac:dyDescent="0.25">
      <c r="B8" s="84"/>
      <c r="C8" s="82"/>
      <c r="D8" s="11" t="s">
        <v>66</v>
      </c>
      <c r="E8" s="11" t="s">
        <v>65</v>
      </c>
      <c r="F8" s="10" t="s">
        <v>108</v>
      </c>
    </row>
    <row r="9" spans="2:6" x14ac:dyDescent="0.25">
      <c r="B9" s="84"/>
      <c r="C9" s="14"/>
      <c r="D9" s="15"/>
      <c r="E9" s="15"/>
      <c r="F9" s="14"/>
    </row>
    <row r="10" spans="2:6" x14ac:dyDescent="0.25">
      <c r="B10" s="84"/>
      <c r="C10" s="82" t="s">
        <v>3</v>
      </c>
      <c r="D10" s="11" t="s">
        <v>67</v>
      </c>
      <c r="E10" s="11" t="s">
        <v>65</v>
      </c>
      <c r="F10" s="10" t="s">
        <v>68</v>
      </c>
    </row>
    <row r="11" spans="2:6" x14ac:dyDescent="0.25">
      <c r="B11" s="84"/>
      <c r="C11" s="82"/>
      <c r="D11" s="11" t="s">
        <v>69</v>
      </c>
      <c r="E11" s="11" t="s">
        <v>65</v>
      </c>
      <c r="F11" s="10" t="s">
        <v>70</v>
      </c>
    </row>
    <row r="12" spans="2:6" ht="95.25" customHeight="1" x14ac:dyDescent="0.25">
      <c r="B12" s="84"/>
      <c r="C12" s="82"/>
      <c r="D12" s="11" t="s">
        <v>71</v>
      </c>
      <c r="E12" s="11" t="s">
        <v>65</v>
      </c>
      <c r="F12" s="10" t="s">
        <v>7561</v>
      </c>
    </row>
    <row r="13" spans="2:6" x14ac:dyDescent="0.25">
      <c r="B13" s="84"/>
      <c r="C13" s="82"/>
      <c r="D13" s="11" t="s">
        <v>72</v>
      </c>
      <c r="E13" s="11" t="s">
        <v>65</v>
      </c>
      <c r="F13" s="10" t="s">
        <v>73</v>
      </c>
    </row>
    <row r="14" spans="2:6" x14ac:dyDescent="0.25">
      <c r="B14" s="84"/>
      <c r="C14" s="14"/>
      <c r="D14" s="15"/>
      <c r="E14" s="15"/>
      <c r="F14" s="14"/>
    </row>
    <row r="15" spans="2:6" ht="30" x14ac:dyDescent="0.25">
      <c r="B15" s="84"/>
      <c r="C15" s="16" t="s">
        <v>5</v>
      </c>
      <c r="D15" s="11"/>
      <c r="E15" s="11" t="s">
        <v>65</v>
      </c>
      <c r="F15" s="10" t="s">
        <v>7567</v>
      </c>
    </row>
    <row r="16" spans="2:6" x14ac:dyDescent="0.25">
      <c r="B16" s="84"/>
      <c r="C16" s="14"/>
      <c r="D16" s="15"/>
      <c r="E16" s="15"/>
      <c r="F16" s="14"/>
    </row>
    <row r="17" spans="2:6" ht="45" x14ac:dyDescent="0.25">
      <c r="B17" s="84"/>
      <c r="C17" s="16" t="s">
        <v>74</v>
      </c>
      <c r="D17" s="11" t="s">
        <v>64</v>
      </c>
      <c r="E17" s="19" t="s">
        <v>75</v>
      </c>
      <c r="F17" s="10" t="s">
        <v>76</v>
      </c>
    </row>
    <row r="18" spans="2:6" x14ac:dyDescent="0.25">
      <c r="B18" s="84"/>
      <c r="C18" s="14"/>
      <c r="D18" s="15"/>
      <c r="E18" s="15"/>
      <c r="F18" s="14"/>
    </row>
    <row r="19" spans="2:6" ht="45" x14ac:dyDescent="0.25">
      <c r="B19" s="84"/>
      <c r="C19" s="16" t="s">
        <v>7</v>
      </c>
      <c r="D19" s="11"/>
      <c r="E19" s="11" t="s">
        <v>65</v>
      </c>
      <c r="F19" s="10" t="s">
        <v>7568</v>
      </c>
    </row>
    <row r="20" spans="2:6" x14ac:dyDescent="0.25">
      <c r="C20" s="12"/>
      <c r="D20" s="13"/>
      <c r="E20" s="13"/>
      <c r="F20" s="12"/>
    </row>
    <row r="21" spans="2:6" ht="30" x14ac:dyDescent="0.25">
      <c r="B21" s="83" t="s">
        <v>77</v>
      </c>
      <c r="C21" s="82" t="s">
        <v>7560</v>
      </c>
      <c r="D21" s="11" t="s">
        <v>112</v>
      </c>
      <c r="E21" s="11" t="s">
        <v>65</v>
      </c>
      <c r="F21" s="10" t="s">
        <v>78</v>
      </c>
    </row>
    <row r="22" spans="2:6" ht="30" x14ac:dyDescent="0.25">
      <c r="B22" s="83"/>
      <c r="C22" s="82"/>
      <c r="D22" s="11" t="s">
        <v>113</v>
      </c>
      <c r="E22" s="11" t="s">
        <v>65</v>
      </c>
      <c r="F22" s="10" t="s">
        <v>79</v>
      </c>
    </row>
    <row r="23" spans="2:6" ht="30" x14ac:dyDescent="0.25">
      <c r="B23" s="83"/>
      <c r="C23" s="82"/>
      <c r="D23" s="11" t="s">
        <v>114</v>
      </c>
      <c r="E23" s="11" t="s">
        <v>65</v>
      </c>
      <c r="F23" s="10" t="s">
        <v>80</v>
      </c>
    </row>
    <row r="24" spans="2:6" x14ac:dyDescent="0.25">
      <c r="B24" s="83"/>
      <c r="C24" s="82"/>
      <c r="D24" s="11" t="s">
        <v>81</v>
      </c>
      <c r="E24" s="11" t="s">
        <v>65</v>
      </c>
      <c r="F24" s="10" t="s">
        <v>82</v>
      </c>
    </row>
    <row r="25" spans="2:6" x14ac:dyDescent="0.25">
      <c r="B25" s="83"/>
      <c r="C25" s="14"/>
      <c r="D25" s="15"/>
      <c r="E25" s="15"/>
      <c r="F25" s="14"/>
    </row>
    <row r="26" spans="2:6" ht="30" x14ac:dyDescent="0.25">
      <c r="B26" s="83"/>
      <c r="C26" s="82" t="s">
        <v>83</v>
      </c>
      <c r="D26" s="11" t="s">
        <v>84</v>
      </c>
      <c r="E26" s="11" t="s">
        <v>65</v>
      </c>
      <c r="F26" s="10" t="s">
        <v>85</v>
      </c>
    </row>
    <row r="27" spans="2:6" ht="30" x14ac:dyDescent="0.25">
      <c r="B27" s="83"/>
      <c r="C27" s="82"/>
      <c r="D27" s="11" t="s">
        <v>86</v>
      </c>
      <c r="E27" s="11" t="s">
        <v>65</v>
      </c>
      <c r="F27" s="10" t="s">
        <v>87</v>
      </c>
    </row>
    <row r="28" spans="2:6" ht="30" x14ac:dyDescent="0.25">
      <c r="B28" s="83"/>
      <c r="C28" s="82"/>
      <c r="D28" s="11" t="s">
        <v>88</v>
      </c>
      <c r="E28" s="11" t="s">
        <v>65</v>
      </c>
      <c r="F28" s="10" t="s">
        <v>89</v>
      </c>
    </row>
    <row r="29" spans="2:6" x14ac:dyDescent="0.25">
      <c r="B29" s="83"/>
      <c r="C29" s="82"/>
      <c r="D29" s="11" t="s">
        <v>30</v>
      </c>
      <c r="E29" s="11" t="s">
        <v>65</v>
      </c>
      <c r="F29" s="10" t="s">
        <v>90</v>
      </c>
    </row>
    <row r="30" spans="2:6" x14ac:dyDescent="0.25">
      <c r="B30" s="83"/>
      <c r="C30" s="82"/>
      <c r="D30" s="11" t="s">
        <v>33</v>
      </c>
      <c r="E30" s="11" t="s">
        <v>65</v>
      </c>
      <c r="F30" s="10" t="s">
        <v>90</v>
      </c>
    </row>
    <row r="31" spans="2:6" x14ac:dyDescent="0.25">
      <c r="B31" s="83"/>
      <c r="C31" s="82"/>
      <c r="D31" s="11" t="s">
        <v>31</v>
      </c>
      <c r="E31" s="11" t="s">
        <v>65</v>
      </c>
      <c r="F31" s="10" t="s">
        <v>90</v>
      </c>
    </row>
    <row r="32" spans="2:6" x14ac:dyDescent="0.25">
      <c r="B32" s="83"/>
      <c r="C32" s="14"/>
      <c r="D32" s="15"/>
      <c r="E32" s="15"/>
      <c r="F32" s="14"/>
    </row>
    <row r="33" spans="2:6" ht="45" x14ac:dyDescent="0.25">
      <c r="B33" s="83"/>
      <c r="C33" s="82" t="s">
        <v>15</v>
      </c>
      <c r="D33" s="11" t="s">
        <v>91</v>
      </c>
      <c r="E33" s="11" t="s">
        <v>65</v>
      </c>
      <c r="F33" s="10" t="s">
        <v>92</v>
      </c>
    </row>
    <row r="34" spans="2:6" x14ac:dyDescent="0.25">
      <c r="B34" s="83"/>
      <c r="C34" s="82"/>
      <c r="D34" s="11" t="s">
        <v>93</v>
      </c>
      <c r="E34" s="11" t="s">
        <v>65</v>
      </c>
      <c r="F34" s="10"/>
    </row>
    <row r="35" spans="2:6" x14ac:dyDescent="0.25">
      <c r="B35" s="83"/>
      <c r="C35" s="14"/>
      <c r="D35" s="15"/>
      <c r="E35" s="15"/>
      <c r="F35" s="14"/>
    </row>
    <row r="36" spans="2:6" ht="45" x14ac:dyDescent="0.25">
      <c r="B36" s="83"/>
      <c r="C36" s="82" t="s">
        <v>94</v>
      </c>
      <c r="D36" s="11" t="s">
        <v>91</v>
      </c>
      <c r="E36" s="19" t="s">
        <v>75</v>
      </c>
      <c r="F36" s="10" t="s">
        <v>95</v>
      </c>
    </row>
    <row r="37" spans="2:6" x14ac:dyDescent="0.25">
      <c r="B37" s="83"/>
      <c r="C37" s="82"/>
      <c r="D37" s="11" t="s">
        <v>96</v>
      </c>
      <c r="E37" s="19" t="s">
        <v>75</v>
      </c>
      <c r="F37" s="10" t="s">
        <v>97</v>
      </c>
    </row>
    <row r="38" spans="2:6" x14ac:dyDescent="0.25">
      <c r="B38" s="83"/>
      <c r="C38" s="82"/>
      <c r="D38" s="11" t="s">
        <v>93</v>
      </c>
      <c r="E38" s="11"/>
      <c r="F38" s="10" t="s">
        <v>97</v>
      </c>
    </row>
    <row r="39" spans="2:6" x14ac:dyDescent="0.25">
      <c r="B39" s="83"/>
      <c r="C39" s="14"/>
      <c r="D39" s="15"/>
      <c r="E39" s="15"/>
      <c r="F39" s="14"/>
    </row>
    <row r="40" spans="2:6" ht="45" x14ac:dyDescent="0.25">
      <c r="B40" s="83"/>
      <c r="C40" s="16" t="s">
        <v>98</v>
      </c>
      <c r="D40" s="11"/>
      <c r="E40" s="19" t="s">
        <v>99</v>
      </c>
      <c r="F40" s="10" t="s">
        <v>100</v>
      </c>
    </row>
    <row r="41" spans="2:6" x14ac:dyDescent="0.25">
      <c r="B41" s="83"/>
      <c r="C41" s="14"/>
      <c r="D41" s="15"/>
      <c r="E41" s="15"/>
      <c r="F41" s="14"/>
    </row>
    <row r="42" spans="2:6" ht="30" x14ac:dyDescent="0.25">
      <c r="B42" s="83"/>
      <c r="C42" s="16" t="s">
        <v>16</v>
      </c>
      <c r="D42" s="11" t="s">
        <v>109</v>
      </c>
      <c r="E42" s="19" t="s">
        <v>75</v>
      </c>
      <c r="F42" s="10" t="s">
        <v>101</v>
      </c>
    </row>
  </sheetData>
  <sheetProtection algorithmName="SHA-512" hashValue="DbjsXMF5CjUZi6Hy40a9w3Xa+zclIFS5OJ2nKSvqT76PnVw2qkhqhiiwUjPnR/SIp068PGJiU9tyTHuFReEc8A==" saltValue="kHLanJ/nVexSIJClNjV63w==" spinCount="100000" sheet="1" objects="1" scenarios="1"/>
  <mergeCells count="8">
    <mergeCell ref="C33:C34"/>
    <mergeCell ref="C36:C38"/>
    <mergeCell ref="B21:B42"/>
    <mergeCell ref="B7:B19"/>
    <mergeCell ref="C7:C8"/>
    <mergeCell ref="C10:C13"/>
    <mergeCell ref="C21:C24"/>
    <mergeCell ref="C26:C31"/>
  </mergeCells>
  <pageMargins left="0.7" right="0.7" top="0.78740157499999996" bottom="0.78740157499999996"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CB1901-D717-41CB-8467-03A7A64193BB}">
  <dimension ref="A1:AB102"/>
  <sheetViews>
    <sheetView zoomScale="85" zoomScaleNormal="85" workbookViewId="0">
      <pane xSplit="1" ySplit="1" topLeftCell="B2" activePane="bottomRight" state="frozen"/>
      <selection pane="topRight" activeCell="B1" sqref="B1"/>
      <selection pane="bottomLeft" activeCell="A2" sqref="A2"/>
      <selection pane="bottomRight" activeCell="AB2" sqref="AB2"/>
    </sheetView>
  </sheetViews>
  <sheetFormatPr defaultRowHeight="15" x14ac:dyDescent="0.25"/>
  <cols>
    <col min="1" max="1" width="37.28515625" bestFit="1" customWidth="1"/>
    <col min="2" max="2" width="24.5703125" bestFit="1" customWidth="1"/>
    <col min="4" max="4" width="11.85546875" bestFit="1" customWidth="1"/>
    <col min="6" max="6" width="11" customWidth="1"/>
    <col min="8" max="8" width="13.42578125" customWidth="1"/>
    <col min="9" max="9" width="13.7109375" customWidth="1"/>
    <col min="10" max="10" width="14.7109375" customWidth="1"/>
    <col min="11" max="11" width="7.7109375" customWidth="1"/>
    <col min="12" max="12" width="10.140625" customWidth="1"/>
    <col min="13" max="13" width="10.85546875" customWidth="1"/>
    <col min="14" max="14" width="19.140625" customWidth="1"/>
    <col min="15" max="15" width="16.28515625" bestFit="1" customWidth="1"/>
    <col min="16" max="16" width="12.28515625" customWidth="1"/>
    <col min="17" max="18" width="0" hidden="1" customWidth="1"/>
    <col min="19" max="19" width="19.5703125" hidden="1" customWidth="1"/>
    <col min="20" max="20" width="18.5703125" hidden="1" customWidth="1"/>
    <col min="21" max="21" width="18.42578125" hidden="1" customWidth="1"/>
    <col min="22" max="22" width="48.42578125" hidden="1" customWidth="1"/>
    <col min="23" max="23" width="0" hidden="1" customWidth="1"/>
    <col min="24" max="24" width="11.85546875" hidden="1" customWidth="1"/>
    <col min="26" max="26" width="18.5703125" bestFit="1" customWidth="1"/>
  </cols>
  <sheetData>
    <row r="1" spans="1:28" ht="225" x14ac:dyDescent="0.25">
      <c r="A1" s="3" t="s">
        <v>44</v>
      </c>
      <c r="B1" s="3" t="s">
        <v>45</v>
      </c>
      <c r="C1" s="3" t="s">
        <v>46</v>
      </c>
      <c r="D1" s="3" t="s">
        <v>48</v>
      </c>
      <c r="E1" s="3" t="s">
        <v>47</v>
      </c>
      <c r="F1" s="2" t="s">
        <v>117</v>
      </c>
      <c r="G1" s="3" t="s">
        <v>49</v>
      </c>
      <c r="H1" s="1" t="s">
        <v>115</v>
      </c>
      <c r="I1" s="1" t="s">
        <v>50</v>
      </c>
      <c r="J1" s="1" t="s">
        <v>118</v>
      </c>
      <c r="K1" s="3" t="s">
        <v>51</v>
      </c>
      <c r="L1" s="76" t="s">
        <v>116</v>
      </c>
      <c r="M1" s="76" t="s">
        <v>52</v>
      </c>
      <c r="N1" s="76" t="s">
        <v>53</v>
      </c>
      <c r="O1" s="76" t="s">
        <v>54</v>
      </c>
      <c r="P1" s="20" t="s">
        <v>61</v>
      </c>
      <c r="Q1" s="4" t="s">
        <v>55</v>
      </c>
      <c r="R1" s="4" t="s">
        <v>56</v>
      </c>
      <c r="S1" s="4" t="s">
        <v>57</v>
      </c>
      <c r="T1" s="4" t="s">
        <v>57</v>
      </c>
      <c r="U1" s="4" t="s">
        <v>57</v>
      </c>
      <c r="V1" s="4" t="s">
        <v>58</v>
      </c>
      <c r="W1" s="4" t="s">
        <v>59</v>
      </c>
      <c r="X1" s="5" t="s">
        <v>60</v>
      </c>
      <c r="Y1" s="74" t="s">
        <v>7564</v>
      </c>
      <c r="Z1" s="75" t="s">
        <v>7565</v>
      </c>
      <c r="AA1" s="75" t="s">
        <v>7566</v>
      </c>
      <c r="AB1" s="75" t="s">
        <v>7569</v>
      </c>
    </row>
    <row r="2" spans="1:28" x14ac:dyDescent="0.25">
      <c r="A2" t="s">
        <v>124</v>
      </c>
      <c r="B2" t="s">
        <v>125</v>
      </c>
      <c r="C2">
        <v>190608</v>
      </c>
      <c r="D2" t="s">
        <v>69</v>
      </c>
      <c r="E2">
        <v>43</v>
      </c>
      <c r="F2">
        <f>VLOOKUP(B2,'k vyplneni'!A:F,5,0)</f>
        <v>0</v>
      </c>
      <c r="G2">
        <v>32</v>
      </c>
      <c r="I2">
        <f>J2-H2</f>
        <v>32</v>
      </c>
      <c r="J2">
        <v>32</v>
      </c>
      <c r="K2">
        <v>11</v>
      </c>
      <c r="L2">
        <v>0</v>
      </c>
      <c r="M2">
        <f>COUNTIFS('k vyplneni'!O:O,"A",'k vyplneni'!Q:Q,"OBAM",'k vyplneni'!H:H,C2)</f>
        <v>0</v>
      </c>
      <c r="N2">
        <f>ROUND((L2+M2)/(Y2+L2)*100,2)</f>
        <v>0</v>
      </c>
      <c r="O2">
        <f>ROUND((L2+M2)/(AA2+L2)*100,2)</f>
        <v>0</v>
      </c>
      <c r="P2" t="str">
        <f>IF('k vyplneni'!E6="A",VLOOKUP('k vyplneni'!A6,B:H,7,0),"")</f>
        <v/>
      </c>
      <c r="Q2" t="s">
        <v>30</v>
      </c>
      <c r="R2" t="s">
        <v>64</v>
      </c>
      <c r="S2" t="s">
        <v>112</v>
      </c>
      <c r="T2" t="s">
        <v>113</v>
      </c>
      <c r="U2" t="s">
        <v>114</v>
      </c>
      <c r="V2" t="s">
        <v>34</v>
      </c>
      <c r="W2">
        <v>0.7</v>
      </c>
      <c r="X2" t="s">
        <v>71</v>
      </c>
      <c r="Y2">
        <v>32</v>
      </c>
      <c r="Z2" t="e">
        <v>#N/A</v>
      </c>
      <c r="AA2">
        <v>32</v>
      </c>
      <c r="AB2">
        <f>COUNTIFS('k vyplneni'!O:O,"A",'k vyplneni'!H:H,C2)</f>
        <v>0</v>
      </c>
    </row>
    <row r="3" spans="1:28" x14ac:dyDescent="0.25">
      <c r="A3" t="s">
        <v>124</v>
      </c>
      <c r="B3" t="s">
        <v>126</v>
      </c>
      <c r="C3">
        <v>190616</v>
      </c>
      <c r="D3" t="s">
        <v>69</v>
      </c>
      <c r="E3">
        <v>53</v>
      </c>
      <c r="F3">
        <f>VLOOKUP(B3,'k vyplneni'!A:F,5,0)</f>
        <v>0</v>
      </c>
      <c r="G3">
        <v>49</v>
      </c>
      <c r="I3">
        <f t="shared" ref="I3:I66" si="0">J3-H3</f>
        <v>49</v>
      </c>
      <c r="J3">
        <v>49</v>
      </c>
      <c r="K3">
        <v>4</v>
      </c>
      <c r="L3">
        <v>0</v>
      </c>
      <c r="M3">
        <f>COUNTIFS('k vyplneni'!O:O,"A",'k vyplneni'!Q:Q,"OBAM",'k vyplneni'!H:H,C3)</f>
        <v>0</v>
      </c>
      <c r="N3">
        <f t="shared" ref="N3:N66" si="1">ROUND((L3+M3)/(Y3+L3)*100,2)</f>
        <v>0</v>
      </c>
      <c r="O3">
        <f t="shared" ref="O3:O66" si="2">ROUND((L3+M3)/(AA3+L3)*100,2)</f>
        <v>0</v>
      </c>
      <c r="P3" t="str">
        <f>IF('k vyplneni'!E7="A",VLOOKUP('k vyplneni'!A7,B:H,7,0),"")</f>
        <v/>
      </c>
      <c r="Q3" t="s">
        <v>31</v>
      </c>
      <c r="R3" t="s">
        <v>66</v>
      </c>
      <c r="S3" t="s">
        <v>34</v>
      </c>
      <c r="T3" t="s">
        <v>38</v>
      </c>
      <c r="U3" t="s">
        <v>42</v>
      </c>
      <c r="V3" t="s">
        <v>32</v>
      </c>
      <c r="W3">
        <v>0.9</v>
      </c>
      <c r="X3" t="s">
        <v>64</v>
      </c>
      <c r="Y3">
        <v>46</v>
      </c>
      <c r="Z3" t="e">
        <v>#N/A</v>
      </c>
      <c r="AA3">
        <v>46</v>
      </c>
      <c r="AB3">
        <f>COUNTIFS('k vyplneni'!O:O,"A",'k vyplneni'!H:H,C3)</f>
        <v>0</v>
      </c>
    </row>
    <row r="4" spans="1:28" x14ac:dyDescent="0.25">
      <c r="A4" t="s">
        <v>124</v>
      </c>
      <c r="B4" t="s">
        <v>127</v>
      </c>
      <c r="C4">
        <v>138762</v>
      </c>
      <c r="D4" t="s">
        <v>69</v>
      </c>
      <c r="E4">
        <v>93</v>
      </c>
      <c r="F4">
        <f>VLOOKUP(B4,'k vyplneni'!A:F,5,0)</f>
        <v>0</v>
      </c>
      <c r="G4">
        <v>88</v>
      </c>
      <c r="I4">
        <f t="shared" si="0"/>
        <v>87</v>
      </c>
      <c r="J4">
        <v>87</v>
      </c>
      <c r="K4">
        <v>5</v>
      </c>
      <c r="L4">
        <v>1</v>
      </c>
      <c r="M4">
        <f>COUNTIFS('k vyplneni'!O:O,"A",'k vyplneni'!Q:Q,"OBAM",'k vyplneni'!H:H,C4)</f>
        <v>0</v>
      </c>
      <c r="N4">
        <f t="shared" si="1"/>
        <v>1.1599999999999999</v>
      </c>
      <c r="O4">
        <f t="shared" si="2"/>
        <v>1.1599999999999999</v>
      </c>
      <c r="P4" t="str">
        <f>IF('k vyplneni'!E8="A",VLOOKUP('k vyplneni'!A8,B:H,7,0),"")</f>
        <v/>
      </c>
      <c r="Q4" t="s">
        <v>33</v>
      </c>
      <c r="S4" t="s">
        <v>32</v>
      </c>
      <c r="T4" t="s">
        <v>36</v>
      </c>
      <c r="U4" t="s">
        <v>111</v>
      </c>
      <c r="V4" t="s">
        <v>111</v>
      </c>
      <c r="W4">
        <v>1</v>
      </c>
      <c r="Y4">
        <v>85</v>
      </c>
      <c r="Z4" t="e">
        <v>#N/A</v>
      </c>
      <c r="AA4">
        <v>85</v>
      </c>
      <c r="AB4">
        <f>COUNTIFS('k vyplneni'!O:O,"A",'k vyplneni'!H:H,C4)</f>
        <v>0</v>
      </c>
    </row>
    <row r="5" spans="1:28" x14ac:dyDescent="0.25">
      <c r="A5" t="s">
        <v>124</v>
      </c>
      <c r="B5" t="s">
        <v>128</v>
      </c>
      <c r="C5">
        <v>192015</v>
      </c>
      <c r="D5" t="s">
        <v>69</v>
      </c>
      <c r="E5">
        <v>32</v>
      </c>
      <c r="F5">
        <f>VLOOKUP(B5,'k vyplneni'!A:F,5,0)</f>
        <v>0</v>
      </c>
      <c r="G5">
        <v>27</v>
      </c>
      <c r="I5">
        <f t="shared" si="0"/>
        <v>27</v>
      </c>
      <c r="J5">
        <v>27</v>
      </c>
      <c r="K5">
        <v>5</v>
      </c>
      <c r="L5">
        <v>0</v>
      </c>
      <c r="M5">
        <f>COUNTIFS('k vyplneni'!O:O,"A",'k vyplneni'!Q:Q,"OBAM",'k vyplneni'!H:H,C5)</f>
        <v>0</v>
      </c>
      <c r="N5">
        <f t="shared" si="1"/>
        <v>0</v>
      </c>
      <c r="O5">
        <f t="shared" si="2"/>
        <v>0</v>
      </c>
      <c r="P5" t="str">
        <f>IF('k vyplneni'!E9="A",VLOOKUP('k vyplneni'!A9,B:H,7,0),"")</f>
        <v/>
      </c>
      <c r="S5" t="s">
        <v>111</v>
      </c>
      <c r="T5" t="s">
        <v>40</v>
      </c>
      <c r="V5" t="s">
        <v>38</v>
      </c>
      <c r="W5">
        <v>0.7</v>
      </c>
      <c r="Y5">
        <v>26</v>
      </c>
      <c r="Z5" t="e">
        <v>#N/A</v>
      </c>
      <c r="AA5">
        <v>26</v>
      </c>
      <c r="AB5">
        <f>COUNTIFS('k vyplneni'!O:O,"A",'k vyplneni'!H:H,C5)</f>
        <v>0</v>
      </c>
    </row>
    <row r="6" spans="1:28" x14ac:dyDescent="0.25">
      <c r="A6" t="s">
        <v>124</v>
      </c>
      <c r="B6" t="s">
        <v>129</v>
      </c>
      <c r="C6">
        <v>192031</v>
      </c>
      <c r="D6" t="s">
        <v>69</v>
      </c>
      <c r="E6">
        <v>20</v>
      </c>
      <c r="F6">
        <f>VLOOKUP(B6,'k vyplneni'!A:F,5,0)</f>
        <v>0</v>
      </c>
      <c r="G6">
        <v>19</v>
      </c>
      <c r="I6">
        <f t="shared" si="0"/>
        <v>11</v>
      </c>
      <c r="J6">
        <v>11</v>
      </c>
      <c r="K6">
        <v>1</v>
      </c>
      <c r="L6">
        <v>8</v>
      </c>
      <c r="M6">
        <f>COUNTIFS('k vyplneni'!O:O,"A",'k vyplneni'!Q:Q,"OBAM",'k vyplneni'!H:H,C6)</f>
        <v>0</v>
      </c>
      <c r="N6">
        <f t="shared" si="1"/>
        <v>42.11</v>
      </c>
      <c r="O6">
        <f t="shared" si="2"/>
        <v>42.11</v>
      </c>
      <c r="P6" t="str">
        <f>IF('k vyplneni'!E10="A",VLOOKUP('k vyplneni'!A10,B:H,7,0),"")</f>
        <v/>
      </c>
      <c r="T6" t="s">
        <v>111</v>
      </c>
      <c r="V6" t="s">
        <v>36</v>
      </c>
      <c r="W6">
        <v>0.9</v>
      </c>
      <c r="Y6">
        <v>11</v>
      </c>
      <c r="Z6" t="e">
        <v>#N/A</v>
      </c>
      <c r="AA6">
        <v>11</v>
      </c>
      <c r="AB6">
        <f>COUNTIFS('k vyplneni'!O:O,"A",'k vyplneni'!H:H,C6)</f>
        <v>0</v>
      </c>
    </row>
    <row r="7" spans="1:28" x14ac:dyDescent="0.25">
      <c r="A7" t="s">
        <v>124</v>
      </c>
      <c r="B7" t="s">
        <v>130</v>
      </c>
      <c r="C7">
        <v>192040</v>
      </c>
      <c r="D7" t="s">
        <v>69</v>
      </c>
      <c r="E7">
        <v>71</v>
      </c>
      <c r="F7">
        <f>VLOOKUP(B7,'k vyplneni'!A:F,5,0)</f>
        <v>0</v>
      </c>
      <c r="G7">
        <v>60</v>
      </c>
      <c r="I7">
        <f t="shared" si="0"/>
        <v>60</v>
      </c>
      <c r="J7">
        <v>60</v>
      </c>
      <c r="K7">
        <v>11</v>
      </c>
      <c r="L7">
        <v>0</v>
      </c>
      <c r="M7">
        <f>COUNTIFS('k vyplneni'!O:O,"A",'k vyplneni'!Q:Q,"OBAM",'k vyplneni'!H:H,C7)</f>
        <v>0</v>
      </c>
      <c r="N7">
        <f t="shared" si="1"/>
        <v>0</v>
      </c>
      <c r="O7">
        <f t="shared" si="2"/>
        <v>0</v>
      </c>
      <c r="P7" t="str">
        <f>IF('k vyplneni'!E11="A",VLOOKUP('k vyplneni'!A11,B:H,7,0),"")</f>
        <v/>
      </c>
      <c r="V7" t="s">
        <v>40</v>
      </c>
      <c r="W7">
        <v>0.7</v>
      </c>
      <c r="Y7">
        <v>59</v>
      </c>
      <c r="Z7" t="e">
        <v>#N/A</v>
      </c>
      <c r="AA7">
        <v>59</v>
      </c>
      <c r="AB7">
        <f>COUNTIFS('k vyplneni'!O:O,"A",'k vyplneni'!H:H,C7)</f>
        <v>0</v>
      </c>
    </row>
    <row r="8" spans="1:28" x14ac:dyDescent="0.25">
      <c r="A8" t="s">
        <v>124</v>
      </c>
      <c r="B8" t="s">
        <v>131</v>
      </c>
      <c r="C8">
        <v>20842</v>
      </c>
      <c r="D8" t="s">
        <v>72</v>
      </c>
      <c r="E8">
        <v>28</v>
      </c>
      <c r="F8">
        <f>VLOOKUP(B8,'k vyplneni'!A:F,5,0)</f>
        <v>0</v>
      </c>
      <c r="G8">
        <v>1</v>
      </c>
      <c r="I8">
        <f t="shared" si="0"/>
        <v>1</v>
      </c>
      <c r="J8">
        <v>1</v>
      </c>
      <c r="K8">
        <v>27</v>
      </c>
      <c r="L8">
        <v>0</v>
      </c>
      <c r="M8">
        <f>COUNTIFS('k vyplneni'!O:O,"A",'k vyplneni'!Q:Q,"OBAM",'k vyplneni'!H:H,C8)</f>
        <v>0</v>
      </c>
      <c r="N8" t="e">
        <f t="shared" si="1"/>
        <v>#DIV/0!</v>
      </c>
      <c r="O8" t="e">
        <f t="shared" si="2"/>
        <v>#DIV/0!</v>
      </c>
      <c r="P8" t="str">
        <f>IF('k vyplneni'!E12="A",VLOOKUP('k vyplneni'!A12,B:H,7,0),"")</f>
        <v/>
      </c>
      <c r="V8" t="s">
        <v>42</v>
      </c>
      <c r="W8">
        <v>0.7</v>
      </c>
      <c r="Y8">
        <v>0</v>
      </c>
      <c r="Z8" t="e">
        <v>#N/A</v>
      </c>
      <c r="AA8">
        <v>0</v>
      </c>
      <c r="AB8">
        <f>COUNTIFS('k vyplneni'!O:O,"A",'k vyplneni'!H:H,C8)</f>
        <v>0</v>
      </c>
    </row>
    <row r="9" spans="1:28" x14ac:dyDescent="0.25">
      <c r="A9" t="s">
        <v>124</v>
      </c>
      <c r="B9" t="s">
        <v>132</v>
      </c>
      <c r="C9">
        <v>169714</v>
      </c>
      <c r="D9" t="s">
        <v>69</v>
      </c>
      <c r="E9">
        <v>20</v>
      </c>
      <c r="F9">
        <f>VLOOKUP(B9,'k vyplneni'!A:F,5,0)</f>
        <v>0</v>
      </c>
      <c r="G9">
        <v>9</v>
      </c>
      <c r="I9">
        <f t="shared" si="0"/>
        <v>5</v>
      </c>
      <c r="J9">
        <v>5</v>
      </c>
      <c r="K9">
        <v>11</v>
      </c>
      <c r="L9">
        <v>4</v>
      </c>
      <c r="M9">
        <f>COUNTIFS('k vyplneni'!O:O,"A",'k vyplneni'!Q:Q,"OBAM",'k vyplneni'!H:H,C9)</f>
        <v>0</v>
      </c>
      <c r="N9">
        <f t="shared" si="1"/>
        <v>44.44</v>
      </c>
      <c r="O9">
        <f t="shared" si="2"/>
        <v>44.44</v>
      </c>
      <c r="P9" t="str">
        <f>IF('k vyplneni'!E13="A",VLOOKUP('k vyplneni'!A13,B:H,7,0),"")</f>
        <v/>
      </c>
      <c r="Y9">
        <v>5</v>
      </c>
      <c r="Z9" t="e">
        <v>#N/A</v>
      </c>
      <c r="AA9">
        <v>5</v>
      </c>
      <c r="AB9">
        <f>COUNTIFS('k vyplneni'!O:O,"A",'k vyplneni'!H:H,C9)</f>
        <v>0</v>
      </c>
    </row>
    <row r="10" spans="1:28" x14ac:dyDescent="0.25">
      <c r="A10" t="s">
        <v>124</v>
      </c>
      <c r="B10" t="s">
        <v>133</v>
      </c>
      <c r="C10">
        <v>169722</v>
      </c>
      <c r="D10" t="s">
        <v>72</v>
      </c>
      <c r="E10">
        <v>59</v>
      </c>
      <c r="F10">
        <f>VLOOKUP(B10,'k vyplneni'!A:F,5,0)</f>
        <v>0</v>
      </c>
      <c r="G10">
        <v>2</v>
      </c>
      <c r="I10">
        <f t="shared" si="0"/>
        <v>2</v>
      </c>
      <c r="J10">
        <v>2</v>
      </c>
      <c r="K10">
        <v>57</v>
      </c>
      <c r="L10">
        <v>0</v>
      </c>
      <c r="M10">
        <f>COUNTIFS('k vyplneni'!O:O,"A",'k vyplneni'!Q:Q,"OBAM",'k vyplneni'!H:H,C10)</f>
        <v>0</v>
      </c>
      <c r="N10" t="e">
        <f t="shared" si="1"/>
        <v>#DIV/0!</v>
      </c>
      <c r="O10" t="e">
        <f t="shared" si="2"/>
        <v>#DIV/0!</v>
      </c>
      <c r="P10" t="str">
        <f>IF('k vyplneni'!E14="A",VLOOKUP('k vyplneni'!A14,B:H,7,0),"")</f>
        <v/>
      </c>
      <c r="Y10">
        <v>0</v>
      </c>
      <c r="Z10" t="e">
        <v>#N/A</v>
      </c>
      <c r="AA10">
        <v>0</v>
      </c>
      <c r="AB10">
        <f>COUNTIFS('k vyplneni'!O:O,"A",'k vyplneni'!H:H,C10)</f>
        <v>0</v>
      </c>
    </row>
    <row r="11" spans="1:28" x14ac:dyDescent="0.25">
      <c r="A11" t="s">
        <v>124</v>
      </c>
      <c r="B11" t="s">
        <v>134</v>
      </c>
      <c r="C11">
        <v>20893</v>
      </c>
      <c r="D11" t="s">
        <v>71</v>
      </c>
      <c r="E11">
        <v>19</v>
      </c>
      <c r="F11">
        <f>VLOOKUP(B11,'k vyplneni'!A:F,5,0)</f>
        <v>0</v>
      </c>
      <c r="G11">
        <v>17</v>
      </c>
      <c r="H11">
        <v>4</v>
      </c>
      <c r="I11">
        <f t="shared" si="0"/>
        <v>13</v>
      </c>
      <c r="J11">
        <v>17</v>
      </c>
      <c r="K11">
        <v>2</v>
      </c>
      <c r="L11">
        <v>0</v>
      </c>
      <c r="M11">
        <f>COUNTIFS('k vyplneni'!O:O,"A",'k vyplneni'!Q:Q,"OBAM",'k vyplneni'!H:H,C11)</f>
        <v>0</v>
      </c>
      <c r="N11">
        <f t="shared" si="1"/>
        <v>0</v>
      </c>
      <c r="O11">
        <f t="shared" si="2"/>
        <v>0</v>
      </c>
      <c r="P11" t="str">
        <f>IF('k vyplneni'!E15="A",VLOOKUP('k vyplneni'!A15,B:H,7,0),"")</f>
        <v/>
      </c>
      <c r="Y11">
        <v>12</v>
      </c>
      <c r="Z11">
        <v>4</v>
      </c>
      <c r="AA11">
        <v>16</v>
      </c>
      <c r="AB11">
        <f>COUNTIFS('k vyplneni'!O:O,"A",'k vyplneni'!H:H,C11)</f>
        <v>0</v>
      </c>
    </row>
    <row r="12" spans="1:28" x14ac:dyDescent="0.25">
      <c r="A12" t="s">
        <v>124</v>
      </c>
      <c r="B12" t="s">
        <v>135</v>
      </c>
      <c r="C12">
        <v>74462</v>
      </c>
      <c r="D12" t="s">
        <v>72</v>
      </c>
      <c r="E12">
        <v>51</v>
      </c>
      <c r="F12">
        <f>VLOOKUP(B12,'k vyplneni'!A:F,5,0)</f>
        <v>0</v>
      </c>
      <c r="G12">
        <v>2</v>
      </c>
      <c r="I12">
        <f t="shared" si="0"/>
        <v>2</v>
      </c>
      <c r="J12">
        <v>2</v>
      </c>
      <c r="K12">
        <v>49</v>
      </c>
      <c r="L12">
        <v>0</v>
      </c>
      <c r="M12">
        <f>COUNTIFS('k vyplneni'!O:O,"A",'k vyplneni'!Q:Q,"OBAM",'k vyplneni'!H:H,C12)</f>
        <v>0</v>
      </c>
      <c r="N12" t="e">
        <f t="shared" si="1"/>
        <v>#DIV/0!</v>
      </c>
      <c r="O12" t="e">
        <f t="shared" si="2"/>
        <v>#DIV/0!</v>
      </c>
      <c r="P12" t="str">
        <f>IF('k vyplneni'!E16="A",VLOOKUP('k vyplneni'!A16,B:H,7,0),"")</f>
        <v/>
      </c>
      <c r="Y12">
        <v>0</v>
      </c>
      <c r="Z12" t="e">
        <v>#N/A</v>
      </c>
      <c r="AA12">
        <v>0</v>
      </c>
      <c r="AB12">
        <f>COUNTIFS('k vyplneni'!O:O,"A",'k vyplneni'!H:H,C12)</f>
        <v>0</v>
      </c>
    </row>
    <row r="13" spans="1:28" x14ac:dyDescent="0.25">
      <c r="A13" t="s">
        <v>124</v>
      </c>
      <c r="B13" t="s">
        <v>136</v>
      </c>
      <c r="C13">
        <v>152480</v>
      </c>
      <c r="D13" t="s">
        <v>69</v>
      </c>
      <c r="E13">
        <v>69</v>
      </c>
      <c r="F13">
        <f>VLOOKUP(B13,'k vyplneni'!A:F,5,0)</f>
        <v>0</v>
      </c>
      <c r="G13">
        <v>64</v>
      </c>
      <c r="I13">
        <f t="shared" si="0"/>
        <v>64</v>
      </c>
      <c r="J13">
        <v>64</v>
      </c>
      <c r="K13">
        <v>5</v>
      </c>
      <c r="L13">
        <v>0</v>
      </c>
      <c r="M13">
        <f>COUNTIFS('k vyplneni'!O:O,"A",'k vyplneni'!Q:Q,"OBAM",'k vyplneni'!H:H,C13)</f>
        <v>0</v>
      </c>
      <c r="N13">
        <f t="shared" si="1"/>
        <v>0</v>
      </c>
      <c r="O13">
        <f t="shared" si="2"/>
        <v>0</v>
      </c>
      <c r="P13" t="str">
        <f>IF('k vyplneni'!E17="A",VLOOKUP('k vyplneni'!A17,B:H,7,0),"")</f>
        <v/>
      </c>
      <c r="Y13">
        <v>63</v>
      </c>
      <c r="Z13" t="e">
        <v>#N/A</v>
      </c>
      <c r="AA13">
        <v>63</v>
      </c>
      <c r="AB13">
        <f>COUNTIFS('k vyplneni'!O:O,"A",'k vyplneni'!H:H,C13)</f>
        <v>0</v>
      </c>
    </row>
    <row r="14" spans="1:28" x14ac:dyDescent="0.25">
      <c r="A14" t="s">
        <v>124</v>
      </c>
      <c r="B14" t="s">
        <v>137</v>
      </c>
      <c r="C14">
        <v>120219</v>
      </c>
      <c r="D14" t="s">
        <v>69</v>
      </c>
      <c r="E14">
        <v>132</v>
      </c>
      <c r="F14">
        <f>VLOOKUP(B14,'k vyplneni'!A:F,5,0)</f>
        <v>0</v>
      </c>
      <c r="G14">
        <v>120</v>
      </c>
      <c r="I14">
        <f t="shared" si="0"/>
        <v>120</v>
      </c>
      <c r="J14">
        <v>120</v>
      </c>
      <c r="K14">
        <v>12</v>
      </c>
      <c r="L14">
        <v>0</v>
      </c>
      <c r="M14">
        <f>COUNTIFS('k vyplneni'!O:O,"A",'k vyplneni'!Q:Q,"OBAM",'k vyplneni'!H:H,C14)</f>
        <v>0</v>
      </c>
      <c r="N14">
        <f t="shared" si="1"/>
        <v>0</v>
      </c>
      <c r="O14">
        <f t="shared" si="2"/>
        <v>0</v>
      </c>
      <c r="P14" t="str">
        <f>IF('k vyplneni'!E18="A",VLOOKUP('k vyplneni'!A18,B:H,7,0),"")</f>
        <v/>
      </c>
      <c r="Y14">
        <v>118</v>
      </c>
      <c r="Z14" t="e">
        <v>#N/A</v>
      </c>
      <c r="AA14">
        <v>118</v>
      </c>
      <c r="AB14">
        <f>COUNTIFS('k vyplneni'!O:O,"A",'k vyplneni'!H:H,C14)</f>
        <v>0</v>
      </c>
    </row>
    <row r="15" spans="1:28" x14ac:dyDescent="0.25">
      <c r="A15" t="s">
        <v>124</v>
      </c>
      <c r="B15" t="s">
        <v>138</v>
      </c>
      <c r="C15">
        <v>126390</v>
      </c>
      <c r="D15" t="s">
        <v>69</v>
      </c>
      <c r="E15">
        <v>174</v>
      </c>
      <c r="F15">
        <f>VLOOKUP(B15,'k vyplneni'!A:F,5,0)</f>
        <v>0</v>
      </c>
      <c r="G15">
        <v>171</v>
      </c>
      <c r="I15">
        <f t="shared" si="0"/>
        <v>170</v>
      </c>
      <c r="J15">
        <v>170</v>
      </c>
      <c r="K15">
        <v>3</v>
      </c>
      <c r="L15">
        <v>1</v>
      </c>
      <c r="M15">
        <f>COUNTIFS('k vyplneni'!O:O,"A",'k vyplneni'!Q:Q,"OBAM",'k vyplneni'!H:H,C15)</f>
        <v>0</v>
      </c>
      <c r="N15">
        <f t="shared" si="1"/>
        <v>0.6</v>
      </c>
      <c r="O15">
        <f t="shared" si="2"/>
        <v>0.6</v>
      </c>
      <c r="P15" t="str">
        <f>IF('k vyplneni'!E19="A",VLOOKUP('k vyplneni'!A19,B:H,7,0),"")</f>
        <v/>
      </c>
      <c r="Y15">
        <v>166</v>
      </c>
      <c r="Z15" t="e">
        <v>#N/A</v>
      </c>
      <c r="AA15">
        <v>166</v>
      </c>
      <c r="AB15">
        <f>COUNTIFS('k vyplneni'!O:O,"A",'k vyplneni'!H:H,C15)</f>
        <v>0</v>
      </c>
    </row>
    <row r="16" spans="1:28" x14ac:dyDescent="0.25">
      <c r="A16" t="s">
        <v>124</v>
      </c>
      <c r="B16" t="s">
        <v>139</v>
      </c>
      <c r="C16">
        <v>171476</v>
      </c>
      <c r="D16" t="s">
        <v>69</v>
      </c>
      <c r="E16">
        <v>77</v>
      </c>
      <c r="F16">
        <f>VLOOKUP(B16,'k vyplneni'!A:F,5,0)</f>
        <v>0</v>
      </c>
      <c r="G16">
        <v>63</v>
      </c>
      <c r="I16">
        <f t="shared" si="0"/>
        <v>63</v>
      </c>
      <c r="J16">
        <v>63</v>
      </c>
      <c r="K16">
        <v>14</v>
      </c>
      <c r="L16">
        <v>0</v>
      </c>
      <c r="M16">
        <f>COUNTIFS('k vyplneni'!O:O,"A",'k vyplneni'!Q:Q,"OBAM",'k vyplneni'!H:H,C16)</f>
        <v>0</v>
      </c>
      <c r="N16">
        <f t="shared" si="1"/>
        <v>0</v>
      </c>
      <c r="O16">
        <f t="shared" si="2"/>
        <v>0</v>
      </c>
      <c r="P16" t="str">
        <f>IF('k vyplneni'!E20="A",VLOOKUP('k vyplneni'!A20,B:H,7,0),"")</f>
        <v/>
      </c>
      <c r="Y16">
        <v>62</v>
      </c>
      <c r="Z16" t="e">
        <v>#N/A</v>
      </c>
      <c r="AA16">
        <v>62</v>
      </c>
      <c r="AB16">
        <f>COUNTIFS('k vyplneni'!O:O,"A",'k vyplneni'!H:H,C16)</f>
        <v>0</v>
      </c>
    </row>
    <row r="17" spans="1:28" x14ac:dyDescent="0.25">
      <c r="A17" t="s">
        <v>124</v>
      </c>
      <c r="B17" t="s">
        <v>140</v>
      </c>
      <c r="C17">
        <v>171484</v>
      </c>
      <c r="D17" t="s">
        <v>69</v>
      </c>
      <c r="E17">
        <v>66</v>
      </c>
      <c r="F17">
        <f>VLOOKUP(B17,'k vyplneni'!A:F,5,0)</f>
        <v>0</v>
      </c>
      <c r="G17">
        <v>50</v>
      </c>
      <c r="I17">
        <f t="shared" si="0"/>
        <v>50</v>
      </c>
      <c r="J17">
        <v>50</v>
      </c>
      <c r="K17">
        <v>16</v>
      </c>
      <c r="L17">
        <v>0</v>
      </c>
      <c r="M17">
        <f>COUNTIFS('k vyplneni'!O:O,"A",'k vyplneni'!Q:Q,"OBAM",'k vyplneni'!H:H,C17)</f>
        <v>0</v>
      </c>
      <c r="N17">
        <f t="shared" si="1"/>
        <v>0</v>
      </c>
      <c r="O17">
        <f t="shared" si="2"/>
        <v>0</v>
      </c>
      <c r="P17" t="str">
        <f>IF('k vyplneni'!E21="A",VLOOKUP('k vyplneni'!A21,B:H,7,0),"")</f>
        <v/>
      </c>
      <c r="Y17">
        <v>49</v>
      </c>
      <c r="Z17" t="e">
        <v>#N/A</v>
      </c>
      <c r="AA17">
        <v>49</v>
      </c>
      <c r="AB17">
        <f>COUNTIFS('k vyplneni'!O:O,"A",'k vyplneni'!H:H,C17)</f>
        <v>0</v>
      </c>
    </row>
    <row r="18" spans="1:28" x14ac:dyDescent="0.25">
      <c r="A18" t="s">
        <v>124</v>
      </c>
      <c r="B18" t="s">
        <v>141</v>
      </c>
      <c r="C18">
        <v>158721</v>
      </c>
      <c r="D18" t="s">
        <v>71</v>
      </c>
      <c r="E18">
        <v>75</v>
      </c>
      <c r="F18">
        <f>VLOOKUP(B18,'k vyplneni'!A:F,5,0)</f>
        <v>0</v>
      </c>
      <c r="G18">
        <v>53</v>
      </c>
      <c r="H18">
        <v>14</v>
      </c>
      <c r="I18">
        <f t="shared" si="0"/>
        <v>39</v>
      </c>
      <c r="J18">
        <v>53</v>
      </c>
      <c r="K18">
        <v>22</v>
      </c>
      <c r="L18">
        <v>0</v>
      </c>
      <c r="M18">
        <f>COUNTIFS('k vyplneni'!O:O,"A",'k vyplneni'!Q:Q,"OBAM",'k vyplneni'!H:H,C18)</f>
        <v>0</v>
      </c>
      <c r="N18">
        <f t="shared" si="1"/>
        <v>0</v>
      </c>
      <c r="O18">
        <f t="shared" si="2"/>
        <v>0</v>
      </c>
      <c r="P18" t="str">
        <f>IF('k vyplneni'!E22="A",VLOOKUP('k vyplneni'!A22,B:H,7,0),"")</f>
        <v/>
      </c>
      <c r="Y18">
        <v>39</v>
      </c>
      <c r="Z18">
        <v>13</v>
      </c>
      <c r="AA18">
        <v>52</v>
      </c>
      <c r="AB18">
        <f>COUNTIFS('k vyplneni'!O:O,"A",'k vyplneni'!H:H,C18)</f>
        <v>0</v>
      </c>
    </row>
    <row r="19" spans="1:28" x14ac:dyDescent="0.25">
      <c r="A19" t="s">
        <v>124</v>
      </c>
      <c r="B19" t="s">
        <v>142</v>
      </c>
      <c r="C19">
        <v>46426</v>
      </c>
      <c r="D19" t="s">
        <v>67</v>
      </c>
      <c r="E19">
        <v>78</v>
      </c>
      <c r="F19">
        <f>VLOOKUP(B19,'k vyplneni'!A:F,5,0)</f>
        <v>0</v>
      </c>
      <c r="G19">
        <v>60</v>
      </c>
      <c r="I19">
        <f t="shared" si="0"/>
        <v>60</v>
      </c>
      <c r="J19">
        <v>60</v>
      </c>
      <c r="K19">
        <v>18</v>
      </c>
      <c r="L19">
        <v>0</v>
      </c>
      <c r="M19">
        <f>COUNTIFS('k vyplneni'!O:O,"A",'k vyplneni'!Q:Q,"OBAM",'k vyplneni'!H:H,C19)</f>
        <v>0</v>
      </c>
      <c r="N19">
        <f t="shared" si="1"/>
        <v>0</v>
      </c>
      <c r="O19">
        <f t="shared" si="2"/>
        <v>0</v>
      </c>
      <c r="P19" t="str">
        <f>IF('k vyplneni'!E23="A",VLOOKUP('k vyplneni'!A23,B:H,7,0),"")</f>
        <v/>
      </c>
      <c r="Y19">
        <v>58</v>
      </c>
      <c r="Z19" t="e">
        <v>#N/A</v>
      </c>
      <c r="AA19">
        <v>58</v>
      </c>
      <c r="AB19">
        <f>COUNTIFS('k vyplneni'!O:O,"A",'k vyplneni'!H:H,C19)</f>
        <v>0</v>
      </c>
    </row>
    <row r="20" spans="1:28" x14ac:dyDescent="0.25">
      <c r="A20" t="s">
        <v>124</v>
      </c>
      <c r="B20" t="s">
        <v>143</v>
      </c>
      <c r="C20">
        <v>162159</v>
      </c>
      <c r="D20" t="s">
        <v>69</v>
      </c>
      <c r="E20">
        <v>60</v>
      </c>
      <c r="F20">
        <f>VLOOKUP(B20,'k vyplneni'!A:F,5,0)</f>
        <v>0</v>
      </c>
      <c r="G20">
        <v>50</v>
      </c>
      <c r="I20">
        <f t="shared" si="0"/>
        <v>49</v>
      </c>
      <c r="J20">
        <v>49</v>
      </c>
      <c r="K20">
        <v>10</v>
      </c>
      <c r="L20">
        <v>1</v>
      </c>
      <c r="M20">
        <f>COUNTIFS('k vyplneni'!O:O,"A",'k vyplneni'!Q:Q,"OBAM",'k vyplneni'!H:H,C20)</f>
        <v>0</v>
      </c>
      <c r="N20">
        <f t="shared" si="1"/>
        <v>2.08</v>
      </c>
      <c r="O20">
        <f t="shared" si="2"/>
        <v>2.08</v>
      </c>
      <c r="P20" t="str">
        <f>IF('k vyplneni'!E24="A",VLOOKUP('k vyplneni'!A24,B:H,7,0),"")</f>
        <v/>
      </c>
      <c r="Y20">
        <v>47</v>
      </c>
      <c r="Z20" t="e">
        <v>#N/A</v>
      </c>
      <c r="AA20">
        <v>47</v>
      </c>
      <c r="AB20">
        <f>COUNTIFS('k vyplneni'!O:O,"A",'k vyplneni'!H:H,C20)</f>
        <v>0</v>
      </c>
    </row>
    <row r="21" spans="1:28" x14ac:dyDescent="0.25">
      <c r="A21" t="s">
        <v>124</v>
      </c>
      <c r="B21" t="s">
        <v>144</v>
      </c>
      <c r="C21">
        <v>17558</v>
      </c>
      <c r="D21" t="s">
        <v>69</v>
      </c>
      <c r="E21">
        <v>133</v>
      </c>
      <c r="F21">
        <f>VLOOKUP(B21,'k vyplneni'!A:F,5,0)</f>
        <v>0</v>
      </c>
      <c r="G21">
        <v>123</v>
      </c>
      <c r="I21">
        <f t="shared" si="0"/>
        <v>119</v>
      </c>
      <c r="J21">
        <v>119</v>
      </c>
      <c r="K21">
        <v>10</v>
      </c>
      <c r="L21">
        <v>4</v>
      </c>
      <c r="M21">
        <f>COUNTIFS('k vyplneni'!O:O,"A",'k vyplneni'!Q:Q,"OBAM",'k vyplneni'!H:H,C21)</f>
        <v>0</v>
      </c>
      <c r="N21">
        <f t="shared" si="1"/>
        <v>3.28</v>
      </c>
      <c r="O21">
        <f t="shared" si="2"/>
        <v>3.28</v>
      </c>
      <c r="P21" t="str">
        <f>IF('k vyplneni'!E25="A",VLOOKUP('k vyplneni'!A25,B:H,7,0),"")</f>
        <v/>
      </c>
      <c r="Y21">
        <v>118</v>
      </c>
      <c r="Z21" t="e">
        <v>#N/A</v>
      </c>
      <c r="AA21">
        <v>118</v>
      </c>
      <c r="AB21">
        <f>COUNTIFS('k vyplneni'!O:O,"A",'k vyplneni'!H:H,C21)</f>
        <v>0</v>
      </c>
    </row>
    <row r="22" spans="1:28" x14ac:dyDescent="0.25">
      <c r="A22" t="s">
        <v>124</v>
      </c>
      <c r="B22" t="s">
        <v>145</v>
      </c>
      <c r="C22">
        <v>17566</v>
      </c>
      <c r="D22" t="s">
        <v>69</v>
      </c>
      <c r="E22">
        <v>8</v>
      </c>
      <c r="F22">
        <f>VLOOKUP(B22,'k vyplneni'!A:F,5,0)</f>
        <v>0</v>
      </c>
      <c r="G22">
        <v>8</v>
      </c>
      <c r="I22">
        <f t="shared" si="0"/>
        <v>4</v>
      </c>
      <c r="J22">
        <v>4</v>
      </c>
      <c r="L22">
        <v>4</v>
      </c>
      <c r="M22">
        <f>COUNTIFS('k vyplneni'!O:O,"A",'k vyplneni'!Q:Q,"OBAM",'k vyplneni'!H:H,C22)</f>
        <v>0</v>
      </c>
      <c r="N22">
        <f t="shared" si="1"/>
        <v>50</v>
      </c>
      <c r="O22">
        <f t="shared" si="2"/>
        <v>50</v>
      </c>
      <c r="P22" t="str">
        <f>IF('k vyplneni'!E26="A",VLOOKUP('k vyplneni'!A26,B:H,7,0),"")</f>
        <v/>
      </c>
      <c r="Y22">
        <v>4</v>
      </c>
      <c r="Z22" t="e">
        <v>#N/A</v>
      </c>
      <c r="AA22">
        <v>4</v>
      </c>
      <c r="AB22">
        <f>COUNTIFS('k vyplneni'!O:O,"A",'k vyplneni'!H:H,C22)</f>
        <v>0</v>
      </c>
    </row>
    <row r="23" spans="1:28" x14ac:dyDescent="0.25">
      <c r="A23" t="s">
        <v>124</v>
      </c>
      <c r="B23" t="s">
        <v>146</v>
      </c>
      <c r="C23">
        <v>29165</v>
      </c>
      <c r="D23" t="s">
        <v>71</v>
      </c>
      <c r="E23">
        <v>67</v>
      </c>
      <c r="F23">
        <f>VLOOKUP(B23,'k vyplneni'!A:F,5,0)</f>
        <v>0</v>
      </c>
      <c r="G23">
        <v>65</v>
      </c>
      <c r="H23">
        <v>14</v>
      </c>
      <c r="I23">
        <f t="shared" si="0"/>
        <v>51</v>
      </c>
      <c r="J23">
        <v>65</v>
      </c>
      <c r="K23">
        <v>2</v>
      </c>
      <c r="L23">
        <v>0</v>
      </c>
      <c r="M23">
        <f>COUNTIFS('k vyplneni'!O:O,"A",'k vyplneni'!Q:Q,"OBAM",'k vyplneni'!H:H,C23)</f>
        <v>0</v>
      </c>
      <c r="N23">
        <f t="shared" si="1"/>
        <v>0</v>
      </c>
      <c r="O23">
        <f t="shared" si="2"/>
        <v>0</v>
      </c>
      <c r="P23" t="str">
        <f>IF('k vyplneni'!E27="A",VLOOKUP('k vyplneni'!A27,B:H,7,0),"")</f>
        <v/>
      </c>
      <c r="Y23">
        <v>50</v>
      </c>
      <c r="Z23">
        <v>14</v>
      </c>
      <c r="AA23">
        <v>64</v>
      </c>
      <c r="AB23">
        <f>COUNTIFS('k vyplneni'!O:O,"A",'k vyplneni'!H:H,C23)</f>
        <v>0</v>
      </c>
    </row>
    <row r="24" spans="1:28" x14ac:dyDescent="0.25">
      <c r="A24" t="s">
        <v>124</v>
      </c>
      <c r="B24" t="s">
        <v>147</v>
      </c>
      <c r="C24">
        <v>54003</v>
      </c>
      <c r="D24" t="s">
        <v>72</v>
      </c>
      <c r="E24">
        <v>82</v>
      </c>
      <c r="F24">
        <f>VLOOKUP(B24,'k vyplneni'!A:F,5,0)</f>
        <v>0</v>
      </c>
      <c r="G24">
        <v>3</v>
      </c>
      <c r="I24">
        <f t="shared" si="0"/>
        <v>3</v>
      </c>
      <c r="J24">
        <v>3</v>
      </c>
      <c r="K24">
        <v>79</v>
      </c>
      <c r="L24">
        <v>0</v>
      </c>
      <c r="M24">
        <f>COUNTIFS('k vyplneni'!O:O,"A",'k vyplneni'!Q:Q,"OBAM",'k vyplneni'!H:H,C24)</f>
        <v>0</v>
      </c>
      <c r="N24" t="e">
        <f t="shared" si="1"/>
        <v>#DIV/0!</v>
      </c>
      <c r="O24" t="e">
        <f t="shared" si="2"/>
        <v>#DIV/0!</v>
      </c>
      <c r="P24" t="str">
        <f>IF('k vyplneni'!E28="A",VLOOKUP('k vyplneni'!A28,B:H,7,0),"")</f>
        <v/>
      </c>
      <c r="Y24">
        <v>0</v>
      </c>
      <c r="Z24" t="e">
        <v>#N/A</v>
      </c>
      <c r="AA24">
        <v>0</v>
      </c>
      <c r="AB24">
        <f>COUNTIFS('k vyplneni'!O:O,"A",'k vyplneni'!H:H,C24)</f>
        <v>0</v>
      </c>
    </row>
    <row r="25" spans="1:28" x14ac:dyDescent="0.25">
      <c r="A25" t="s">
        <v>124</v>
      </c>
      <c r="B25" t="s">
        <v>148</v>
      </c>
      <c r="C25">
        <v>148598</v>
      </c>
      <c r="D25" t="s">
        <v>71</v>
      </c>
      <c r="E25">
        <v>38</v>
      </c>
      <c r="F25">
        <f>VLOOKUP(B25,'k vyplneni'!A:F,5,0)</f>
        <v>0</v>
      </c>
      <c r="G25">
        <v>34</v>
      </c>
      <c r="H25">
        <v>12</v>
      </c>
      <c r="I25">
        <f t="shared" si="0"/>
        <v>22</v>
      </c>
      <c r="J25">
        <v>34</v>
      </c>
      <c r="K25">
        <v>4</v>
      </c>
      <c r="L25">
        <v>0</v>
      </c>
      <c r="M25">
        <f>COUNTIFS('k vyplneni'!O:O,"A",'k vyplneni'!Q:Q,"OBAM",'k vyplneni'!H:H,C25)</f>
        <v>0</v>
      </c>
      <c r="N25">
        <f t="shared" si="1"/>
        <v>0</v>
      </c>
      <c r="O25">
        <f t="shared" si="2"/>
        <v>0</v>
      </c>
      <c r="P25" t="str">
        <f>IF('k vyplneni'!E29="A",VLOOKUP('k vyplneni'!A29,B:H,7,0),"")</f>
        <v/>
      </c>
      <c r="Y25">
        <v>22</v>
      </c>
      <c r="Z25">
        <v>12</v>
      </c>
      <c r="AA25">
        <v>34</v>
      </c>
      <c r="AB25">
        <f>COUNTIFS('k vyplneni'!O:O,"A",'k vyplneni'!H:H,C25)</f>
        <v>0</v>
      </c>
    </row>
    <row r="26" spans="1:28" x14ac:dyDescent="0.25">
      <c r="A26" t="s">
        <v>124</v>
      </c>
      <c r="B26" t="s">
        <v>149</v>
      </c>
      <c r="C26">
        <v>69736</v>
      </c>
      <c r="D26" t="s">
        <v>71</v>
      </c>
      <c r="E26">
        <v>75</v>
      </c>
      <c r="F26">
        <f>VLOOKUP(B26,'k vyplneni'!A:F,5,0)</f>
        <v>0</v>
      </c>
      <c r="G26">
        <v>73</v>
      </c>
      <c r="H26">
        <v>11</v>
      </c>
      <c r="I26">
        <f t="shared" si="0"/>
        <v>62</v>
      </c>
      <c r="J26">
        <v>73</v>
      </c>
      <c r="K26">
        <v>2</v>
      </c>
      <c r="L26">
        <v>0</v>
      </c>
      <c r="M26">
        <f>COUNTIFS('k vyplneni'!O:O,"A",'k vyplneni'!Q:Q,"OBAM",'k vyplneni'!H:H,C26)</f>
        <v>0</v>
      </c>
      <c r="N26">
        <f t="shared" si="1"/>
        <v>0</v>
      </c>
      <c r="O26">
        <f t="shared" si="2"/>
        <v>0</v>
      </c>
      <c r="P26" t="str">
        <f>IF('k vyplneni'!E30="A",VLOOKUP('k vyplneni'!A30,B:H,7,0),"")</f>
        <v/>
      </c>
      <c r="Y26">
        <v>58</v>
      </c>
      <c r="Z26">
        <v>10</v>
      </c>
      <c r="AA26">
        <v>68</v>
      </c>
      <c r="AB26">
        <f>COUNTIFS('k vyplneni'!O:O,"A",'k vyplneni'!H:H,C26)</f>
        <v>0</v>
      </c>
    </row>
    <row r="27" spans="1:28" x14ac:dyDescent="0.25">
      <c r="A27" t="s">
        <v>124</v>
      </c>
      <c r="B27" t="s">
        <v>150</v>
      </c>
      <c r="C27">
        <v>110141</v>
      </c>
      <c r="D27" t="s">
        <v>69</v>
      </c>
      <c r="E27">
        <v>80</v>
      </c>
      <c r="F27">
        <f>VLOOKUP(B27,'k vyplneni'!A:F,5,0)</f>
        <v>0</v>
      </c>
      <c r="G27">
        <v>78</v>
      </c>
      <c r="I27">
        <f t="shared" si="0"/>
        <v>78</v>
      </c>
      <c r="J27">
        <v>78</v>
      </c>
      <c r="K27">
        <v>2</v>
      </c>
      <c r="L27">
        <v>0</v>
      </c>
      <c r="M27">
        <f>COUNTIFS('k vyplneni'!O:O,"A",'k vyplneni'!Q:Q,"OBAM",'k vyplneni'!H:H,C27)</f>
        <v>0</v>
      </c>
      <c r="N27">
        <f t="shared" si="1"/>
        <v>0</v>
      </c>
      <c r="O27">
        <f t="shared" si="2"/>
        <v>0</v>
      </c>
      <c r="P27" t="str">
        <f>IF('k vyplneni'!E31="A",VLOOKUP('k vyplneni'!A31,B:H,7,0),"")</f>
        <v/>
      </c>
      <c r="Y27">
        <v>76</v>
      </c>
      <c r="Z27" t="e">
        <v>#N/A</v>
      </c>
      <c r="AA27">
        <v>76</v>
      </c>
      <c r="AB27">
        <f>COUNTIFS('k vyplneni'!O:O,"A",'k vyplneni'!H:H,C27)</f>
        <v>0</v>
      </c>
    </row>
    <row r="28" spans="1:28" x14ac:dyDescent="0.25">
      <c r="A28" t="s">
        <v>124</v>
      </c>
      <c r="B28" t="s">
        <v>151</v>
      </c>
      <c r="C28">
        <v>110159</v>
      </c>
      <c r="D28" t="s">
        <v>69</v>
      </c>
      <c r="E28">
        <v>66</v>
      </c>
      <c r="F28">
        <f>VLOOKUP(B28,'k vyplneni'!A:F,5,0)</f>
        <v>0</v>
      </c>
      <c r="G28">
        <v>61</v>
      </c>
      <c r="I28">
        <f t="shared" si="0"/>
        <v>61</v>
      </c>
      <c r="J28">
        <v>61</v>
      </c>
      <c r="K28">
        <v>5</v>
      </c>
      <c r="L28">
        <v>0</v>
      </c>
      <c r="M28">
        <f>COUNTIFS('k vyplneni'!O:O,"A",'k vyplneni'!Q:Q,"OBAM",'k vyplneni'!H:H,C28)</f>
        <v>0</v>
      </c>
      <c r="N28">
        <f t="shared" si="1"/>
        <v>0</v>
      </c>
      <c r="O28">
        <f t="shared" si="2"/>
        <v>0</v>
      </c>
      <c r="P28" t="str">
        <f>IF('k vyplneni'!E32="A",VLOOKUP('k vyplneni'!A32,B:H,7,0),"")</f>
        <v/>
      </c>
      <c r="Y28">
        <v>61</v>
      </c>
      <c r="Z28" t="e">
        <v>#N/A</v>
      </c>
      <c r="AA28">
        <v>61</v>
      </c>
      <c r="AB28">
        <f>COUNTIFS('k vyplneni'!O:O,"A",'k vyplneni'!H:H,C28)</f>
        <v>0</v>
      </c>
    </row>
    <row r="29" spans="1:28" x14ac:dyDescent="0.25">
      <c r="A29" t="s">
        <v>124</v>
      </c>
      <c r="B29" t="s">
        <v>152</v>
      </c>
      <c r="C29">
        <v>110167</v>
      </c>
      <c r="D29" t="s">
        <v>69</v>
      </c>
      <c r="E29">
        <v>34</v>
      </c>
      <c r="F29">
        <f>VLOOKUP(B29,'k vyplneni'!A:F,5,0)</f>
        <v>0</v>
      </c>
      <c r="G29">
        <v>32</v>
      </c>
      <c r="I29">
        <f t="shared" si="0"/>
        <v>32</v>
      </c>
      <c r="J29">
        <v>32</v>
      </c>
      <c r="K29">
        <v>2</v>
      </c>
      <c r="L29">
        <v>0</v>
      </c>
      <c r="M29">
        <f>COUNTIFS('k vyplneni'!O:O,"A",'k vyplneni'!Q:Q,"OBAM",'k vyplneni'!H:H,C29)</f>
        <v>0</v>
      </c>
      <c r="N29">
        <f t="shared" si="1"/>
        <v>0</v>
      </c>
      <c r="O29">
        <f t="shared" si="2"/>
        <v>0</v>
      </c>
      <c r="P29" t="str">
        <f>IF('k vyplneni'!E33="A",VLOOKUP('k vyplneni'!A33,B:H,7,0),"")</f>
        <v/>
      </c>
      <c r="Y29">
        <v>32</v>
      </c>
      <c r="Z29" t="e">
        <v>#N/A</v>
      </c>
      <c r="AA29">
        <v>32</v>
      </c>
      <c r="AB29">
        <f>COUNTIFS('k vyplneni'!O:O,"A",'k vyplneni'!H:H,C29)</f>
        <v>0</v>
      </c>
    </row>
    <row r="30" spans="1:28" x14ac:dyDescent="0.25">
      <c r="A30" t="s">
        <v>124</v>
      </c>
      <c r="B30" t="s">
        <v>153</v>
      </c>
      <c r="C30">
        <v>110183</v>
      </c>
      <c r="D30" t="s">
        <v>72</v>
      </c>
      <c r="E30">
        <v>177</v>
      </c>
      <c r="F30">
        <f>VLOOKUP(B30,'k vyplneni'!A:F,5,0)</f>
        <v>0</v>
      </c>
      <c r="G30">
        <v>5</v>
      </c>
      <c r="I30">
        <f t="shared" si="0"/>
        <v>5</v>
      </c>
      <c r="J30">
        <v>5</v>
      </c>
      <c r="K30">
        <v>172</v>
      </c>
      <c r="L30">
        <v>0</v>
      </c>
      <c r="M30">
        <f>COUNTIFS('k vyplneni'!O:O,"A",'k vyplneni'!Q:Q,"OBAM",'k vyplneni'!H:H,C30)</f>
        <v>0</v>
      </c>
      <c r="N30" t="e">
        <f t="shared" si="1"/>
        <v>#DIV/0!</v>
      </c>
      <c r="O30" t="e">
        <f t="shared" si="2"/>
        <v>#DIV/0!</v>
      </c>
      <c r="P30" t="str">
        <f>IF('k vyplneni'!E34="A",VLOOKUP('k vyplneni'!A34,B:H,7,0),"")</f>
        <v/>
      </c>
      <c r="Y30">
        <v>0</v>
      </c>
      <c r="Z30" t="e">
        <v>#N/A</v>
      </c>
      <c r="AA30">
        <v>0</v>
      </c>
      <c r="AB30">
        <f>COUNTIFS('k vyplneni'!O:O,"A",'k vyplneni'!H:H,C30)</f>
        <v>0</v>
      </c>
    </row>
    <row r="31" spans="1:28" x14ac:dyDescent="0.25">
      <c r="A31" t="s">
        <v>124</v>
      </c>
      <c r="B31" t="s">
        <v>154</v>
      </c>
      <c r="C31">
        <v>167860</v>
      </c>
      <c r="D31" t="s">
        <v>71</v>
      </c>
      <c r="E31">
        <v>69</v>
      </c>
      <c r="F31">
        <f>VLOOKUP(B31,'k vyplneni'!A:F,5,0)</f>
        <v>0</v>
      </c>
      <c r="G31">
        <v>65</v>
      </c>
      <c r="H31">
        <v>5</v>
      </c>
      <c r="I31">
        <f t="shared" si="0"/>
        <v>60</v>
      </c>
      <c r="J31">
        <v>65</v>
      </c>
      <c r="K31">
        <v>4</v>
      </c>
      <c r="L31">
        <v>0</v>
      </c>
      <c r="M31">
        <f>COUNTIFS('k vyplneni'!O:O,"A",'k vyplneni'!Q:Q,"OBAM",'k vyplneni'!H:H,C31)</f>
        <v>0</v>
      </c>
      <c r="N31">
        <f t="shared" si="1"/>
        <v>0</v>
      </c>
      <c r="O31">
        <f t="shared" si="2"/>
        <v>0</v>
      </c>
      <c r="P31" t="str">
        <f>IF('k vyplneni'!E35="A",VLOOKUP('k vyplneni'!A35,B:H,7,0),"")</f>
        <v/>
      </c>
      <c r="Y31">
        <v>60</v>
      </c>
      <c r="Z31">
        <v>5</v>
      </c>
      <c r="AA31">
        <v>65</v>
      </c>
      <c r="AB31">
        <f>COUNTIFS('k vyplneni'!O:O,"A",'k vyplneni'!H:H,C31)</f>
        <v>0</v>
      </c>
    </row>
    <row r="32" spans="1:28" x14ac:dyDescent="0.25">
      <c r="A32" t="s">
        <v>124</v>
      </c>
      <c r="B32" t="s">
        <v>155</v>
      </c>
      <c r="C32">
        <v>177920</v>
      </c>
      <c r="D32" t="s">
        <v>71</v>
      </c>
      <c r="E32">
        <v>117</v>
      </c>
      <c r="F32">
        <f>VLOOKUP(B32,'k vyplneni'!A:F,5,0)</f>
        <v>0</v>
      </c>
      <c r="G32">
        <v>106</v>
      </c>
      <c r="H32">
        <v>41</v>
      </c>
      <c r="I32">
        <f t="shared" si="0"/>
        <v>64</v>
      </c>
      <c r="J32">
        <v>105</v>
      </c>
      <c r="K32">
        <v>11</v>
      </c>
      <c r="L32">
        <v>1</v>
      </c>
      <c r="M32">
        <f>COUNTIFS('k vyplneni'!O:O,"A",'k vyplneni'!Q:Q,"OBAM",'k vyplneni'!H:H,C32)</f>
        <v>0</v>
      </c>
      <c r="N32">
        <f t="shared" si="1"/>
        <v>1.56</v>
      </c>
      <c r="O32">
        <f t="shared" si="2"/>
        <v>0.96</v>
      </c>
      <c r="P32" t="str">
        <f>IF('k vyplneni'!E36="A",VLOOKUP('k vyplneni'!A36,B:H,7,0),"")</f>
        <v/>
      </c>
      <c r="Y32">
        <v>63</v>
      </c>
      <c r="Z32">
        <v>40</v>
      </c>
      <c r="AA32">
        <v>103</v>
      </c>
      <c r="AB32">
        <f>COUNTIFS('k vyplneni'!O:O,"A",'k vyplneni'!H:H,C32)</f>
        <v>0</v>
      </c>
    </row>
    <row r="33" spans="1:28" x14ac:dyDescent="0.25">
      <c r="A33" t="s">
        <v>124</v>
      </c>
      <c r="B33" t="s">
        <v>156</v>
      </c>
      <c r="C33">
        <v>83950</v>
      </c>
      <c r="D33" t="s">
        <v>69</v>
      </c>
      <c r="E33">
        <v>56</v>
      </c>
      <c r="F33">
        <f>VLOOKUP(B33,'k vyplneni'!A:F,5,0)</f>
        <v>0</v>
      </c>
      <c r="G33">
        <v>48</v>
      </c>
      <c r="I33">
        <f t="shared" si="0"/>
        <v>48</v>
      </c>
      <c r="J33">
        <v>48</v>
      </c>
      <c r="K33">
        <v>8</v>
      </c>
      <c r="L33">
        <v>0</v>
      </c>
      <c r="M33">
        <f>COUNTIFS('k vyplneni'!O:O,"A",'k vyplneni'!Q:Q,"OBAM",'k vyplneni'!H:H,C33)</f>
        <v>0</v>
      </c>
      <c r="N33">
        <f t="shared" si="1"/>
        <v>0</v>
      </c>
      <c r="O33">
        <f t="shared" si="2"/>
        <v>0</v>
      </c>
      <c r="P33" t="str">
        <f>IF('k vyplneni'!E37="A",VLOOKUP('k vyplneni'!A37,B:H,7,0),"")</f>
        <v/>
      </c>
      <c r="Y33">
        <v>47</v>
      </c>
      <c r="Z33" t="e">
        <v>#N/A</v>
      </c>
      <c r="AA33">
        <v>47</v>
      </c>
      <c r="AB33">
        <f>COUNTIFS('k vyplneni'!O:O,"A",'k vyplneni'!H:H,C33)</f>
        <v>0</v>
      </c>
    </row>
    <row r="34" spans="1:28" x14ac:dyDescent="0.25">
      <c r="A34" t="s">
        <v>124</v>
      </c>
      <c r="B34" t="s">
        <v>157</v>
      </c>
      <c r="C34">
        <v>183946</v>
      </c>
      <c r="D34" t="s">
        <v>72</v>
      </c>
      <c r="E34">
        <v>289</v>
      </c>
      <c r="F34">
        <f>VLOOKUP(B34,'k vyplneni'!A:F,5,0)</f>
        <v>0</v>
      </c>
      <c r="G34">
        <v>1</v>
      </c>
      <c r="I34">
        <f t="shared" si="0"/>
        <v>1</v>
      </c>
      <c r="J34">
        <v>1</v>
      </c>
      <c r="K34">
        <v>288</v>
      </c>
      <c r="L34">
        <v>0</v>
      </c>
      <c r="M34">
        <f>COUNTIFS('k vyplneni'!O:O,"A",'k vyplneni'!Q:Q,"OBAM",'k vyplneni'!H:H,C34)</f>
        <v>0</v>
      </c>
      <c r="N34" t="e">
        <f t="shared" si="1"/>
        <v>#DIV/0!</v>
      </c>
      <c r="O34" t="e">
        <f t="shared" si="2"/>
        <v>#DIV/0!</v>
      </c>
      <c r="P34" t="str">
        <f>IF('k vyplneni'!E38="A",VLOOKUP('k vyplneni'!A38,B:H,7,0),"")</f>
        <v/>
      </c>
      <c r="Y34">
        <v>0</v>
      </c>
      <c r="Z34" t="e">
        <v>#N/A</v>
      </c>
      <c r="AA34">
        <v>0</v>
      </c>
      <c r="AB34">
        <f>COUNTIFS('k vyplneni'!O:O,"A",'k vyplneni'!H:H,C34)</f>
        <v>0</v>
      </c>
    </row>
    <row r="35" spans="1:28" x14ac:dyDescent="0.25">
      <c r="A35" t="s">
        <v>124</v>
      </c>
      <c r="B35" t="s">
        <v>158</v>
      </c>
      <c r="C35">
        <v>77810</v>
      </c>
      <c r="D35" t="s">
        <v>67</v>
      </c>
      <c r="E35">
        <v>1</v>
      </c>
      <c r="F35">
        <f>VLOOKUP(B35,'k vyplneni'!A:F,5,0)</f>
        <v>0</v>
      </c>
      <c r="G35">
        <v>1</v>
      </c>
      <c r="I35">
        <f t="shared" si="0"/>
        <v>1</v>
      </c>
      <c r="J35">
        <v>1</v>
      </c>
      <c r="L35">
        <v>0</v>
      </c>
      <c r="M35">
        <f>COUNTIFS('k vyplneni'!O:O,"A",'k vyplneni'!Q:Q,"OBAM",'k vyplneni'!H:H,C35)</f>
        <v>0</v>
      </c>
      <c r="N35">
        <f t="shared" si="1"/>
        <v>0</v>
      </c>
      <c r="O35">
        <f t="shared" si="2"/>
        <v>0</v>
      </c>
      <c r="P35" t="str">
        <f>IF('k vyplneni'!E39="A",VLOOKUP('k vyplneni'!A39,B:H,7,0),"")</f>
        <v/>
      </c>
      <c r="Y35">
        <v>1</v>
      </c>
      <c r="Z35" t="e">
        <v>#N/A</v>
      </c>
      <c r="AA35">
        <v>1</v>
      </c>
      <c r="AB35">
        <f>COUNTIFS('k vyplneni'!O:O,"A",'k vyplneni'!H:H,C35)</f>
        <v>0</v>
      </c>
    </row>
    <row r="36" spans="1:28" x14ac:dyDescent="0.25">
      <c r="A36" t="s">
        <v>124</v>
      </c>
      <c r="B36" t="s">
        <v>159</v>
      </c>
      <c r="C36">
        <v>77992</v>
      </c>
      <c r="D36" t="s">
        <v>67</v>
      </c>
      <c r="E36">
        <v>2</v>
      </c>
      <c r="F36">
        <f>VLOOKUP(B36,'k vyplneni'!A:F,5,0)</f>
        <v>0</v>
      </c>
      <c r="G36">
        <v>1</v>
      </c>
      <c r="I36">
        <f t="shared" si="0"/>
        <v>1</v>
      </c>
      <c r="J36">
        <v>1</v>
      </c>
      <c r="K36">
        <v>1</v>
      </c>
      <c r="L36">
        <v>0</v>
      </c>
      <c r="M36">
        <f>COUNTIFS('k vyplneni'!O:O,"A",'k vyplneni'!Q:Q,"OBAM",'k vyplneni'!H:H,C36)</f>
        <v>0</v>
      </c>
      <c r="N36">
        <f t="shared" si="1"/>
        <v>0</v>
      </c>
      <c r="O36">
        <f t="shared" si="2"/>
        <v>0</v>
      </c>
      <c r="P36" t="str">
        <f>IF('k vyplneni'!E40="A",VLOOKUP('k vyplneni'!A40,B:H,7,0),"")</f>
        <v/>
      </c>
      <c r="Y36">
        <v>1</v>
      </c>
      <c r="Z36" t="e">
        <v>#N/A</v>
      </c>
      <c r="AA36">
        <v>1</v>
      </c>
      <c r="AB36">
        <f>COUNTIFS('k vyplneni'!O:O,"A",'k vyplneni'!H:H,C36)</f>
        <v>0</v>
      </c>
    </row>
    <row r="37" spans="1:28" x14ac:dyDescent="0.25">
      <c r="A37" t="s">
        <v>124</v>
      </c>
      <c r="B37" t="s">
        <v>160</v>
      </c>
      <c r="C37">
        <v>20257</v>
      </c>
      <c r="D37" t="s">
        <v>71</v>
      </c>
      <c r="E37">
        <v>64</v>
      </c>
      <c r="F37">
        <f>VLOOKUP(B37,'k vyplneni'!A:F,5,0)</f>
        <v>0</v>
      </c>
      <c r="G37">
        <v>52</v>
      </c>
      <c r="H37">
        <v>10</v>
      </c>
      <c r="I37">
        <f t="shared" si="0"/>
        <v>42</v>
      </c>
      <c r="J37">
        <v>52</v>
      </c>
      <c r="K37">
        <v>12</v>
      </c>
      <c r="L37">
        <v>0</v>
      </c>
      <c r="M37">
        <f>COUNTIFS('k vyplneni'!O:O,"A",'k vyplneni'!Q:Q,"OBAM",'k vyplneni'!H:H,C37)</f>
        <v>0</v>
      </c>
      <c r="N37">
        <f t="shared" si="1"/>
        <v>0</v>
      </c>
      <c r="O37">
        <f t="shared" si="2"/>
        <v>0</v>
      </c>
      <c r="P37" t="str">
        <f>IF('k vyplneni'!E41="A",VLOOKUP('k vyplneni'!A41,B:H,7,0),"")</f>
        <v/>
      </c>
      <c r="Y37">
        <v>42</v>
      </c>
      <c r="Z37">
        <v>10</v>
      </c>
      <c r="AA37">
        <v>52</v>
      </c>
      <c r="AB37">
        <f>COUNTIFS('k vyplneni'!O:O,"A",'k vyplneni'!H:H,C37)</f>
        <v>0</v>
      </c>
    </row>
    <row r="38" spans="1:28" x14ac:dyDescent="0.25">
      <c r="A38" t="s">
        <v>124</v>
      </c>
      <c r="B38" t="s">
        <v>161</v>
      </c>
      <c r="C38">
        <v>20265</v>
      </c>
      <c r="D38" t="s">
        <v>71</v>
      </c>
      <c r="E38">
        <v>250</v>
      </c>
      <c r="F38">
        <f>VLOOKUP(B38,'k vyplneni'!A:F,5,0)</f>
        <v>0</v>
      </c>
      <c r="G38">
        <v>59</v>
      </c>
      <c r="H38">
        <v>18</v>
      </c>
      <c r="I38">
        <f t="shared" si="0"/>
        <v>40</v>
      </c>
      <c r="J38">
        <v>58</v>
      </c>
      <c r="K38">
        <v>191</v>
      </c>
      <c r="L38">
        <v>1</v>
      </c>
      <c r="M38">
        <f>COUNTIFS('k vyplneni'!O:O,"A",'k vyplneni'!Q:Q,"OBAM",'k vyplneni'!H:H,C38)</f>
        <v>0</v>
      </c>
      <c r="N38">
        <f t="shared" si="1"/>
        <v>2.56</v>
      </c>
      <c r="O38">
        <f t="shared" si="2"/>
        <v>1.75</v>
      </c>
      <c r="P38" t="str">
        <f>IF('k vyplneni'!E42="A",VLOOKUP('k vyplneni'!A42,B:H,7,0),"")</f>
        <v/>
      </c>
      <c r="Y38">
        <v>38</v>
      </c>
      <c r="Z38">
        <v>18</v>
      </c>
      <c r="AA38">
        <v>56</v>
      </c>
      <c r="AB38">
        <f>COUNTIFS('k vyplneni'!O:O,"A",'k vyplneni'!H:H,C38)</f>
        <v>0</v>
      </c>
    </row>
    <row r="39" spans="1:28" x14ac:dyDescent="0.25">
      <c r="A39" t="s">
        <v>124</v>
      </c>
      <c r="B39" t="s">
        <v>162</v>
      </c>
      <c r="C39">
        <v>20273</v>
      </c>
      <c r="D39" t="s">
        <v>69</v>
      </c>
      <c r="E39">
        <v>82</v>
      </c>
      <c r="F39">
        <f>VLOOKUP(B39,'k vyplneni'!A:F,5,0)</f>
        <v>0</v>
      </c>
      <c r="G39">
        <v>42</v>
      </c>
      <c r="I39">
        <f t="shared" si="0"/>
        <v>28</v>
      </c>
      <c r="J39">
        <v>28</v>
      </c>
      <c r="K39">
        <v>40</v>
      </c>
      <c r="L39">
        <v>14</v>
      </c>
      <c r="M39">
        <f>COUNTIFS('k vyplneni'!O:O,"A",'k vyplneni'!Q:Q,"OBAM",'k vyplneni'!H:H,C39)</f>
        <v>0</v>
      </c>
      <c r="N39">
        <f t="shared" si="1"/>
        <v>33.33</v>
      </c>
      <c r="O39">
        <f t="shared" si="2"/>
        <v>33.33</v>
      </c>
      <c r="P39" t="str">
        <f>IF('k vyplneni'!E43="A",VLOOKUP('k vyplneni'!A43,B:H,7,0),"")</f>
        <v/>
      </c>
      <c r="Y39">
        <v>28</v>
      </c>
      <c r="Z39" t="e">
        <v>#N/A</v>
      </c>
      <c r="AA39">
        <v>28</v>
      </c>
      <c r="AB39">
        <f>COUNTIFS('k vyplneni'!O:O,"A",'k vyplneni'!H:H,C39)</f>
        <v>0</v>
      </c>
    </row>
    <row r="40" spans="1:28" x14ac:dyDescent="0.25">
      <c r="A40" t="s">
        <v>124</v>
      </c>
      <c r="B40" t="s">
        <v>163</v>
      </c>
      <c r="C40">
        <v>20281</v>
      </c>
      <c r="D40" t="s">
        <v>67</v>
      </c>
      <c r="E40">
        <v>12</v>
      </c>
      <c r="F40">
        <f>VLOOKUP(B40,'k vyplneni'!A:F,5,0)</f>
        <v>0</v>
      </c>
      <c r="G40">
        <v>12</v>
      </c>
      <c r="I40">
        <f t="shared" si="0"/>
        <v>12</v>
      </c>
      <c r="J40">
        <v>12</v>
      </c>
      <c r="L40">
        <v>0</v>
      </c>
      <c r="M40">
        <f>COUNTIFS('k vyplneni'!O:O,"A",'k vyplneni'!Q:Q,"OBAM",'k vyplneni'!H:H,C40)</f>
        <v>0</v>
      </c>
      <c r="N40">
        <f t="shared" si="1"/>
        <v>0</v>
      </c>
      <c r="O40">
        <f t="shared" si="2"/>
        <v>0</v>
      </c>
      <c r="P40" t="str">
        <f>IF('k vyplneni'!E44="A",VLOOKUP('k vyplneni'!A44,B:H,7,0),"")</f>
        <v/>
      </c>
      <c r="Y40">
        <v>12</v>
      </c>
      <c r="Z40" t="e">
        <v>#N/A</v>
      </c>
      <c r="AA40">
        <v>12</v>
      </c>
      <c r="AB40">
        <f>COUNTIFS('k vyplneni'!O:O,"A",'k vyplneni'!H:H,C40)</f>
        <v>0</v>
      </c>
    </row>
    <row r="41" spans="1:28" x14ac:dyDescent="0.25">
      <c r="A41" t="s">
        <v>124</v>
      </c>
      <c r="B41" t="s">
        <v>164</v>
      </c>
      <c r="C41">
        <v>20290</v>
      </c>
      <c r="D41" t="s">
        <v>71</v>
      </c>
      <c r="E41">
        <v>51</v>
      </c>
      <c r="F41">
        <f>VLOOKUP(B41,'k vyplneni'!A:F,5,0)</f>
        <v>0</v>
      </c>
      <c r="G41">
        <v>18</v>
      </c>
      <c r="H41">
        <v>2</v>
      </c>
      <c r="I41">
        <f t="shared" si="0"/>
        <v>16</v>
      </c>
      <c r="J41">
        <v>18</v>
      </c>
      <c r="K41">
        <v>33</v>
      </c>
      <c r="L41">
        <v>0</v>
      </c>
      <c r="M41">
        <f>COUNTIFS('k vyplneni'!O:O,"A",'k vyplneni'!Q:Q,"OBAM",'k vyplneni'!H:H,C41)</f>
        <v>0</v>
      </c>
      <c r="N41">
        <f t="shared" si="1"/>
        <v>0</v>
      </c>
      <c r="O41">
        <f t="shared" si="2"/>
        <v>0</v>
      </c>
      <c r="P41" t="str">
        <f>IF('k vyplneni'!E45="A",VLOOKUP('k vyplneni'!A45,B:H,7,0),"")</f>
        <v/>
      </c>
      <c r="Y41">
        <v>16</v>
      </c>
      <c r="Z41">
        <v>2</v>
      </c>
      <c r="AA41">
        <v>18</v>
      </c>
      <c r="AB41">
        <f>COUNTIFS('k vyplneni'!O:O,"A",'k vyplneni'!H:H,C41)</f>
        <v>0</v>
      </c>
    </row>
    <row r="42" spans="1:28" x14ac:dyDescent="0.25">
      <c r="A42" t="s">
        <v>124</v>
      </c>
      <c r="B42" t="s">
        <v>165</v>
      </c>
      <c r="C42">
        <v>20311</v>
      </c>
      <c r="D42" t="s">
        <v>71</v>
      </c>
      <c r="E42">
        <v>19</v>
      </c>
      <c r="F42">
        <f>VLOOKUP(B42,'k vyplneni'!A:F,5,0)</f>
        <v>0</v>
      </c>
      <c r="G42">
        <v>15</v>
      </c>
      <c r="H42">
        <v>1</v>
      </c>
      <c r="I42">
        <f t="shared" si="0"/>
        <v>14</v>
      </c>
      <c r="J42">
        <v>15</v>
      </c>
      <c r="K42">
        <v>4</v>
      </c>
      <c r="L42">
        <v>0</v>
      </c>
      <c r="M42">
        <f>COUNTIFS('k vyplneni'!O:O,"A",'k vyplneni'!Q:Q,"OBAM",'k vyplneni'!H:H,C42)</f>
        <v>0</v>
      </c>
      <c r="N42">
        <f t="shared" si="1"/>
        <v>0</v>
      </c>
      <c r="O42">
        <f t="shared" si="2"/>
        <v>0</v>
      </c>
      <c r="P42" t="str">
        <f>IF('k vyplneni'!E46="A",VLOOKUP('k vyplneni'!A46,B:H,7,0),"")</f>
        <v/>
      </c>
      <c r="Y42">
        <v>13</v>
      </c>
      <c r="Z42">
        <v>1</v>
      </c>
      <c r="AA42">
        <v>14</v>
      </c>
      <c r="AB42">
        <f>COUNTIFS('k vyplneni'!O:O,"A",'k vyplneni'!H:H,C42)</f>
        <v>0</v>
      </c>
    </row>
    <row r="43" spans="1:28" x14ac:dyDescent="0.25">
      <c r="A43" t="s">
        <v>124</v>
      </c>
      <c r="B43" t="s">
        <v>166</v>
      </c>
      <c r="C43">
        <v>20320</v>
      </c>
      <c r="D43" t="s">
        <v>71</v>
      </c>
      <c r="E43">
        <v>35</v>
      </c>
      <c r="F43">
        <f>VLOOKUP(B43,'k vyplneni'!A:F,5,0)</f>
        <v>0</v>
      </c>
      <c r="G43">
        <v>27</v>
      </c>
      <c r="H43">
        <v>6</v>
      </c>
      <c r="I43">
        <f t="shared" si="0"/>
        <v>21</v>
      </c>
      <c r="J43">
        <v>27</v>
      </c>
      <c r="K43">
        <v>8</v>
      </c>
      <c r="L43">
        <v>0</v>
      </c>
      <c r="M43">
        <f>COUNTIFS('k vyplneni'!O:O,"A",'k vyplneni'!Q:Q,"OBAM",'k vyplneni'!H:H,C43)</f>
        <v>0</v>
      </c>
      <c r="N43">
        <f t="shared" si="1"/>
        <v>0</v>
      </c>
      <c r="O43">
        <f t="shared" si="2"/>
        <v>0</v>
      </c>
      <c r="P43" t="str">
        <f>IF('k vyplneni'!E47="A",VLOOKUP('k vyplneni'!A47,B:H,7,0),"")</f>
        <v/>
      </c>
      <c r="Y43">
        <v>21</v>
      </c>
      <c r="Z43">
        <v>6</v>
      </c>
      <c r="AA43">
        <v>27</v>
      </c>
      <c r="AB43">
        <f>COUNTIFS('k vyplneni'!O:O,"A",'k vyplneni'!H:H,C43)</f>
        <v>0</v>
      </c>
    </row>
    <row r="44" spans="1:28" x14ac:dyDescent="0.25">
      <c r="A44" t="s">
        <v>124</v>
      </c>
      <c r="B44" t="s">
        <v>167</v>
      </c>
      <c r="C44">
        <v>42030</v>
      </c>
      <c r="D44" t="s">
        <v>72</v>
      </c>
      <c r="E44">
        <v>197</v>
      </c>
      <c r="F44">
        <f>VLOOKUP(B44,'k vyplneni'!A:F,5,0)</f>
        <v>0</v>
      </c>
      <c r="G44">
        <v>2</v>
      </c>
      <c r="I44">
        <f t="shared" si="0"/>
        <v>2</v>
      </c>
      <c r="J44">
        <v>2</v>
      </c>
      <c r="K44">
        <v>195</v>
      </c>
      <c r="L44">
        <v>0</v>
      </c>
      <c r="M44">
        <f>COUNTIFS('k vyplneni'!O:O,"A",'k vyplneni'!Q:Q,"OBAM",'k vyplneni'!H:H,C44)</f>
        <v>0</v>
      </c>
      <c r="N44" t="e">
        <f t="shared" si="1"/>
        <v>#DIV/0!</v>
      </c>
      <c r="O44" t="e">
        <f t="shared" si="2"/>
        <v>#DIV/0!</v>
      </c>
      <c r="P44" t="str">
        <f>IF('k vyplneni'!E48="A",VLOOKUP('k vyplneni'!A48,B:H,7,0),"")</f>
        <v/>
      </c>
      <c r="Y44">
        <v>0</v>
      </c>
      <c r="Z44" t="e">
        <v>#N/A</v>
      </c>
      <c r="AA44">
        <v>0</v>
      </c>
      <c r="AB44">
        <f>COUNTIFS('k vyplneni'!O:O,"A",'k vyplneni'!H:H,C44)</f>
        <v>0</v>
      </c>
    </row>
    <row r="45" spans="1:28" x14ac:dyDescent="0.25">
      <c r="A45" t="s">
        <v>124</v>
      </c>
      <c r="B45" t="s">
        <v>168</v>
      </c>
      <c r="C45">
        <v>50521</v>
      </c>
      <c r="D45" t="s">
        <v>72</v>
      </c>
      <c r="E45">
        <v>94</v>
      </c>
      <c r="F45">
        <f>VLOOKUP(B45,'k vyplneni'!A:F,5,0)</f>
        <v>0</v>
      </c>
      <c r="G45">
        <v>1</v>
      </c>
      <c r="I45">
        <f t="shared" si="0"/>
        <v>1</v>
      </c>
      <c r="J45">
        <v>1</v>
      </c>
      <c r="K45">
        <v>93</v>
      </c>
      <c r="L45">
        <v>0</v>
      </c>
      <c r="M45">
        <f>COUNTIFS('k vyplneni'!O:O,"A",'k vyplneni'!Q:Q,"OBAM",'k vyplneni'!H:H,C45)</f>
        <v>0</v>
      </c>
      <c r="N45" t="e">
        <f t="shared" si="1"/>
        <v>#DIV/0!</v>
      </c>
      <c r="O45" t="e">
        <f t="shared" si="2"/>
        <v>#DIV/0!</v>
      </c>
      <c r="P45" t="str">
        <f>IF('k vyplneni'!E49="A",VLOOKUP('k vyplneni'!A49,B:H,7,0),"")</f>
        <v/>
      </c>
      <c r="Y45">
        <v>0</v>
      </c>
      <c r="Z45" t="e">
        <v>#N/A</v>
      </c>
      <c r="AA45">
        <v>0</v>
      </c>
      <c r="AB45">
        <f>COUNTIFS('k vyplneni'!O:O,"A",'k vyplneni'!H:H,C45)</f>
        <v>0</v>
      </c>
    </row>
    <row r="46" spans="1:28" x14ac:dyDescent="0.25">
      <c r="A46" t="s">
        <v>124</v>
      </c>
      <c r="B46" t="s">
        <v>169</v>
      </c>
      <c r="C46">
        <v>79758</v>
      </c>
      <c r="D46" t="s">
        <v>69</v>
      </c>
      <c r="E46">
        <v>368</v>
      </c>
      <c r="F46">
        <f>VLOOKUP(B46,'k vyplneni'!A:F,5,0)</f>
        <v>0</v>
      </c>
      <c r="G46">
        <v>121</v>
      </c>
      <c r="I46">
        <f t="shared" si="0"/>
        <v>69</v>
      </c>
      <c r="J46">
        <v>69</v>
      </c>
      <c r="K46">
        <v>247</v>
      </c>
      <c r="L46">
        <v>49</v>
      </c>
      <c r="M46">
        <f>COUNTIFS('k vyplneni'!O:O,"A",'k vyplneni'!Q:Q,"OBAM",'k vyplneni'!H:H,C46)</f>
        <v>0</v>
      </c>
      <c r="N46">
        <f t="shared" si="1"/>
        <v>41.88</v>
      </c>
      <c r="O46">
        <f t="shared" si="2"/>
        <v>41.88</v>
      </c>
      <c r="P46" t="str">
        <f>IF('k vyplneni'!E50="A",VLOOKUP('k vyplneni'!A50,B:H,7,0),"")</f>
        <v/>
      </c>
      <c r="Y46">
        <v>68</v>
      </c>
      <c r="Z46" t="e">
        <v>#N/A</v>
      </c>
      <c r="AA46">
        <v>68</v>
      </c>
      <c r="AB46">
        <f>COUNTIFS('k vyplneni'!O:O,"A",'k vyplneni'!H:H,C46)</f>
        <v>0</v>
      </c>
    </row>
    <row r="47" spans="1:28" x14ac:dyDescent="0.25">
      <c r="A47" t="s">
        <v>124</v>
      </c>
      <c r="B47" t="s">
        <v>170</v>
      </c>
      <c r="C47">
        <v>79766</v>
      </c>
      <c r="D47" t="s">
        <v>71</v>
      </c>
      <c r="E47">
        <v>29</v>
      </c>
      <c r="F47">
        <f>VLOOKUP(B47,'k vyplneni'!A:F,5,0)</f>
        <v>0</v>
      </c>
      <c r="G47">
        <v>7</v>
      </c>
      <c r="H47">
        <v>1</v>
      </c>
      <c r="I47">
        <f t="shared" si="0"/>
        <v>6</v>
      </c>
      <c r="J47">
        <v>7</v>
      </c>
      <c r="K47">
        <v>22</v>
      </c>
      <c r="L47">
        <v>0</v>
      </c>
      <c r="M47">
        <f>COUNTIFS('k vyplneni'!O:O,"A",'k vyplneni'!Q:Q,"OBAM",'k vyplneni'!H:H,C47)</f>
        <v>0</v>
      </c>
      <c r="N47">
        <f t="shared" si="1"/>
        <v>0</v>
      </c>
      <c r="O47">
        <f t="shared" si="2"/>
        <v>0</v>
      </c>
      <c r="P47" t="str">
        <f>IF('k vyplneni'!E51="A",VLOOKUP('k vyplneni'!A51,B:H,7,0),"")</f>
        <v/>
      </c>
      <c r="Y47">
        <v>6</v>
      </c>
      <c r="Z47">
        <v>1</v>
      </c>
      <c r="AA47">
        <v>7</v>
      </c>
      <c r="AB47">
        <f>COUNTIFS('k vyplneni'!O:O,"A",'k vyplneni'!H:H,C47)</f>
        <v>0</v>
      </c>
    </row>
    <row r="48" spans="1:28" x14ac:dyDescent="0.25">
      <c r="A48" t="s">
        <v>124</v>
      </c>
      <c r="B48" t="s">
        <v>171</v>
      </c>
      <c r="C48">
        <v>119482</v>
      </c>
      <c r="D48" t="s">
        <v>72</v>
      </c>
      <c r="E48">
        <v>67</v>
      </c>
      <c r="F48">
        <f>VLOOKUP(B48,'k vyplneni'!A:F,5,0)</f>
        <v>0</v>
      </c>
      <c r="G48">
        <v>1</v>
      </c>
      <c r="I48">
        <f t="shared" si="0"/>
        <v>1</v>
      </c>
      <c r="J48">
        <v>1</v>
      </c>
      <c r="K48">
        <v>66</v>
      </c>
      <c r="L48">
        <v>0</v>
      </c>
      <c r="M48">
        <f>COUNTIFS('k vyplneni'!O:O,"A",'k vyplneni'!Q:Q,"OBAM",'k vyplneni'!H:H,C48)</f>
        <v>0</v>
      </c>
      <c r="N48" t="e">
        <f t="shared" si="1"/>
        <v>#DIV/0!</v>
      </c>
      <c r="O48" t="e">
        <f t="shared" si="2"/>
        <v>#DIV/0!</v>
      </c>
      <c r="P48" t="str">
        <f>IF('k vyplneni'!E52="A",VLOOKUP('k vyplneni'!A52,B:H,7,0),"")</f>
        <v/>
      </c>
      <c r="Y48">
        <v>0</v>
      </c>
      <c r="Z48" t="e">
        <v>#N/A</v>
      </c>
      <c r="AA48">
        <v>0</v>
      </c>
      <c r="AB48">
        <f>COUNTIFS('k vyplneni'!O:O,"A",'k vyplneni'!H:H,C48)</f>
        <v>0</v>
      </c>
    </row>
    <row r="49" spans="1:28" x14ac:dyDescent="0.25">
      <c r="A49" t="s">
        <v>124</v>
      </c>
      <c r="B49" t="s">
        <v>172</v>
      </c>
      <c r="C49">
        <v>120197</v>
      </c>
      <c r="D49" t="s">
        <v>71</v>
      </c>
      <c r="E49">
        <v>44</v>
      </c>
      <c r="F49">
        <f>VLOOKUP(B49,'k vyplneni'!A:F,5,0)</f>
        <v>0</v>
      </c>
      <c r="G49">
        <v>16</v>
      </c>
      <c r="H49">
        <v>2</v>
      </c>
      <c r="I49">
        <f t="shared" si="0"/>
        <v>14</v>
      </c>
      <c r="J49">
        <v>16</v>
      </c>
      <c r="K49">
        <v>28</v>
      </c>
      <c r="L49">
        <v>0</v>
      </c>
      <c r="M49">
        <f>COUNTIFS('k vyplneni'!O:O,"A",'k vyplneni'!Q:Q,"OBAM",'k vyplneni'!H:H,C49)</f>
        <v>0</v>
      </c>
      <c r="N49">
        <f t="shared" si="1"/>
        <v>0</v>
      </c>
      <c r="O49">
        <f t="shared" si="2"/>
        <v>0</v>
      </c>
      <c r="P49" t="str">
        <f>IF('k vyplneni'!E53="A",VLOOKUP('k vyplneni'!A53,B:H,7,0),"")</f>
        <v/>
      </c>
      <c r="Y49">
        <v>14</v>
      </c>
      <c r="Z49">
        <v>2</v>
      </c>
      <c r="AA49">
        <v>16</v>
      </c>
      <c r="AB49">
        <f>COUNTIFS('k vyplneni'!O:O,"A",'k vyplneni'!H:H,C49)</f>
        <v>0</v>
      </c>
    </row>
    <row r="50" spans="1:28" x14ac:dyDescent="0.25">
      <c r="A50" t="s">
        <v>124</v>
      </c>
      <c r="B50" t="s">
        <v>173</v>
      </c>
      <c r="C50">
        <v>120201</v>
      </c>
      <c r="D50" t="s">
        <v>67</v>
      </c>
      <c r="E50">
        <v>13</v>
      </c>
      <c r="F50">
        <f>VLOOKUP(B50,'k vyplneni'!A:F,5,0)</f>
        <v>0</v>
      </c>
      <c r="G50">
        <v>8</v>
      </c>
      <c r="I50">
        <f t="shared" si="0"/>
        <v>8</v>
      </c>
      <c r="J50">
        <v>8</v>
      </c>
      <c r="K50">
        <v>5</v>
      </c>
      <c r="L50">
        <v>0</v>
      </c>
      <c r="M50">
        <f>COUNTIFS('k vyplneni'!O:O,"A",'k vyplneni'!Q:Q,"OBAM",'k vyplneni'!H:H,C50)</f>
        <v>0</v>
      </c>
      <c r="N50">
        <f t="shared" si="1"/>
        <v>0</v>
      </c>
      <c r="O50">
        <f t="shared" si="2"/>
        <v>0</v>
      </c>
      <c r="P50" t="str">
        <f>IF('k vyplneni'!E54="A",VLOOKUP('k vyplneni'!A54,B:H,7,0),"")</f>
        <v/>
      </c>
      <c r="Y50">
        <v>8</v>
      </c>
      <c r="Z50" t="e">
        <v>#N/A</v>
      </c>
      <c r="AA50">
        <v>8</v>
      </c>
      <c r="AB50">
        <f>COUNTIFS('k vyplneni'!O:O,"A",'k vyplneni'!H:H,C50)</f>
        <v>0</v>
      </c>
    </row>
    <row r="51" spans="1:28" x14ac:dyDescent="0.25">
      <c r="A51" t="s">
        <v>124</v>
      </c>
      <c r="B51" t="s">
        <v>174</v>
      </c>
      <c r="C51">
        <v>120227</v>
      </c>
      <c r="D51" t="s">
        <v>69</v>
      </c>
      <c r="E51">
        <v>88</v>
      </c>
      <c r="F51">
        <f>VLOOKUP(B51,'k vyplneni'!A:F,5,0)</f>
        <v>0</v>
      </c>
      <c r="G51">
        <v>84</v>
      </c>
      <c r="I51">
        <f t="shared" si="0"/>
        <v>84</v>
      </c>
      <c r="J51">
        <v>84</v>
      </c>
      <c r="K51">
        <v>4</v>
      </c>
      <c r="L51">
        <v>0</v>
      </c>
      <c r="M51">
        <f>COUNTIFS('k vyplneni'!O:O,"A",'k vyplneni'!Q:Q,"OBAM",'k vyplneni'!H:H,C51)</f>
        <v>0</v>
      </c>
      <c r="N51">
        <f t="shared" si="1"/>
        <v>0</v>
      </c>
      <c r="O51">
        <f t="shared" si="2"/>
        <v>0</v>
      </c>
      <c r="P51" t="str">
        <f>IF('k vyplneni'!E55="A",VLOOKUP('k vyplneni'!A55,B:H,7,0),"")</f>
        <v/>
      </c>
      <c r="Y51">
        <v>82</v>
      </c>
      <c r="Z51" t="e">
        <v>#N/A</v>
      </c>
      <c r="AA51">
        <v>82</v>
      </c>
      <c r="AB51">
        <f>COUNTIFS('k vyplneni'!O:O,"A",'k vyplneni'!H:H,C51)</f>
        <v>0</v>
      </c>
    </row>
    <row r="52" spans="1:28" x14ac:dyDescent="0.25">
      <c r="A52" t="s">
        <v>124</v>
      </c>
      <c r="B52" t="s">
        <v>175</v>
      </c>
      <c r="C52">
        <v>120235</v>
      </c>
      <c r="D52" t="s">
        <v>69</v>
      </c>
      <c r="E52">
        <v>24</v>
      </c>
      <c r="F52">
        <f>VLOOKUP(B52,'k vyplneni'!A:F,5,0)</f>
        <v>0</v>
      </c>
      <c r="G52">
        <v>16</v>
      </c>
      <c r="I52">
        <f t="shared" si="0"/>
        <v>16</v>
      </c>
      <c r="J52">
        <v>16</v>
      </c>
      <c r="K52">
        <v>8</v>
      </c>
      <c r="L52">
        <v>0</v>
      </c>
      <c r="M52">
        <f>COUNTIFS('k vyplneni'!O:O,"A",'k vyplneni'!Q:Q,"OBAM",'k vyplneni'!H:H,C52)</f>
        <v>0</v>
      </c>
      <c r="N52">
        <f t="shared" si="1"/>
        <v>0</v>
      </c>
      <c r="O52">
        <f t="shared" si="2"/>
        <v>0</v>
      </c>
      <c r="P52" t="str">
        <f>IF('k vyplneni'!E56="A",VLOOKUP('k vyplneni'!A56,B:H,7,0),"")</f>
        <v/>
      </c>
      <c r="Y52">
        <v>16</v>
      </c>
      <c r="Z52" t="e">
        <v>#N/A</v>
      </c>
      <c r="AA52">
        <v>16</v>
      </c>
      <c r="AB52">
        <f>COUNTIFS('k vyplneni'!O:O,"A",'k vyplneni'!H:H,C52)</f>
        <v>0</v>
      </c>
    </row>
    <row r="53" spans="1:28" x14ac:dyDescent="0.25">
      <c r="A53" t="s">
        <v>124</v>
      </c>
      <c r="B53" t="s">
        <v>176</v>
      </c>
      <c r="C53">
        <v>120243</v>
      </c>
      <c r="D53" t="s">
        <v>69</v>
      </c>
      <c r="E53">
        <v>33</v>
      </c>
      <c r="F53">
        <f>VLOOKUP(B53,'k vyplneni'!A:F,5,0)</f>
        <v>0</v>
      </c>
      <c r="G53">
        <v>24</v>
      </c>
      <c r="I53">
        <f t="shared" si="0"/>
        <v>24</v>
      </c>
      <c r="J53">
        <v>24</v>
      </c>
      <c r="K53">
        <v>9</v>
      </c>
      <c r="L53">
        <v>0</v>
      </c>
      <c r="M53">
        <f>COUNTIFS('k vyplneni'!O:O,"A",'k vyplneni'!Q:Q,"OBAM",'k vyplneni'!H:H,C53)</f>
        <v>0</v>
      </c>
      <c r="N53">
        <f t="shared" si="1"/>
        <v>0</v>
      </c>
      <c r="O53">
        <f t="shared" si="2"/>
        <v>0</v>
      </c>
      <c r="P53" t="str">
        <f>IF('k vyplneni'!E57="A",VLOOKUP('k vyplneni'!A57,B:H,7,0),"")</f>
        <v/>
      </c>
      <c r="Y53">
        <v>24</v>
      </c>
      <c r="Z53" t="e">
        <v>#N/A</v>
      </c>
      <c r="AA53">
        <v>24</v>
      </c>
      <c r="AB53">
        <f>COUNTIFS('k vyplneni'!O:O,"A",'k vyplneni'!H:H,C53)</f>
        <v>0</v>
      </c>
    </row>
    <row r="54" spans="1:28" x14ac:dyDescent="0.25">
      <c r="A54" t="s">
        <v>124</v>
      </c>
      <c r="B54" t="s">
        <v>177</v>
      </c>
      <c r="C54">
        <v>120251</v>
      </c>
      <c r="D54" t="s">
        <v>69</v>
      </c>
      <c r="E54">
        <v>14</v>
      </c>
      <c r="F54">
        <f>VLOOKUP(B54,'k vyplneni'!A:F,5,0)</f>
        <v>0</v>
      </c>
      <c r="G54">
        <v>9</v>
      </c>
      <c r="I54">
        <f t="shared" si="0"/>
        <v>9</v>
      </c>
      <c r="J54">
        <v>9</v>
      </c>
      <c r="K54">
        <v>5</v>
      </c>
      <c r="L54">
        <v>0</v>
      </c>
      <c r="M54">
        <f>COUNTIFS('k vyplneni'!O:O,"A",'k vyplneni'!Q:Q,"OBAM",'k vyplneni'!H:H,C54)</f>
        <v>0</v>
      </c>
      <c r="N54">
        <f t="shared" si="1"/>
        <v>0</v>
      </c>
      <c r="O54">
        <f t="shared" si="2"/>
        <v>0</v>
      </c>
      <c r="P54" t="str">
        <f>IF('k vyplneni'!E58="A",VLOOKUP('k vyplneni'!A58,B:H,7,0),"")</f>
        <v/>
      </c>
      <c r="Y54">
        <v>9</v>
      </c>
      <c r="Z54" t="e">
        <v>#N/A</v>
      </c>
      <c r="AA54">
        <v>9</v>
      </c>
      <c r="AB54">
        <f>COUNTIFS('k vyplneni'!O:O,"A",'k vyplneni'!H:H,C54)</f>
        <v>0</v>
      </c>
    </row>
    <row r="55" spans="1:28" x14ac:dyDescent="0.25">
      <c r="A55" t="s">
        <v>124</v>
      </c>
      <c r="B55" t="s">
        <v>178</v>
      </c>
      <c r="C55">
        <v>120260</v>
      </c>
      <c r="D55" t="s">
        <v>69</v>
      </c>
      <c r="E55">
        <v>36</v>
      </c>
      <c r="F55">
        <f>VLOOKUP(B55,'k vyplneni'!A:F,5,0)</f>
        <v>0</v>
      </c>
      <c r="G55">
        <v>28</v>
      </c>
      <c r="I55">
        <f t="shared" si="0"/>
        <v>28</v>
      </c>
      <c r="J55">
        <v>28</v>
      </c>
      <c r="K55">
        <v>8</v>
      </c>
      <c r="L55">
        <v>0</v>
      </c>
      <c r="M55">
        <f>COUNTIFS('k vyplneni'!O:O,"A",'k vyplneni'!Q:Q,"OBAM",'k vyplneni'!H:H,C55)</f>
        <v>0</v>
      </c>
      <c r="N55">
        <f t="shared" si="1"/>
        <v>0</v>
      </c>
      <c r="O55">
        <f t="shared" si="2"/>
        <v>0</v>
      </c>
      <c r="P55" t="str">
        <f>IF('k vyplneni'!E59="A",VLOOKUP('k vyplneni'!A59,B:H,7,0),"")</f>
        <v/>
      </c>
      <c r="Y55">
        <v>28</v>
      </c>
      <c r="Z55" t="e">
        <v>#N/A</v>
      </c>
      <c r="AA55">
        <v>28</v>
      </c>
      <c r="AB55">
        <f>COUNTIFS('k vyplneni'!O:O,"A",'k vyplneni'!H:H,C55)</f>
        <v>0</v>
      </c>
    </row>
    <row r="56" spans="1:28" x14ac:dyDescent="0.25">
      <c r="A56" t="s">
        <v>124</v>
      </c>
      <c r="B56" t="s">
        <v>179</v>
      </c>
      <c r="C56">
        <v>120278</v>
      </c>
      <c r="D56" t="s">
        <v>69</v>
      </c>
      <c r="E56">
        <v>28</v>
      </c>
      <c r="F56">
        <f>VLOOKUP(B56,'k vyplneni'!A:F,5,0)</f>
        <v>0</v>
      </c>
      <c r="G56">
        <v>23</v>
      </c>
      <c r="I56">
        <f t="shared" si="0"/>
        <v>23</v>
      </c>
      <c r="J56">
        <v>23</v>
      </c>
      <c r="K56">
        <v>5</v>
      </c>
      <c r="L56">
        <v>0</v>
      </c>
      <c r="M56">
        <f>COUNTIFS('k vyplneni'!O:O,"A",'k vyplneni'!Q:Q,"OBAM",'k vyplneni'!H:H,C56)</f>
        <v>0</v>
      </c>
      <c r="N56">
        <f t="shared" si="1"/>
        <v>0</v>
      </c>
      <c r="O56">
        <f t="shared" si="2"/>
        <v>0</v>
      </c>
      <c r="P56" t="str">
        <f>IF('k vyplneni'!E60="A",VLOOKUP('k vyplneni'!A60,B:H,7,0),"")</f>
        <v/>
      </c>
      <c r="Y56">
        <v>23</v>
      </c>
      <c r="Z56" t="e">
        <v>#N/A</v>
      </c>
      <c r="AA56">
        <v>23</v>
      </c>
      <c r="AB56">
        <f>COUNTIFS('k vyplneni'!O:O,"A",'k vyplneni'!H:H,C56)</f>
        <v>0</v>
      </c>
    </row>
    <row r="57" spans="1:28" x14ac:dyDescent="0.25">
      <c r="A57" t="s">
        <v>124</v>
      </c>
      <c r="B57" t="s">
        <v>180</v>
      </c>
      <c r="C57">
        <v>120286</v>
      </c>
      <c r="D57" t="s">
        <v>71</v>
      </c>
      <c r="E57">
        <v>30</v>
      </c>
      <c r="F57">
        <f>VLOOKUP(B57,'k vyplneni'!A:F,5,0)</f>
        <v>0</v>
      </c>
      <c r="G57">
        <v>25</v>
      </c>
      <c r="H57">
        <v>6</v>
      </c>
      <c r="I57">
        <f t="shared" si="0"/>
        <v>19</v>
      </c>
      <c r="J57">
        <v>25</v>
      </c>
      <c r="K57">
        <v>5</v>
      </c>
      <c r="L57">
        <v>0</v>
      </c>
      <c r="M57">
        <f>COUNTIFS('k vyplneni'!O:O,"A",'k vyplneni'!Q:Q,"OBAM",'k vyplneni'!H:H,C57)</f>
        <v>0</v>
      </c>
      <c r="N57">
        <f t="shared" si="1"/>
        <v>0</v>
      </c>
      <c r="O57">
        <f t="shared" si="2"/>
        <v>0</v>
      </c>
      <c r="P57" t="str">
        <f>IF('k vyplneni'!E61="A",VLOOKUP('k vyplneni'!A61,B:H,7,0),"")</f>
        <v/>
      </c>
      <c r="Y57">
        <v>18</v>
      </c>
      <c r="Z57">
        <v>6</v>
      </c>
      <c r="AA57">
        <v>24</v>
      </c>
      <c r="AB57">
        <f>COUNTIFS('k vyplneni'!O:O,"A",'k vyplneni'!H:H,C57)</f>
        <v>0</v>
      </c>
    </row>
    <row r="58" spans="1:28" x14ac:dyDescent="0.25">
      <c r="A58" t="s">
        <v>124</v>
      </c>
      <c r="B58" t="s">
        <v>181</v>
      </c>
      <c r="C58">
        <v>120294</v>
      </c>
      <c r="D58" t="s">
        <v>71</v>
      </c>
      <c r="E58">
        <v>80</v>
      </c>
      <c r="F58">
        <f>VLOOKUP(B58,'k vyplneni'!A:F,5,0)</f>
        <v>0</v>
      </c>
      <c r="G58">
        <v>24</v>
      </c>
      <c r="H58">
        <v>1</v>
      </c>
      <c r="I58">
        <f t="shared" si="0"/>
        <v>23</v>
      </c>
      <c r="J58">
        <v>24</v>
      </c>
      <c r="K58">
        <v>56</v>
      </c>
      <c r="L58">
        <v>0</v>
      </c>
      <c r="M58">
        <f>COUNTIFS('k vyplneni'!O:O,"A",'k vyplneni'!Q:Q,"OBAM",'k vyplneni'!H:H,C58)</f>
        <v>0</v>
      </c>
      <c r="N58">
        <f t="shared" si="1"/>
        <v>0</v>
      </c>
      <c r="O58">
        <f t="shared" si="2"/>
        <v>0</v>
      </c>
      <c r="P58" t="str">
        <f>IF('k vyplneni'!E62="A",VLOOKUP('k vyplneni'!A62,B:H,7,0),"")</f>
        <v/>
      </c>
      <c r="Y58">
        <v>23</v>
      </c>
      <c r="Z58">
        <v>1</v>
      </c>
      <c r="AA58">
        <v>24</v>
      </c>
      <c r="AB58">
        <f>COUNTIFS('k vyplneni'!O:O,"A",'k vyplneni'!H:H,C58)</f>
        <v>0</v>
      </c>
    </row>
    <row r="59" spans="1:28" x14ac:dyDescent="0.25">
      <c r="A59" t="s">
        <v>124</v>
      </c>
      <c r="B59" t="s">
        <v>182</v>
      </c>
      <c r="C59">
        <v>120308</v>
      </c>
      <c r="D59" t="s">
        <v>69</v>
      </c>
      <c r="E59">
        <v>22</v>
      </c>
      <c r="F59">
        <f>VLOOKUP(B59,'k vyplneni'!A:F,5,0)</f>
        <v>0</v>
      </c>
      <c r="G59">
        <v>17</v>
      </c>
      <c r="I59">
        <f t="shared" si="0"/>
        <v>17</v>
      </c>
      <c r="J59">
        <v>17</v>
      </c>
      <c r="K59">
        <v>5</v>
      </c>
      <c r="L59">
        <v>0</v>
      </c>
      <c r="M59">
        <f>COUNTIFS('k vyplneni'!O:O,"A",'k vyplneni'!Q:Q,"OBAM",'k vyplneni'!H:H,C59)</f>
        <v>0</v>
      </c>
      <c r="N59">
        <f t="shared" si="1"/>
        <v>0</v>
      </c>
      <c r="O59">
        <f t="shared" si="2"/>
        <v>0</v>
      </c>
      <c r="P59" t="str">
        <f>IF('k vyplneni'!E63="A",VLOOKUP('k vyplneni'!A63,B:H,7,0),"")</f>
        <v/>
      </c>
      <c r="Y59">
        <v>16</v>
      </c>
      <c r="Z59" t="e">
        <v>#N/A</v>
      </c>
      <c r="AA59">
        <v>16</v>
      </c>
      <c r="AB59">
        <f>COUNTIFS('k vyplneni'!O:O,"A",'k vyplneni'!H:H,C59)</f>
        <v>0</v>
      </c>
    </row>
    <row r="60" spans="1:28" x14ac:dyDescent="0.25">
      <c r="A60" t="s">
        <v>124</v>
      </c>
      <c r="B60" t="s">
        <v>183</v>
      </c>
      <c r="C60">
        <v>120316</v>
      </c>
      <c r="D60" t="s">
        <v>71</v>
      </c>
      <c r="E60">
        <v>75</v>
      </c>
      <c r="F60">
        <f>VLOOKUP(B60,'k vyplneni'!A:F,5,0)</f>
        <v>0</v>
      </c>
      <c r="G60">
        <v>12</v>
      </c>
      <c r="H60">
        <v>5</v>
      </c>
      <c r="I60">
        <f t="shared" si="0"/>
        <v>7</v>
      </c>
      <c r="J60">
        <v>12</v>
      </c>
      <c r="K60">
        <v>63</v>
      </c>
      <c r="L60">
        <v>0</v>
      </c>
      <c r="M60">
        <f>COUNTIFS('k vyplneni'!O:O,"A",'k vyplneni'!Q:Q,"OBAM",'k vyplneni'!H:H,C60)</f>
        <v>0</v>
      </c>
      <c r="N60">
        <f t="shared" si="1"/>
        <v>0</v>
      </c>
      <c r="O60">
        <f t="shared" si="2"/>
        <v>0</v>
      </c>
      <c r="P60" t="str">
        <f>IF('k vyplneni'!E64="A",VLOOKUP('k vyplneni'!A64,B:H,7,0),"")</f>
        <v/>
      </c>
      <c r="Y60">
        <v>7</v>
      </c>
      <c r="Z60">
        <v>5</v>
      </c>
      <c r="AA60">
        <v>12</v>
      </c>
      <c r="AB60">
        <f>COUNTIFS('k vyplneni'!O:O,"A",'k vyplneni'!H:H,C60)</f>
        <v>0</v>
      </c>
    </row>
    <row r="61" spans="1:28" x14ac:dyDescent="0.25">
      <c r="A61" t="s">
        <v>124</v>
      </c>
      <c r="B61" t="s">
        <v>184</v>
      </c>
      <c r="C61">
        <v>145980</v>
      </c>
      <c r="D61" t="s">
        <v>67</v>
      </c>
      <c r="E61">
        <v>14</v>
      </c>
      <c r="F61">
        <f>VLOOKUP(B61,'k vyplneni'!A:F,5,0)</f>
        <v>0</v>
      </c>
      <c r="G61">
        <v>9</v>
      </c>
      <c r="I61">
        <f t="shared" si="0"/>
        <v>9</v>
      </c>
      <c r="J61">
        <v>9</v>
      </c>
      <c r="K61">
        <v>5</v>
      </c>
      <c r="L61">
        <v>0</v>
      </c>
      <c r="M61">
        <f>COUNTIFS('k vyplneni'!O:O,"A",'k vyplneni'!Q:Q,"OBAM",'k vyplneni'!H:H,C61)</f>
        <v>0</v>
      </c>
      <c r="N61">
        <f t="shared" si="1"/>
        <v>0</v>
      </c>
      <c r="O61">
        <f t="shared" si="2"/>
        <v>0</v>
      </c>
      <c r="P61" t="str">
        <f>IF('k vyplneni'!E65="A",VLOOKUP('k vyplneni'!A65,B:H,7,0),"")</f>
        <v/>
      </c>
      <c r="Y61">
        <v>8</v>
      </c>
      <c r="Z61" t="e">
        <v>#N/A</v>
      </c>
      <c r="AA61">
        <v>8</v>
      </c>
      <c r="AB61">
        <f>COUNTIFS('k vyplneni'!O:O,"A",'k vyplneni'!H:H,C61)</f>
        <v>0</v>
      </c>
    </row>
    <row r="62" spans="1:28" x14ac:dyDescent="0.25">
      <c r="A62" t="s">
        <v>124</v>
      </c>
      <c r="B62" t="s">
        <v>185</v>
      </c>
      <c r="C62">
        <v>145998</v>
      </c>
      <c r="D62" t="s">
        <v>69</v>
      </c>
      <c r="E62">
        <v>141</v>
      </c>
      <c r="F62">
        <f>VLOOKUP(B62,'k vyplneni'!A:F,5,0)</f>
        <v>0</v>
      </c>
      <c r="G62">
        <v>34</v>
      </c>
      <c r="I62">
        <f t="shared" si="0"/>
        <v>34</v>
      </c>
      <c r="J62">
        <v>34</v>
      </c>
      <c r="K62">
        <v>107</v>
      </c>
      <c r="L62">
        <v>0</v>
      </c>
      <c r="M62">
        <f>COUNTIFS('k vyplneni'!O:O,"A",'k vyplneni'!Q:Q,"OBAM",'k vyplneni'!H:H,C62)</f>
        <v>0</v>
      </c>
      <c r="N62">
        <f t="shared" si="1"/>
        <v>0</v>
      </c>
      <c r="O62">
        <f t="shared" si="2"/>
        <v>0</v>
      </c>
      <c r="P62" t="str">
        <f>IF('k vyplneni'!E66="A",VLOOKUP('k vyplneni'!A66,B:H,7,0),"")</f>
        <v/>
      </c>
      <c r="Y62">
        <v>33</v>
      </c>
      <c r="Z62" t="e">
        <v>#N/A</v>
      </c>
      <c r="AA62">
        <v>33</v>
      </c>
      <c r="AB62">
        <f>COUNTIFS('k vyplneni'!O:O,"A",'k vyplneni'!H:H,C62)</f>
        <v>0</v>
      </c>
    </row>
    <row r="63" spans="1:28" x14ac:dyDescent="0.25">
      <c r="A63" t="s">
        <v>124</v>
      </c>
      <c r="B63" t="s">
        <v>186</v>
      </c>
      <c r="C63">
        <v>146005</v>
      </c>
      <c r="D63" t="s">
        <v>69</v>
      </c>
      <c r="E63">
        <v>187</v>
      </c>
      <c r="F63">
        <f>VLOOKUP(B63,'k vyplneni'!A:F,5,0)</f>
        <v>0</v>
      </c>
      <c r="G63">
        <v>22</v>
      </c>
      <c r="I63">
        <f t="shared" si="0"/>
        <v>22</v>
      </c>
      <c r="J63">
        <v>22</v>
      </c>
      <c r="K63">
        <v>165</v>
      </c>
      <c r="L63">
        <v>0</v>
      </c>
      <c r="M63">
        <f>COUNTIFS('k vyplneni'!O:O,"A",'k vyplneni'!Q:Q,"OBAM",'k vyplneni'!H:H,C63)</f>
        <v>0</v>
      </c>
      <c r="N63">
        <f t="shared" si="1"/>
        <v>0</v>
      </c>
      <c r="O63">
        <f t="shared" si="2"/>
        <v>0</v>
      </c>
      <c r="P63" t="str">
        <f>IF('k vyplneni'!E67="A",VLOOKUP('k vyplneni'!A67,B:H,7,0),"")</f>
        <v/>
      </c>
      <c r="Y63">
        <v>21</v>
      </c>
      <c r="Z63" t="e">
        <v>#N/A</v>
      </c>
      <c r="AA63">
        <v>21</v>
      </c>
      <c r="AB63">
        <f>COUNTIFS('k vyplneni'!O:O,"A",'k vyplneni'!H:H,C63)</f>
        <v>0</v>
      </c>
    </row>
    <row r="64" spans="1:28" x14ac:dyDescent="0.25">
      <c r="A64" t="s">
        <v>124</v>
      </c>
      <c r="B64" t="s">
        <v>187</v>
      </c>
      <c r="C64">
        <v>150410</v>
      </c>
      <c r="D64" t="s">
        <v>67</v>
      </c>
      <c r="E64">
        <v>45</v>
      </c>
      <c r="F64">
        <f>VLOOKUP(B64,'k vyplneni'!A:F,5,0)</f>
        <v>0</v>
      </c>
      <c r="G64">
        <v>42</v>
      </c>
      <c r="I64">
        <f t="shared" si="0"/>
        <v>42</v>
      </c>
      <c r="J64">
        <v>42</v>
      </c>
      <c r="K64">
        <v>3</v>
      </c>
      <c r="L64">
        <v>0</v>
      </c>
      <c r="M64">
        <f>COUNTIFS('k vyplneni'!O:O,"A",'k vyplneni'!Q:Q,"OBAM",'k vyplneni'!H:H,C64)</f>
        <v>0</v>
      </c>
      <c r="N64">
        <f t="shared" si="1"/>
        <v>0</v>
      </c>
      <c r="O64">
        <f t="shared" si="2"/>
        <v>0</v>
      </c>
      <c r="P64" t="str">
        <f>IF('k vyplneni'!E68="A",VLOOKUP('k vyplneni'!A68,B:H,7,0),"")</f>
        <v/>
      </c>
      <c r="Y64">
        <v>41</v>
      </c>
      <c r="Z64" t="e">
        <v>#N/A</v>
      </c>
      <c r="AA64">
        <v>41</v>
      </c>
      <c r="AB64">
        <f>COUNTIFS('k vyplneni'!O:O,"A",'k vyplneni'!H:H,C64)</f>
        <v>0</v>
      </c>
    </row>
    <row r="65" spans="1:28" x14ac:dyDescent="0.25">
      <c r="A65" t="s">
        <v>124</v>
      </c>
      <c r="B65" t="s">
        <v>188</v>
      </c>
      <c r="C65">
        <v>150428</v>
      </c>
      <c r="D65" t="s">
        <v>72</v>
      </c>
      <c r="E65">
        <v>56</v>
      </c>
      <c r="F65">
        <f>VLOOKUP(B65,'k vyplneni'!A:F,5,0)</f>
        <v>0</v>
      </c>
      <c r="G65">
        <v>1</v>
      </c>
      <c r="I65">
        <f t="shared" si="0"/>
        <v>1</v>
      </c>
      <c r="J65">
        <v>1</v>
      </c>
      <c r="K65">
        <v>55</v>
      </c>
      <c r="L65">
        <v>0</v>
      </c>
      <c r="M65">
        <f>COUNTIFS('k vyplneni'!O:O,"A",'k vyplneni'!Q:Q,"OBAM",'k vyplneni'!H:H,C65)</f>
        <v>0</v>
      </c>
      <c r="N65" t="e">
        <f t="shared" si="1"/>
        <v>#DIV/0!</v>
      </c>
      <c r="O65" t="e">
        <f t="shared" si="2"/>
        <v>#DIV/0!</v>
      </c>
      <c r="P65" t="str">
        <f>IF('k vyplneni'!E69="A",VLOOKUP('k vyplneni'!A69,B:H,7,0),"")</f>
        <v/>
      </c>
      <c r="Y65">
        <v>0</v>
      </c>
      <c r="Z65" t="e">
        <v>#N/A</v>
      </c>
      <c r="AA65">
        <v>0</v>
      </c>
      <c r="AB65">
        <f>COUNTIFS('k vyplneni'!O:O,"A",'k vyplneni'!H:H,C65)</f>
        <v>0</v>
      </c>
    </row>
    <row r="66" spans="1:28" x14ac:dyDescent="0.25">
      <c r="A66" t="s">
        <v>124</v>
      </c>
      <c r="B66" t="s">
        <v>189</v>
      </c>
      <c r="C66">
        <v>171492</v>
      </c>
      <c r="D66" t="s">
        <v>69</v>
      </c>
      <c r="E66">
        <v>245</v>
      </c>
      <c r="F66">
        <f>VLOOKUP(B66,'k vyplneni'!A:F,5,0)</f>
        <v>0</v>
      </c>
      <c r="G66">
        <v>228</v>
      </c>
      <c r="I66">
        <f t="shared" si="0"/>
        <v>213</v>
      </c>
      <c r="J66">
        <v>213</v>
      </c>
      <c r="K66">
        <v>17</v>
      </c>
      <c r="L66">
        <v>15</v>
      </c>
      <c r="M66">
        <f>COUNTIFS('k vyplneni'!O:O,"A",'k vyplneni'!Q:Q,"OBAM",'k vyplneni'!H:H,C66)</f>
        <v>0</v>
      </c>
      <c r="N66">
        <f t="shared" si="1"/>
        <v>6.73</v>
      </c>
      <c r="O66">
        <f t="shared" si="2"/>
        <v>6.73</v>
      </c>
      <c r="P66" t="str">
        <f>IF('k vyplneni'!E70="A",VLOOKUP('k vyplneni'!A70,B:H,7,0),"")</f>
        <v/>
      </c>
      <c r="Y66">
        <v>208</v>
      </c>
      <c r="Z66" t="e">
        <v>#N/A</v>
      </c>
      <c r="AA66">
        <v>208</v>
      </c>
      <c r="AB66">
        <f>COUNTIFS('k vyplneni'!O:O,"A",'k vyplneni'!H:H,C66)</f>
        <v>0</v>
      </c>
    </row>
    <row r="67" spans="1:28" x14ac:dyDescent="0.25">
      <c r="A67" t="s">
        <v>124</v>
      </c>
      <c r="B67" t="s">
        <v>190</v>
      </c>
      <c r="C67">
        <v>174220</v>
      </c>
      <c r="D67" t="s">
        <v>71</v>
      </c>
      <c r="E67">
        <v>36</v>
      </c>
      <c r="F67">
        <f>VLOOKUP(B67,'k vyplneni'!A:F,5,0)</f>
        <v>0</v>
      </c>
      <c r="G67">
        <v>31</v>
      </c>
      <c r="H67">
        <v>6</v>
      </c>
      <c r="I67">
        <f t="shared" ref="I67:I102" si="3">J67-H67</f>
        <v>25</v>
      </c>
      <c r="J67">
        <v>31</v>
      </c>
      <c r="K67">
        <v>5</v>
      </c>
      <c r="L67">
        <v>0</v>
      </c>
      <c r="M67">
        <f>COUNTIFS('k vyplneni'!O:O,"A",'k vyplneni'!Q:Q,"OBAM",'k vyplneni'!H:H,C67)</f>
        <v>0</v>
      </c>
      <c r="N67">
        <f t="shared" ref="N67:N102" si="4">ROUND((L67+M67)/(Y67+L67)*100,2)</f>
        <v>0</v>
      </c>
      <c r="O67">
        <f t="shared" ref="O67:O102" si="5">ROUND((L67+M67)/(AA67+L67)*100,2)</f>
        <v>0</v>
      </c>
      <c r="P67" t="str">
        <f>IF('k vyplneni'!E71="A",VLOOKUP('k vyplneni'!A71,B:H,7,0),"")</f>
        <v/>
      </c>
      <c r="Y67">
        <v>25</v>
      </c>
      <c r="Z67">
        <v>6</v>
      </c>
      <c r="AA67">
        <v>31</v>
      </c>
      <c r="AB67">
        <f>COUNTIFS('k vyplneni'!O:O,"A",'k vyplneni'!H:H,C67)</f>
        <v>0</v>
      </c>
    </row>
    <row r="68" spans="1:28" x14ac:dyDescent="0.25">
      <c r="A68" t="s">
        <v>124</v>
      </c>
      <c r="B68" t="s">
        <v>191</v>
      </c>
      <c r="C68">
        <v>174238</v>
      </c>
      <c r="D68" t="s">
        <v>71</v>
      </c>
      <c r="E68">
        <v>10</v>
      </c>
      <c r="F68">
        <f>VLOOKUP(B68,'k vyplneni'!A:F,5,0)</f>
        <v>0</v>
      </c>
      <c r="G68">
        <v>10</v>
      </c>
      <c r="H68">
        <v>4</v>
      </c>
      <c r="I68">
        <f t="shared" si="3"/>
        <v>6</v>
      </c>
      <c r="J68">
        <v>10</v>
      </c>
      <c r="L68">
        <v>0</v>
      </c>
      <c r="M68">
        <f>COUNTIFS('k vyplneni'!O:O,"A",'k vyplneni'!Q:Q,"OBAM",'k vyplneni'!H:H,C68)</f>
        <v>0</v>
      </c>
      <c r="N68">
        <f t="shared" si="4"/>
        <v>0</v>
      </c>
      <c r="O68">
        <f t="shared" si="5"/>
        <v>0</v>
      </c>
      <c r="P68" t="str">
        <f>IF('k vyplneni'!E72="A",VLOOKUP('k vyplneni'!A72,B:H,7,0),"")</f>
        <v/>
      </c>
      <c r="Y68">
        <v>6</v>
      </c>
      <c r="Z68">
        <v>4</v>
      </c>
      <c r="AA68">
        <v>10</v>
      </c>
      <c r="AB68">
        <f>COUNTIFS('k vyplneni'!O:O,"A",'k vyplneni'!H:H,C68)</f>
        <v>0</v>
      </c>
    </row>
    <row r="69" spans="1:28" x14ac:dyDescent="0.25">
      <c r="A69" t="s">
        <v>124</v>
      </c>
      <c r="B69" t="s">
        <v>192</v>
      </c>
      <c r="C69">
        <v>174246</v>
      </c>
      <c r="D69" t="s">
        <v>69</v>
      </c>
      <c r="E69">
        <v>50</v>
      </c>
      <c r="F69">
        <f>VLOOKUP(B69,'k vyplneni'!A:F,5,0)</f>
        <v>0</v>
      </c>
      <c r="G69">
        <v>44</v>
      </c>
      <c r="I69">
        <f t="shared" si="3"/>
        <v>44</v>
      </c>
      <c r="J69">
        <v>44</v>
      </c>
      <c r="K69">
        <v>6</v>
      </c>
      <c r="L69">
        <v>0</v>
      </c>
      <c r="M69">
        <f>COUNTIFS('k vyplneni'!O:O,"A",'k vyplneni'!Q:Q,"OBAM",'k vyplneni'!H:H,C69)</f>
        <v>0</v>
      </c>
      <c r="N69">
        <f t="shared" si="4"/>
        <v>0</v>
      </c>
      <c r="O69">
        <f t="shared" si="5"/>
        <v>0</v>
      </c>
      <c r="P69" t="str">
        <f>IF('k vyplneni'!E73="A",VLOOKUP('k vyplneni'!A73,B:H,7,0),"")</f>
        <v/>
      </c>
      <c r="Y69">
        <v>44</v>
      </c>
      <c r="Z69" t="e">
        <v>#N/A</v>
      </c>
      <c r="AA69">
        <v>44</v>
      </c>
      <c r="AB69">
        <f>COUNTIFS('k vyplneni'!O:O,"A",'k vyplneni'!H:H,C69)</f>
        <v>0</v>
      </c>
    </row>
    <row r="70" spans="1:28" x14ac:dyDescent="0.25">
      <c r="A70" t="s">
        <v>124</v>
      </c>
      <c r="B70" t="s">
        <v>193</v>
      </c>
      <c r="C70">
        <v>174254</v>
      </c>
      <c r="D70" t="s">
        <v>69</v>
      </c>
      <c r="E70">
        <v>65</v>
      </c>
      <c r="F70">
        <f>VLOOKUP(B70,'k vyplneni'!A:F,5,0)</f>
        <v>0</v>
      </c>
      <c r="G70">
        <v>46</v>
      </c>
      <c r="I70">
        <f t="shared" si="3"/>
        <v>46</v>
      </c>
      <c r="J70">
        <v>46</v>
      </c>
      <c r="K70">
        <v>19</v>
      </c>
      <c r="L70">
        <v>0</v>
      </c>
      <c r="M70">
        <f>COUNTIFS('k vyplneni'!O:O,"A",'k vyplneni'!Q:Q,"OBAM",'k vyplneni'!H:H,C70)</f>
        <v>0</v>
      </c>
      <c r="N70">
        <f t="shared" si="4"/>
        <v>0</v>
      </c>
      <c r="O70">
        <f t="shared" si="5"/>
        <v>0</v>
      </c>
      <c r="P70" t="str">
        <f>IF('k vyplneni'!E74="A",VLOOKUP('k vyplneni'!A74,B:H,7,0),"")</f>
        <v/>
      </c>
      <c r="Y70">
        <v>45</v>
      </c>
      <c r="Z70" t="e">
        <v>#N/A</v>
      </c>
      <c r="AA70">
        <v>45</v>
      </c>
      <c r="AB70">
        <f>COUNTIFS('k vyplneni'!O:O,"A",'k vyplneni'!H:H,C70)</f>
        <v>0</v>
      </c>
    </row>
    <row r="71" spans="1:28" x14ac:dyDescent="0.25">
      <c r="A71" t="s">
        <v>124</v>
      </c>
      <c r="B71" t="s">
        <v>194</v>
      </c>
      <c r="C71">
        <v>174262</v>
      </c>
      <c r="D71" t="s">
        <v>69</v>
      </c>
      <c r="E71">
        <v>46</v>
      </c>
      <c r="F71">
        <f>VLOOKUP(B71,'k vyplneni'!A:F,5,0)</f>
        <v>0</v>
      </c>
      <c r="G71">
        <v>33</v>
      </c>
      <c r="I71">
        <f t="shared" si="3"/>
        <v>33</v>
      </c>
      <c r="J71">
        <v>33</v>
      </c>
      <c r="K71">
        <v>13</v>
      </c>
      <c r="L71">
        <v>0</v>
      </c>
      <c r="M71">
        <f>COUNTIFS('k vyplneni'!O:O,"A",'k vyplneni'!Q:Q,"OBAM",'k vyplneni'!H:H,C71)</f>
        <v>0</v>
      </c>
      <c r="N71">
        <f t="shared" si="4"/>
        <v>0</v>
      </c>
      <c r="O71">
        <f t="shared" si="5"/>
        <v>0</v>
      </c>
      <c r="P71" t="str">
        <f>IF('k vyplneni'!E75="A",VLOOKUP('k vyplneni'!A75,B:H,7,0),"")</f>
        <v/>
      </c>
      <c r="Y71">
        <v>33</v>
      </c>
      <c r="Z71" t="e">
        <v>#N/A</v>
      </c>
      <c r="AA71">
        <v>33</v>
      </c>
      <c r="AB71">
        <f>COUNTIFS('k vyplneni'!O:O,"A",'k vyplneni'!H:H,C71)</f>
        <v>0</v>
      </c>
    </row>
    <row r="72" spans="1:28" x14ac:dyDescent="0.25">
      <c r="A72" t="s">
        <v>124</v>
      </c>
      <c r="B72" t="s">
        <v>195</v>
      </c>
      <c r="C72">
        <v>174271</v>
      </c>
      <c r="D72" t="s">
        <v>69</v>
      </c>
      <c r="E72">
        <v>73</v>
      </c>
      <c r="F72">
        <f>VLOOKUP(B72,'k vyplneni'!A:F,5,0)</f>
        <v>0</v>
      </c>
      <c r="G72">
        <v>68</v>
      </c>
      <c r="I72">
        <f t="shared" si="3"/>
        <v>68</v>
      </c>
      <c r="J72">
        <v>68</v>
      </c>
      <c r="K72">
        <v>5</v>
      </c>
      <c r="L72">
        <v>0</v>
      </c>
      <c r="M72">
        <f>COUNTIFS('k vyplneni'!O:O,"A",'k vyplneni'!Q:Q,"OBAM",'k vyplneni'!H:H,C72)</f>
        <v>0</v>
      </c>
      <c r="N72">
        <f t="shared" si="4"/>
        <v>0</v>
      </c>
      <c r="O72">
        <f t="shared" si="5"/>
        <v>0</v>
      </c>
      <c r="P72" t="str">
        <f>IF('k vyplneni'!E76="A",VLOOKUP('k vyplneni'!A76,B:H,7,0),"")</f>
        <v/>
      </c>
      <c r="Y72">
        <v>66</v>
      </c>
      <c r="Z72" t="e">
        <v>#N/A</v>
      </c>
      <c r="AA72">
        <v>66</v>
      </c>
      <c r="AB72">
        <f>COUNTIFS('k vyplneni'!O:O,"A",'k vyplneni'!H:H,C72)</f>
        <v>0</v>
      </c>
    </row>
    <row r="73" spans="1:28" x14ac:dyDescent="0.25">
      <c r="A73" t="s">
        <v>124</v>
      </c>
      <c r="B73" t="s">
        <v>196</v>
      </c>
      <c r="C73">
        <v>181579</v>
      </c>
      <c r="D73" t="s">
        <v>67</v>
      </c>
      <c r="E73">
        <v>20</v>
      </c>
      <c r="F73">
        <f>VLOOKUP(B73,'k vyplneni'!A:F,5,0)</f>
        <v>0</v>
      </c>
      <c r="G73">
        <v>14</v>
      </c>
      <c r="I73">
        <f t="shared" si="3"/>
        <v>14</v>
      </c>
      <c r="J73">
        <v>14</v>
      </c>
      <c r="K73">
        <v>6</v>
      </c>
      <c r="L73">
        <v>0</v>
      </c>
      <c r="M73">
        <f>COUNTIFS('k vyplneni'!O:O,"A",'k vyplneni'!Q:Q,"OBAM",'k vyplneni'!H:H,C73)</f>
        <v>0</v>
      </c>
      <c r="N73">
        <f t="shared" si="4"/>
        <v>0</v>
      </c>
      <c r="O73">
        <f t="shared" si="5"/>
        <v>0</v>
      </c>
      <c r="P73" t="str">
        <f>IF('k vyplneni'!E77="A",VLOOKUP('k vyplneni'!A77,B:H,7,0),"")</f>
        <v/>
      </c>
      <c r="Y73">
        <v>14</v>
      </c>
      <c r="Z73" t="e">
        <v>#N/A</v>
      </c>
      <c r="AA73">
        <v>14</v>
      </c>
      <c r="AB73">
        <f>COUNTIFS('k vyplneni'!O:O,"A",'k vyplneni'!H:H,C73)</f>
        <v>0</v>
      </c>
    </row>
    <row r="74" spans="1:28" x14ac:dyDescent="0.25">
      <c r="A74" t="s">
        <v>124</v>
      </c>
      <c r="B74" t="s">
        <v>197</v>
      </c>
      <c r="C74">
        <v>181595</v>
      </c>
      <c r="D74" t="s">
        <v>71</v>
      </c>
      <c r="E74">
        <v>45</v>
      </c>
      <c r="F74">
        <f>VLOOKUP(B74,'k vyplneni'!A:F,5,0)</f>
        <v>0</v>
      </c>
      <c r="G74">
        <v>36</v>
      </c>
      <c r="H74">
        <v>3</v>
      </c>
      <c r="I74">
        <f t="shared" si="3"/>
        <v>33</v>
      </c>
      <c r="J74">
        <v>36</v>
      </c>
      <c r="K74">
        <v>9</v>
      </c>
      <c r="L74">
        <v>0</v>
      </c>
      <c r="M74">
        <f>COUNTIFS('k vyplneni'!O:O,"A",'k vyplneni'!Q:Q,"OBAM",'k vyplneni'!H:H,C74)</f>
        <v>0</v>
      </c>
      <c r="N74">
        <f t="shared" si="4"/>
        <v>0</v>
      </c>
      <c r="O74">
        <f t="shared" si="5"/>
        <v>0</v>
      </c>
      <c r="P74" t="str">
        <f>IF('k vyplneni'!E78="A",VLOOKUP('k vyplneni'!A78,B:H,7,0),"")</f>
        <v/>
      </c>
      <c r="Y74">
        <v>32</v>
      </c>
      <c r="Z74">
        <v>3</v>
      </c>
      <c r="AA74">
        <v>35</v>
      </c>
      <c r="AB74">
        <f>COUNTIFS('k vyplneni'!O:O,"A",'k vyplneni'!H:H,C74)</f>
        <v>0</v>
      </c>
    </row>
    <row r="75" spans="1:28" x14ac:dyDescent="0.25">
      <c r="A75" t="s">
        <v>124</v>
      </c>
      <c r="B75" t="s">
        <v>198</v>
      </c>
      <c r="C75">
        <v>181609</v>
      </c>
      <c r="D75" t="s">
        <v>71</v>
      </c>
      <c r="E75">
        <v>32</v>
      </c>
      <c r="F75">
        <f>VLOOKUP(B75,'k vyplneni'!A:F,5,0)</f>
        <v>0</v>
      </c>
      <c r="G75">
        <v>31</v>
      </c>
      <c r="H75">
        <v>1</v>
      </c>
      <c r="I75">
        <f t="shared" si="3"/>
        <v>30</v>
      </c>
      <c r="J75">
        <v>31</v>
      </c>
      <c r="K75">
        <v>1</v>
      </c>
      <c r="L75">
        <v>0</v>
      </c>
      <c r="M75">
        <f>COUNTIFS('k vyplneni'!O:O,"A",'k vyplneni'!Q:Q,"OBAM",'k vyplneni'!H:H,C75)</f>
        <v>0</v>
      </c>
      <c r="N75">
        <f t="shared" si="4"/>
        <v>0</v>
      </c>
      <c r="O75">
        <f t="shared" si="5"/>
        <v>0</v>
      </c>
      <c r="P75" t="str">
        <f>IF('k vyplneni'!E79="A",VLOOKUP('k vyplneni'!A79,B:H,7,0),"")</f>
        <v/>
      </c>
      <c r="Y75">
        <v>29</v>
      </c>
      <c r="Z75">
        <v>1</v>
      </c>
      <c r="AA75">
        <v>30</v>
      </c>
      <c r="AB75">
        <f>COUNTIFS('k vyplneni'!O:O,"A",'k vyplneni'!H:H,C75)</f>
        <v>0</v>
      </c>
    </row>
    <row r="76" spans="1:28" x14ac:dyDescent="0.25">
      <c r="A76" t="s">
        <v>124</v>
      </c>
      <c r="B76" t="s">
        <v>199</v>
      </c>
      <c r="C76">
        <v>181617</v>
      </c>
      <c r="D76" t="s">
        <v>71</v>
      </c>
      <c r="E76">
        <v>47</v>
      </c>
      <c r="F76">
        <f>VLOOKUP(B76,'k vyplneni'!A:F,5,0)</f>
        <v>0</v>
      </c>
      <c r="G76">
        <v>41</v>
      </c>
      <c r="H76">
        <v>3</v>
      </c>
      <c r="I76">
        <f t="shared" si="3"/>
        <v>38</v>
      </c>
      <c r="J76">
        <v>41</v>
      </c>
      <c r="K76">
        <v>6</v>
      </c>
      <c r="L76">
        <v>0</v>
      </c>
      <c r="M76">
        <f>COUNTIFS('k vyplneni'!O:O,"A",'k vyplneni'!Q:Q,"OBAM",'k vyplneni'!H:H,C76)</f>
        <v>0</v>
      </c>
      <c r="N76">
        <f t="shared" si="4"/>
        <v>0</v>
      </c>
      <c r="O76">
        <f t="shared" si="5"/>
        <v>0</v>
      </c>
      <c r="P76" t="str">
        <f>IF('k vyplneni'!E80="A",VLOOKUP('k vyplneni'!A80,B:H,7,0),"")</f>
        <v/>
      </c>
      <c r="Y76">
        <v>36</v>
      </c>
      <c r="Z76">
        <v>3</v>
      </c>
      <c r="AA76">
        <v>39</v>
      </c>
      <c r="AB76">
        <f>COUNTIFS('k vyplneni'!O:O,"A",'k vyplneni'!H:H,C76)</f>
        <v>0</v>
      </c>
    </row>
    <row r="77" spans="1:28" x14ac:dyDescent="0.25">
      <c r="A77" t="s">
        <v>124</v>
      </c>
      <c r="B77" t="s">
        <v>200</v>
      </c>
      <c r="C77">
        <v>183954</v>
      </c>
      <c r="D77" t="s">
        <v>69</v>
      </c>
      <c r="E77">
        <v>69</v>
      </c>
      <c r="F77">
        <f>VLOOKUP(B77,'k vyplneni'!A:F,5,0)</f>
        <v>0</v>
      </c>
      <c r="G77">
        <v>64</v>
      </c>
      <c r="I77">
        <f t="shared" si="3"/>
        <v>37</v>
      </c>
      <c r="J77">
        <v>37</v>
      </c>
      <c r="K77">
        <v>5</v>
      </c>
      <c r="L77">
        <v>27</v>
      </c>
      <c r="M77">
        <f>COUNTIFS('k vyplneni'!O:O,"A",'k vyplneni'!Q:Q,"OBAM",'k vyplneni'!H:H,C77)</f>
        <v>0</v>
      </c>
      <c r="N77">
        <f t="shared" si="4"/>
        <v>43.55</v>
      </c>
      <c r="O77">
        <f t="shared" si="5"/>
        <v>43.55</v>
      </c>
      <c r="P77" t="str">
        <f>IF('k vyplneni'!E81="A",VLOOKUP('k vyplneni'!A81,B:H,7,0),"")</f>
        <v/>
      </c>
      <c r="Y77">
        <v>35</v>
      </c>
      <c r="Z77" t="e">
        <v>#N/A</v>
      </c>
      <c r="AA77">
        <v>35</v>
      </c>
      <c r="AB77">
        <f>COUNTIFS('k vyplneni'!O:O,"A",'k vyplneni'!H:H,C77)</f>
        <v>0</v>
      </c>
    </row>
    <row r="78" spans="1:28" x14ac:dyDescent="0.25">
      <c r="A78" t="s">
        <v>124</v>
      </c>
      <c r="B78" t="s">
        <v>201</v>
      </c>
      <c r="C78">
        <v>162141</v>
      </c>
      <c r="D78" t="s">
        <v>69</v>
      </c>
      <c r="E78">
        <v>43</v>
      </c>
      <c r="F78">
        <f>VLOOKUP(B78,'k vyplneni'!A:F,5,0)</f>
        <v>0</v>
      </c>
      <c r="G78">
        <v>38</v>
      </c>
      <c r="I78">
        <f t="shared" si="3"/>
        <v>37</v>
      </c>
      <c r="J78">
        <v>37</v>
      </c>
      <c r="K78">
        <v>5</v>
      </c>
      <c r="L78">
        <v>1</v>
      </c>
      <c r="M78">
        <f>COUNTIFS('k vyplneni'!O:O,"A",'k vyplneni'!Q:Q,"OBAM",'k vyplneni'!H:H,C78)</f>
        <v>0</v>
      </c>
      <c r="N78">
        <f t="shared" si="4"/>
        <v>2.63</v>
      </c>
      <c r="O78">
        <f t="shared" si="5"/>
        <v>2.63</v>
      </c>
      <c r="P78" t="str">
        <f>IF('k vyplneni'!E82="A",VLOOKUP('k vyplneni'!A82,B:H,7,0),"")</f>
        <v/>
      </c>
      <c r="Y78">
        <v>37</v>
      </c>
      <c r="Z78" t="e">
        <v>#N/A</v>
      </c>
      <c r="AA78">
        <v>37</v>
      </c>
      <c r="AB78">
        <f>COUNTIFS('k vyplneni'!O:O,"A",'k vyplneni'!H:H,C78)</f>
        <v>0</v>
      </c>
    </row>
    <row r="79" spans="1:28" x14ac:dyDescent="0.25">
      <c r="A79" t="s">
        <v>124</v>
      </c>
      <c r="B79" t="s">
        <v>202</v>
      </c>
      <c r="C79">
        <v>162167</v>
      </c>
      <c r="D79" t="s">
        <v>69</v>
      </c>
      <c r="E79">
        <v>28</v>
      </c>
      <c r="F79">
        <f>VLOOKUP(B79,'k vyplneni'!A:F,5,0)</f>
        <v>0</v>
      </c>
      <c r="G79">
        <v>26</v>
      </c>
      <c r="I79">
        <f t="shared" si="3"/>
        <v>26</v>
      </c>
      <c r="J79">
        <v>26</v>
      </c>
      <c r="K79">
        <v>2</v>
      </c>
      <c r="L79">
        <v>0</v>
      </c>
      <c r="M79">
        <f>COUNTIFS('k vyplneni'!O:O,"A",'k vyplneni'!Q:Q,"OBAM",'k vyplneni'!H:H,C79)</f>
        <v>0</v>
      </c>
      <c r="N79">
        <f t="shared" si="4"/>
        <v>0</v>
      </c>
      <c r="O79">
        <f t="shared" si="5"/>
        <v>0</v>
      </c>
      <c r="P79" t="str">
        <f>IF('k vyplneni'!E83="A",VLOOKUP('k vyplneni'!A83,B:H,7,0),"")</f>
        <v/>
      </c>
      <c r="Y79">
        <v>25</v>
      </c>
      <c r="Z79" t="e">
        <v>#N/A</v>
      </c>
      <c r="AA79">
        <v>25</v>
      </c>
      <c r="AB79">
        <f>COUNTIFS('k vyplneni'!O:O,"A",'k vyplneni'!H:H,C79)</f>
        <v>0</v>
      </c>
    </row>
    <row r="80" spans="1:28" x14ac:dyDescent="0.25">
      <c r="A80" t="s">
        <v>124</v>
      </c>
      <c r="B80" t="s">
        <v>203</v>
      </c>
      <c r="C80">
        <v>192023</v>
      </c>
      <c r="D80" t="s">
        <v>69</v>
      </c>
      <c r="E80">
        <v>34</v>
      </c>
      <c r="F80">
        <f>VLOOKUP(B80,'k vyplneni'!A:F,5,0)</f>
        <v>0</v>
      </c>
      <c r="G80">
        <v>24</v>
      </c>
      <c r="I80">
        <f t="shared" si="3"/>
        <v>24</v>
      </c>
      <c r="J80">
        <v>24</v>
      </c>
      <c r="K80">
        <v>10</v>
      </c>
      <c r="L80">
        <v>0</v>
      </c>
      <c r="M80">
        <f>COUNTIFS('k vyplneni'!O:O,"A",'k vyplneni'!Q:Q,"OBAM",'k vyplneni'!H:H,C80)</f>
        <v>0</v>
      </c>
      <c r="N80">
        <f t="shared" si="4"/>
        <v>0</v>
      </c>
      <c r="O80">
        <f t="shared" si="5"/>
        <v>0</v>
      </c>
      <c r="P80" t="str">
        <f>IF('k vyplneni'!E84="A",VLOOKUP('k vyplneni'!A84,B:H,7,0),"")</f>
        <v/>
      </c>
      <c r="Y80">
        <v>23</v>
      </c>
      <c r="Z80" t="e">
        <v>#N/A</v>
      </c>
      <c r="AA80">
        <v>23</v>
      </c>
      <c r="AB80">
        <f>COUNTIFS('k vyplneni'!O:O,"A",'k vyplneni'!H:H,C80)</f>
        <v>0</v>
      </c>
    </row>
    <row r="81" spans="1:28" x14ac:dyDescent="0.25">
      <c r="A81" t="s">
        <v>124</v>
      </c>
      <c r="B81" t="s">
        <v>204</v>
      </c>
      <c r="C81">
        <v>192058</v>
      </c>
      <c r="D81" t="s">
        <v>71</v>
      </c>
      <c r="E81">
        <v>41</v>
      </c>
      <c r="F81">
        <f>VLOOKUP(B81,'k vyplneni'!A:F,5,0)</f>
        <v>0</v>
      </c>
      <c r="G81">
        <v>29</v>
      </c>
      <c r="H81">
        <v>2</v>
      </c>
      <c r="I81">
        <f t="shared" si="3"/>
        <v>27</v>
      </c>
      <c r="J81">
        <v>29</v>
      </c>
      <c r="K81">
        <v>12</v>
      </c>
      <c r="L81">
        <v>0</v>
      </c>
      <c r="M81">
        <f>COUNTIFS('k vyplneni'!O:O,"A",'k vyplneni'!Q:Q,"OBAM",'k vyplneni'!H:H,C81)</f>
        <v>0</v>
      </c>
      <c r="N81">
        <f t="shared" si="4"/>
        <v>0</v>
      </c>
      <c r="O81">
        <f t="shared" si="5"/>
        <v>0</v>
      </c>
      <c r="P81" t="str">
        <f>IF('k vyplneni'!E85="A",VLOOKUP('k vyplneni'!A85,B:H,7,0),"")</f>
        <v/>
      </c>
      <c r="Y81">
        <v>26</v>
      </c>
      <c r="Z81">
        <v>2</v>
      </c>
      <c r="AA81">
        <v>28</v>
      </c>
      <c r="AB81">
        <f>COUNTIFS('k vyplneni'!O:O,"A",'k vyplneni'!H:H,C81)</f>
        <v>0</v>
      </c>
    </row>
    <row r="82" spans="1:28" x14ac:dyDescent="0.25">
      <c r="A82" t="s">
        <v>124</v>
      </c>
      <c r="B82" t="s">
        <v>205</v>
      </c>
      <c r="C82">
        <v>192066</v>
      </c>
      <c r="D82" t="s">
        <v>69</v>
      </c>
      <c r="E82">
        <v>87</v>
      </c>
      <c r="F82">
        <f>VLOOKUP(B82,'k vyplneni'!A:F,5,0)</f>
        <v>0</v>
      </c>
      <c r="G82">
        <v>77</v>
      </c>
      <c r="I82">
        <f t="shared" si="3"/>
        <v>77</v>
      </c>
      <c r="J82">
        <v>77</v>
      </c>
      <c r="K82">
        <v>10</v>
      </c>
      <c r="L82">
        <v>0</v>
      </c>
      <c r="M82">
        <f>COUNTIFS('k vyplneni'!O:O,"A",'k vyplneni'!Q:Q,"OBAM",'k vyplneni'!H:H,C82)</f>
        <v>0</v>
      </c>
      <c r="N82">
        <f t="shared" si="4"/>
        <v>0</v>
      </c>
      <c r="O82">
        <f t="shared" si="5"/>
        <v>0</v>
      </c>
      <c r="P82" t="str">
        <f>IF('k vyplneni'!E86="A",VLOOKUP('k vyplneni'!A86,B:H,7,0),"")</f>
        <v/>
      </c>
      <c r="Y82">
        <v>77</v>
      </c>
      <c r="Z82" t="e">
        <v>#N/A</v>
      </c>
      <c r="AA82">
        <v>77</v>
      </c>
      <c r="AB82">
        <f>COUNTIFS('k vyplneni'!O:O,"A",'k vyplneni'!H:H,C82)</f>
        <v>0</v>
      </c>
    </row>
    <row r="83" spans="1:28" x14ac:dyDescent="0.25">
      <c r="A83" t="s">
        <v>124</v>
      </c>
      <c r="B83" t="s">
        <v>206</v>
      </c>
      <c r="C83">
        <v>192082</v>
      </c>
      <c r="D83" t="s">
        <v>69</v>
      </c>
      <c r="E83">
        <v>62</v>
      </c>
      <c r="F83">
        <f>VLOOKUP(B83,'k vyplneni'!A:F,5,0)</f>
        <v>0</v>
      </c>
      <c r="G83">
        <v>42</v>
      </c>
      <c r="I83">
        <f t="shared" si="3"/>
        <v>42</v>
      </c>
      <c r="J83">
        <v>42</v>
      </c>
      <c r="K83">
        <v>20</v>
      </c>
      <c r="L83">
        <v>0</v>
      </c>
      <c r="M83">
        <f>COUNTIFS('k vyplneni'!O:O,"A",'k vyplneni'!Q:Q,"OBAM",'k vyplneni'!H:H,C83)</f>
        <v>0</v>
      </c>
      <c r="N83">
        <f t="shared" si="4"/>
        <v>0</v>
      </c>
      <c r="O83">
        <f t="shared" si="5"/>
        <v>0</v>
      </c>
      <c r="P83" t="str">
        <f>IF('k vyplneni'!E87="A",VLOOKUP('k vyplneni'!A87,B:H,7,0),"")</f>
        <v/>
      </c>
      <c r="Y83">
        <v>41</v>
      </c>
      <c r="Z83" t="e">
        <v>#N/A</v>
      </c>
      <c r="AA83">
        <v>41</v>
      </c>
      <c r="AB83">
        <f>COUNTIFS('k vyplneni'!O:O,"A",'k vyplneni'!H:H,C83)</f>
        <v>0</v>
      </c>
    </row>
    <row r="84" spans="1:28" x14ac:dyDescent="0.25">
      <c r="A84" t="s">
        <v>124</v>
      </c>
      <c r="B84" t="s">
        <v>207</v>
      </c>
      <c r="C84">
        <v>192091</v>
      </c>
      <c r="D84" t="s">
        <v>72</v>
      </c>
      <c r="E84">
        <v>194</v>
      </c>
      <c r="F84">
        <f>VLOOKUP(B84,'k vyplneni'!A:F,5,0)</f>
        <v>0</v>
      </c>
      <c r="G84">
        <v>5</v>
      </c>
      <c r="I84">
        <f t="shared" si="3"/>
        <v>5</v>
      </c>
      <c r="J84">
        <v>5</v>
      </c>
      <c r="K84">
        <v>189</v>
      </c>
      <c r="L84">
        <v>0</v>
      </c>
      <c r="M84">
        <f>COUNTIFS('k vyplneni'!O:O,"A",'k vyplneni'!Q:Q,"OBAM",'k vyplneni'!H:H,C84)</f>
        <v>0</v>
      </c>
      <c r="N84" t="e">
        <f t="shared" si="4"/>
        <v>#DIV/0!</v>
      </c>
      <c r="O84" t="e">
        <f t="shared" si="5"/>
        <v>#DIV/0!</v>
      </c>
      <c r="P84" t="str">
        <f>IF('k vyplneni'!E88="A",VLOOKUP('k vyplneni'!A88,B:H,7,0),"")</f>
        <v/>
      </c>
      <c r="Y84">
        <v>0</v>
      </c>
      <c r="Z84" t="e">
        <v>#N/A</v>
      </c>
      <c r="AA84">
        <v>0</v>
      </c>
      <c r="AB84">
        <f>COUNTIFS('k vyplneni'!O:O,"A",'k vyplneni'!H:H,C84)</f>
        <v>0</v>
      </c>
    </row>
    <row r="85" spans="1:28" x14ac:dyDescent="0.25">
      <c r="A85" t="s">
        <v>124</v>
      </c>
      <c r="B85" t="s">
        <v>208</v>
      </c>
      <c r="C85">
        <v>194280</v>
      </c>
      <c r="D85" t="s">
        <v>69</v>
      </c>
      <c r="E85">
        <v>146</v>
      </c>
      <c r="F85">
        <f>VLOOKUP(B85,'k vyplneni'!A:F,5,0)</f>
        <v>0</v>
      </c>
      <c r="G85">
        <v>139</v>
      </c>
      <c r="I85">
        <f t="shared" si="3"/>
        <v>139</v>
      </c>
      <c r="J85">
        <v>139</v>
      </c>
      <c r="K85">
        <v>7</v>
      </c>
      <c r="L85">
        <v>0</v>
      </c>
      <c r="M85">
        <f>COUNTIFS('k vyplneni'!O:O,"A",'k vyplneni'!Q:Q,"OBAM",'k vyplneni'!H:H,C85)</f>
        <v>0</v>
      </c>
      <c r="N85">
        <f t="shared" si="4"/>
        <v>0</v>
      </c>
      <c r="O85">
        <f t="shared" si="5"/>
        <v>0</v>
      </c>
      <c r="P85" t="str">
        <f>IF('k vyplneni'!E89="A",VLOOKUP('k vyplneni'!A89,B:H,7,0),"")</f>
        <v/>
      </c>
      <c r="Y85">
        <v>135</v>
      </c>
      <c r="Z85" t="e">
        <v>#N/A</v>
      </c>
      <c r="AA85">
        <v>135</v>
      </c>
      <c r="AB85">
        <f>COUNTIFS('k vyplneni'!O:O,"A",'k vyplneni'!H:H,C85)</f>
        <v>0</v>
      </c>
    </row>
    <row r="86" spans="1:28" x14ac:dyDescent="0.25">
      <c r="A86" t="s">
        <v>124</v>
      </c>
      <c r="B86" t="s">
        <v>209</v>
      </c>
      <c r="C86">
        <v>194298</v>
      </c>
      <c r="D86" t="s">
        <v>69</v>
      </c>
      <c r="E86">
        <v>51</v>
      </c>
      <c r="F86">
        <f>VLOOKUP(B86,'k vyplneni'!A:F,5,0)</f>
        <v>0</v>
      </c>
      <c r="G86">
        <v>49</v>
      </c>
      <c r="I86">
        <f t="shared" si="3"/>
        <v>48</v>
      </c>
      <c r="J86">
        <v>48</v>
      </c>
      <c r="K86">
        <v>2</v>
      </c>
      <c r="L86">
        <v>1</v>
      </c>
      <c r="M86">
        <f>COUNTIFS('k vyplneni'!O:O,"A",'k vyplneni'!Q:Q,"OBAM",'k vyplneni'!H:H,C86)</f>
        <v>0</v>
      </c>
      <c r="N86">
        <f t="shared" si="4"/>
        <v>2.04</v>
      </c>
      <c r="O86">
        <f t="shared" si="5"/>
        <v>2.04</v>
      </c>
      <c r="P86" t="str">
        <f>IF('k vyplneni'!E90="A",VLOOKUP('k vyplneni'!A90,B:H,7,0),"")</f>
        <v/>
      </c>
      <c r="Y86">
        <v>48</v>
      </c>
      <c r="Z86" t="e">
        <v>#N/A</v>
      </c>
      <c r="AA86">
        <v>48</v>
      </c>
      <c r="AB86">
        <f>COUNTIFS('k vyplneni'!O:O,"A",'k vyplneni'!H:H,C86)</f>
        <v>0</v>
      </c>
    </row>
    <row r="87" spans="1:28" x14ac:dyDescent="0.25">
      <c r="A87" t="s">
        <v>124</v>
      </c>
      <c r="B87" t="s">
        <v>210</v>
      </c>
      <c r="C87">
        <v>111970</v>
      </c>
      <c r="D87" t="s">
        <v>69</v>
      </c>
      <c r="E87">
        <v>115</v>
      </c>
      <c r="F87">
        <f>VLOOKUP(B87,'k vyplneni'!A:F,5,0)</f>
        <v>0</v>
      </c>
      <c r="G87">
        <v>112</v>
      </c>
      <c r="I87">
        <f t="shared" si="3"/>
        <v>112</v>
      </c>
      <c r="J87">
        <v>112</v>
      </c>
      <c r="K87">
        <v>3</v>
      </c>
      <c r="L87">
        <v>0</v>
      </c>
      <c r="M87">
        <f>COUNTIFS('k vyplneni'!O:O,"A",'k vyplneni'!Q:Q,"OBAM",'k vyplneni'!H:H,C87)</f>
        <v>0</v>
      </c>
      <c r="N87">
        <f t="shared" si="4"/>
        <v>0</v>
      </c>
      <c r="O87">
        <f t="shared" si="5"/>
        <v>0</v>
      </c>
      <c r="P87" t="str">
        <f>IF('k vyplneni'!E91="A",VLOOKUP('k vyplneni'!A91,B:H,7,0),"")</f>
        <v/>
      </c>
      <c r="Y87">
        <v>108</v>
      </c>
      <c r="Z87" t="e">
        <v>#N/A</v>
      </c>
      <c r="AA87">
        <v>108</v>
      </c>
      <c r="AB87">
        <f>COUNTIFS('k vyplneni'!O:O,"A",'k vyplneni'!H:H,C87)</f>
        <v>0</v>
      </c>
    </row>
    <row r="88" spans="1:28" x14ac:dyDescent="0.25">
      <c r="A88" t="s">
        <v>124</v>
      </c>
      <c r="B88" t="s">
        <v>211</v>
      </c>
      <c r="C88">
        <v>122793</v>
      </c>
      <c r="D88" t="s">
        <v>72</v>
      </c>
      <c r="E88">
        <v>106</v>
      </c>
      <c r="F88">
        <f>VLOOKUP(B88,'k vyplneni'!A:F,5,0)</f>
        <v>0</v>
      </c>
      <c r="G88">
        <v>7</v>
      </c>
      <c r="I88">
        <f t="shared" si="3"/>
        <v>7</v>
      </c>
      <c r="J88">
        <v>7</v>
      </c>
      <c r="K88">
        <v>99</v>
      </c>
      <c r="L88">
        <v>0</v>
      </c>
      <c r="M88">
        <f>COUNTIFS('k vyplneni'!O:O,"A",'k vyplneni'!Q:Q,"OBAM",'k vyplneni'!H:H,C88)</f>
        <v>0</v>
      </c>
      <c r="N88" t="e">
        <f t="shared" si="4"/>
        <v>#DIV/0!</v>
      </c>
      <c r="O88" t="e">
        <f t="shared" si="5"/>
        <v>#DIV/0!</v>
      </c>
      <c r="P88" t="str">
        <f>IF('k vyplneni'!E92="A",VLOOKUP('k vyplneni'!A92,B:H,7,0),"")</f>
        <v/>
      </c>
      <c r="Y88">
        <v>0</v>
      </c>
      <c r="Z88" t="e">
        <v>#N/A</v>
      </c>
      <c r="AA88">
        <v>0</v>
      </c>
      <c r="AB88">
        <f>COUNTIFS('k vyplneni'!O:O,"A",'k vyplneni'!H:H,C88)</f>
        <v>0</v>
      </c>
    </row>
    <row r="89" spans="1:28" x14ac:dyDescent="0.25">
      <c r="A89" t="s">
        <v>124</v>
      </c>
      <c r="B89" t="s">
        <v>212</v>
      </c>
      <c r="C89">
        <v>123579</v>
      </c>
      <c r="D89" t="s">
        <v>69</v>
      </c>
      <c r="E89">
        <v>7</v>
      </c>
      <c r="F89">
        <f>VLOOKUP(B89,'k vyplneni'!A:F,5,0)</f>
        <v>0</v>
      </c>
      <c r="G89">
        <v>3</v>
      </c>
      <c r="I89">
        <f t="shared" si="3"/>
        <v>2</v>
      </c>
      <c r="J89">
        <v>2</v>
      </c>
      <c r="K89">
        <v>4</v>
      </c>
      <c r="L89">
        <v>1</v>
      </c>
      <c r="M89">
        <f>COUNTIFS('k vyplneni'!O:O,"A",'k vyplneni'!Q:Q,"OBAM",'k vyplneni'!H:H,C89)</f>
        <v>0</v>
      </c>
      <c r="N89">
        <f t="shared" si="4"/>
        <v>33.33</v>
      </c>
      <c r="O89">
        <f t="shared" si="5"/>
        <v>33.33</v>
      </c>
      <c r="P89" t="str">
        <f>IF('k vyplneni'!E93="A",VLOOKUP('k vyplneni'!A93,B:H,7,0),"")</f>
        <v/>
      </c>
      <c r="Y89">
        <v>2</v>
      </c>
      <c r="Z89" t="e">
        <v>#N/A</v>
      </c>
      <c r="AA89">
        <v>2</v>
      </c>
      <c r="AB89">
        <f>COUNTIFS('k vyplneni'!O:O,"A",'k vyplneni'!H:H,C89)</f>
        <v>0</v>
      </c>
    </row>
    <row r="90" spans="1:28" x14ac:dyDescent="0.25">
      <c r="A90" t="s">
        <v>124</v>
      </c>
      <c r="B90" t="s">
        <v>213</v>
      </c>
      <c r="C90">
        <v>123587</v>
      </c>
      <c r="D90" t="s">
        <v>69</v>
      </c>
      <c r="E90">
        <v>10</v>
      </c>
      <c r="F90">
        <f>VLOOKUP(B90,'k vyplneni'!A:F,5,0)</f>
        <v>0</v>
      </c>
      <c r="G90">
        <v>6</v>
      </c>
      <c r="I90">
        <f t="shared" si="3"/>
        <v>6</v>
      </c>
      <c r="J90">
        <v>6</v>
      </c>
      <c r="K90">
        <v>4</v>
      </c>
      <c r="L90">
        <v>0</v>
      </c>
      <c r="M90">
        <f>COUNTIFS('k vyplneni'!O:O,"A",'k vyplneni'!Q:Q,"OBAM",'k vyplneni'!H:H,C90)</f>
        <v>0</v>
      </c>
      <c r="N90">
        <f t="shared" si="4"/>
        <v>0</v>
      </c>
      <c r="O90">
        <f t="shared" si="5"/>
        <v>0</v>
      </c>
      <c r="P90" t="str">
        <f>IF('k vyplneni'!E94="A",VLOOKUP('k vyplneni'!A94,B:H,7,0),"")</f>
        <v/>
      </c>
      <c r="Y90">
        <v>6</v>
      </c>
      <c r="Z90" t="e">
        <v>#N/A</v>
      </c>
      <c r="AA90">
        <v>6</v>
      </c>
      <c r="AB90">
        <f>COUNTIFS('k vyplneni'!O:O,"A",'k vyplneni'!H:H,C90)</f>
        <v>0</v>
      </c>
    </row>
    <row r="91" spans="1:28" x14ac:dyDescent="0.25">
      <c r="A91" t="s">
        <v>124</v>
      </c>
      <c r="B91" t="s">
        <v>214</v>
      </c>
      <c r="C91">
        <v>186104</v>
      </c>
      <c r="D91" t="s">
        <v>69</v>
      </c>
      <c r="E91">
        <v>236</v>
      </c>
      <c r="F91">
        <f>VLOOKUP(B91,'k vyplneni'!A:F,5,0)</f>
        <v>0</v>
      </c>
      <c r="G91">
        <v>233</v>
      </c>
      <c r="I91">
        <f t="shared" si="3"/>
        <v>232</v>
      </c>
      <c r="J91">
        <v>232</v>
      </c>
      <c r="K91">
        <v>3</v>
      </c>
      <c r="L91">
        <v>0</v>
      </c>
      <c r="M91">
        <f>COUNTIFS('k vyplneni'!O:O,"A",'k vyplneni'!Q:Q,"OBAM",'k vyplneni'!H:H,C91)</f>
        <v>0</v>
      </c>
      <c r="N91">
        <f t="shared" si="4"/>
        <v>0</v>
      </c>
      <c r="O91">
        <f t="shared" si="5"/>
        <v>0</v>
      </c>
      <c r="P91" t="str">
        <f>IF('k vyplneni'!E95="A",VLOOKUP('k vyplneni'!A95,B:H,7,0),"")</f>
        <v/>
      </c>
      <c r="Y91">
        <v>229</v>
      </c>
      <c r="Z91" t="e">
        <v>#N/A</v>
      </c>
      <c r="AA91">
        <v>229</v>
      </c>
      <c r="AB91">
        <f>COUNTIFS('k vyplneni'!O:O,"A",'k vyplneni'!H:H,C91)</f>
        <v>0</v>
      </c>
    </row>
    <row r="92" spans="1:28" x14ac:dyDescent="0.25">
      <c r="A92" t="s">
        <v>124</v>
      </c>
      <c r="B92" t="s">
        <v>215</v>
      </c>
      <c r="C92">
        <v>103411</v>
      </c>
      <c r="D92" t="s">
        <v>71</v>
      </c>
      <c r="E92">
        <v>37</v>
      </c>
      <c r="F92">
        <f>VLOOKUP(B92,'k vyplneni'!A:F,5,0)</f>
        <v>0</v>
      </c>
      <c r="G92">
        <v>34</v>
      </c>
      <c r="H92">
        <v>2</v>
      </c>
      <c r="I92">
        <f t="shared" si="3"/>
        <v>32</v>
      </c>
      <c r="J92">
        <v>34</v>
      </c>
      <c r="K92">
        <v>3</v>
      </c>
      <c r="L92">
        <v>0</v>
      </c>
      <c r="M92">
        <f>COUNTIFS('k vyplneni'!O:O,"A",'k vyplneni'!Q:Q,"OBAM",'k vyplneni'!H:H,C92)</f>
        <v>0</v>
      </c>
      <c r="N92">
        <f t="shared" si="4"/>
        <v>0</v>
      </c>
      <c r="O92">
        <f t="shared" si="5"/>
        <v>0</v>
      </c>
      <c r="P92" t="str">
        <f>IF('k vyplneni'!E96="A",VLOOKUP('k vyplneni'!A96,B:H,7,0),"")</f>
        <v/>
      </c>
      <c r="Y92">
        <v>29</v>
      </c>
      <c r="Z92">
        <v>2</v>
      </c>
      <c r="AA92">
        <v>31</v>
      </c>
      <c r="AB92">
        <f>COUNTIFS('k vyplneni'!O:O,"A",'k vyplneni'!H:H,C92)</f>
        <v>0</v>
      </c>
    </row>
    <row r="93" spans="1:28" x14ac:dyDescent="0.25">
      <c r="A93" t="s">
        <v>124</v>
      </c>
      <c r="B93" t="s">
        <v>216</v>
      </c>
      <c r="C93">
        <v>31631</v>
      </c>
      <c r="D93" t="s">
        <v>69</v>
      </c>
      <c r="E93">
        <v>14</v>
      </c>
      <c r="F93">
        <f>VLOOKUP(B93,'k vyplneni'!A:F,5,0)</f>
        <v>0</v>
      </c>
      <c r="G93">
        <v>11</v>
      </c>
      <c r="I93">
        <f t="shared" si="3"/>
        <v>11</v>
      </c>
      <c r="J93">
        <v>11</v>
      </c>
      <c r="K93">
        <v>3</v>
      </c>
      <c r="L93">
        <v>0</v>
      </c>
      <c r="M93">
        <f>COUNTIFS('k vyplneni'!O:O,"A",'k vyplneni'!Q:Q,"OBAM",'k vyplneni'!H:H,C93)</f>
        <v>0</v>
      </c>
      <c r="N93">
        <f t="shared" si="4"/>
        <v>0</v>
      </c>
      <c r="O93">
        <f t="shared" si="5"/>
        <v>0</v>
      </c>
      <c r="P93" t="str">
        <f>IF('k vyplneni'!E97="A",VLOOKUP('k vyplneni'!A97,B:H,7,0),"")</f>
        <v/>
      </c>
      <c r="Y93">
        <v>11</v>
      </c>
      <c r="Z93" t="e">
        <v>#N/A</v>
      </c>
      <c r="AA93">
        <v>11</v>
      </c>
      <c r="AB93">
        <f>COUNTIFS('k vyplneni'!O:O,"A",'k vyplneni'!H:H,C93)</f>
        <v>0</v>
      </c>
    </row>
    <row r="94" spans="1:28" x14ac:dyDescent="0.25">
      <c r="A94" t="s">
        <v>124</v>
      </c>
      <c r="B94" t="s">
        <v>217</v>
      </c>
      <c r="C94">
        <v>108090</v>
      </c>
      <c r="D94" t="s">
        <v>72</v>
      </c>
      <c r="E94">
        <v>138</v>
      </c>
      <c r="F94">
        <f>VLOOKUP(B94,'k vyplneni'!A:F,5,0)</f>
        <v>0</v>
      </c>
      <c r="G94">
        <v>2</v>
      </c>
      <c r="I94">
        <f t="shared" si="3"/>
        <v>2</v>
      </c>
      <c r="J94">
        <v>2</v>
      </c>
      <c r="K94">
        <v>136</v>
      </c>
      <c r="L94">
        <v>0</v>
      </c>
      <c r="M94">
        <f>COUNTIFS('k vyplneni'!O:O,"A",'k vyplneni'!Q:Q,"OBAM",'k vyplneni'!H:H,C94)</f>
        <v>0</v>
      </c>
      <c r="N94" t="e">
        <f t="shared" si="4"/>
        <v>#DIV/0!</v>
      </c>
      <c r="O94" t="e">
        <f t="shared" si="5"/>
        <v>#DIV/0!</v>
      </c>
      <c r="P94" t="str">
        <f>IF('k vyplneni'!E98="A",VLOOKUP('k vyplneni'!A98,B:H,7,0),"")</f>
        <v/>
      </c>
      <c r="Y94">
        <v>0</v>
      </c>
      <c r="Z94" t="e">
        <v>#N/A</v>
      </c>
      <c r="AA94">
        <v>0</v>
      </c>
      <c r="AB94">
        <f>COUNTIFS('k vyplneni'!O:O,"A",'k vyplneni'!H:H,C94)</f>
        <v>0</v>
      </c>
    </row>
    <row r="95" spans="1:28" x14ac:dyDescent="0.25">
      <c r="A95" t="s">
        <v>124</v>
      </c>
      <c r="B95" t="s">
        <v>218</v>
      </c>
      <c r="C95">
        <v>322296</v>
      </c>
      <c r="D95" t="s">
        <v>69</v>
      </c>
      <c r="E95">
        <v>4</v>
      </c>
      <c r="F95">
        <f>VLOOKUP(B95,'k vyplneni'!A:F,5,0)</f>
        <v>0</v>
      </c>
      <c r="G95">
        <v>4</v>
      </c>
      <c r="I95">
        <f t="shared" si="3"/>
        <v>4</v>
      </c>
      <c r="J95">
        <v>4</v>
      </c>
      <c r="L95">
        <v>0</v>
      </c>
      <c r="M95">
        <f>COUNTIFS('k vyplneni'!O:O,"A",'k vyplneni'!Q:Q,"OBAM",'k vyplneni'!H:H,C95)</f>
        <v>0</v>
      </c>
      <c r="N95">
        <f t="shared" si="4"/>
        <v>0</v>
      </c>
      <c r="O95">
        <f t="shared" si="5"/>
        <v>0</v>
      </c>
      <c r="P95" t="str">
        <f>IF('k vyplneni'!E99="A",VLOOKUP('k vyplneni'!A99,B:H,7,0),"")</f>
        <v/>
      </c>
      <c r="Y95">
        <v>4</v>
      </c>
      <c r="Z95" t="e">
        <v>#N/A</v>
      </c>
      <c r="AA95">
        <v>4</v>
      </c>
      <c r="AB95">
        <f>COUNTIFS('k vyplneni'!O:O,"A",'k vyplneni'!H:H,C95)</f>
        <v>0</v>
      </c>
    </row>
    <row r="96" spans="1:28" x14ac:dyDescent="0.25">
      <c r="A96" t="s">
        <v>124</v>
      </c>
      <c r="B96" t="s">
        <v>219</v>
      </c>
      <c r="C96">
        <v>108120</v>
      </c>
      <c r="D96" t="s">
        <v>69</v>
      </c>
      <c r="E96">
        <v>49</v>
      </c>
      <c r="F96">
        <f>VLOOKUP(B96,'k vyplneni'!A:F,5,0)</f>
        <v>0</v>
      </c>
      <c r="G96">
        <v>46</v>
      </c>
      <c r="I96">
        <f t="shared" si="3"/>
        <v>46</v>
      </c>
      <c r="J96">
        <v>46</v>
      </c>
      <c r="K96">
        <v>3</v>
      </c>
      <c r="L96">
        <v>0</v>
      </c>
      <c r="M96">
        <f>COUNTIFS('k vyplneni'!O:O,"A",'k vyplneni'!Q:Q,"OBAM",'k vyplneni'!H:H,C96)</f>
        <v>0</v>
      </c>
      <c r="N96">
        <f t="shared" si="4"/>
        <v>0</v>
      </c>
      <c r="O96">
        <f t="shared" si="5"/>
        <v>0</v>
      </c>
      <c r="P96" t="str">
        <f>IF('k vyplneni'!E100="A",VLOOKUP('k vyplneni'!A100,B:H,7,0),"")</f>
        <v/>
      </c>
      <c r="Y96">
        <v>44</v>
      </c>
      <c r="Z96" t="e">
        <v>#N/A</v>
      </c>
      <c r="AA96">
        <v>44</v>
      </c>
      <c r="AB96">
        <f>COUNTIFS('k vyplneni'!O:O,"A",'k vyplneni'!H:H,C96)</f>
        <v>0</v>
      </c>
    </row>
    <row r="97" spans="1:28" x14ac:dyDescent="0.25">
      <c r="A97" t="s">
        <v>124</v>
      </c>
      <c r="B97" t="s">
        <v>220</v>
      </c>
      <c r="C97">
        <v>108111</v>
      </c>
      <c r="D97" t="s">
        <v>72</v>
      </c>
      <c r="E97">
        <v>81</v>
      </c>
      <c r="F97">
        <f>VLOOKUP(B97,'k vyplneni'!A:F,5,0)</f>
        <v>0</v>
      </c>
      <c r="G97">
        <v>2</v>
      </c>
      <c r="I97">
        <f t="shared" si="3"/>
        <v>2</v>
      </c>
      <c r="J97">
        <v>2</v>
      </c>
      <c r="K97">
        <v>79</v>
      </c>
      <c r="L97">
        <v>0</v>
      </c>
      <c r="M97">
        <f>COUNTIFS('k vyplneni'!O:O,"A",'k vyplneni'!Q:Q,"OBAM",'k vyplneni'!H:H,C97)</f>
        <v>0</v>
      </c>
      <c r="N97" t="e">
        <f t="shared" si="4"/>
        <v>#DIV/0!</v>
      </c>
      <c r="O97" t="e">
        <f t="shared" si="5"/>
        <v>#DIV/0!</v>
      </c>
      <c r="P97" t="str">
        <f>IF('k vyplneni'!E101="A",VLOOKUP('k vyplneni'!A101,B:H,7,0),"")</f>
        <v/>
      </c>
      <c r="Y97">
        <v>0</v>
      </c>
      <c r="Z97" t="e">
        <v>#N/A</v>
      </c>
      <c r="AA97">
        <v>0</v>
      </c>
      <c r="AB97">
        <f>COUNTIFS('k vyplneni'!O:O,"A",'k vyplneni'!H:H,C97)</f>
        <v>0</v>
      </c>
    </row>
    <row r="98" spans="1:28" x14ac:dyDescent="0.25">
      <c r="A98" t="s">
        <v>124</v>
      </c>
      <c r="B98" t="s">
        <v>221</v>
      </c>
      <c r="C98">
        <v>182818</v>
      </c>
      <c r="D98" t="s">
        <v>69</v>
      </c>
      <c r="E98">
        <v>100</v>
      </c>
      <c r="F98">
        <f>VLOOKUP(B98,'k vyplneni'!A:F,5,0)</f>
        <v>0</v>
      </c>
      <c r="G98">
        <v>86</v>
      </c>
      <c r="I98">
        <f t="shared" si="3"/>
        <v>73</v>
      </c>
      <c r="J98">
        <v>73</v>
      </c>
      <c r="K98">
        <v>14</v>
      </c>
      <c r="L98">
        <v>13</v>
      </c>
      <c r="M98">
        <f>COUNTIFS('k vyplneni'!O:O,"A",'k vyplneni'!Q:Q,"OBAM",'k vyplneni'!H:H,C98)</f>
        <v>0</v>
      </c>
      <c r="N98">
        <f t="shared" si="4"/>
        <v>15.66</v>
      </c>
      <c r="O98">
        <f t="shared" si="5"/>
        <v>15.66</v>
      </c>
      <c r="P98" t="str">
        <f>IF('k vyplneni'!E102="A",VLOOKUP('k vyplneni'!A102,B:H,7,0),"")</f>
        <v/>
      </c>
      <c r="Y98">
        <v>70</v>
      </c>
      <c r="Z98" t="e">
        <v>#N/A</v>
      </c>
      <c r="AA98">
        <v>70</v>
      </c>
      <c r="AB98">
        <f>COUNTIFS('k vyplneni'!O:O,"A",'k vyplneni'!H:H,C98)</f>
        <v>0</v>
      </c>
    </row>
    <row r="99" spans="1:28" x14ac:dyDescent="0.25">
      <c r="A99" t="s">
        <v>124</v>
      </c>
      <c r="B99" t="s">
        <v>222</v>
      </c>
      <c r="C99">
        <v>170364</v>
      </c>
      <c r="D99" t="s">
        <v>69</v>
      </c>
      <c r="E99">
        <v>83</v>
      </c>
      <c r="F99">
        <f>VLOOKUP(B99,'k vyplneni'!A:F,5,0)</f>
        <v>0</v>
      </c>
      <c r="G99">
        <v>69</v>
      </c>
      <c r="I99">
        <f t="shared" si="3"/>
        <v>69</v>
      </c>
      <c r="J99">
        <v>69</v>
      </c>
      <c r="K99">
        <v>14</v>
      </c>
      <c r="L99">
        <v>0</v>
      </c>
      <c r="M99">
        <f>COUNTIFS('k vyplneni'!O:O,"A",'k vyplneni'!Q:Q,"OBAM",'k vyplneni'!H:H,C99)</f>
        <v>0</v>
      </c>
      <c r="N99">
        <f t="shared" si="4"/>
        <v>0</v>
      </c>
      <c r="O99">
        <f t="shared" si="5"/>
        <v>0</v>
      </c>
      <c r="P99" t="str">
        <f>IF('k vyplneni'!E103="A",VLOOKUP('k vyplneni'!A103,B:H,7,0),"")</f>
        <v/>
      </c>
      <c r="Y99">
        <v>68</v>
      </c>
      <c r="Z99" t="e">
        <v>#N/A</v>
      </c>
      <c r="AA99">
        <v>68</v>
      </c>
      <c r="AB99">
        <f>COUNTIFS('k vyplneni'!O:O,"A",'k vyplneni'!H:H,C99)</f>
        <v>0</v>
      </c>
    </row>
    <row r="100" spans="1:28" x14ac:dyDescent="0.25">
      <c r="A100" t="s">
        <v>124</v>
      </c>
      <c r="B100" t="s">
        <v>223</v>
      </c>
      <c r="C100">
        <v>81973</v>
      </c>
      <c r="D100" t="s">
        <v>69</v>
      </c>
      <c r="E100">
        <v>47</v>
      </c>
      <c r="F100">
        <f>VLOOKUP(B100,'k vyplneni'!A:F,5,0)</f>
        <v>0</v>
      </c>
      <c r="G100">
        <v>47</v>
      </c>
      <c r="I100">
        <f t="shared" si="3"/>
        <v>28</v>
      </c>
      <c r="J100">
        <v>28</v>
      </c>
      <c r="L100">
        <v>19</v>
      </c>
      <c r="M100">
        <f>COUNTIFS('k vyplneni'!O:O,"A",'k vyplneni'!Q:Q,"OBAM",'k vyplneni'!H:H,C100)</f>
        <v>0</v>
      </c>
      <c r="N100">
        <f t="shared" si="4"/>
        <v>41.3</v>
      </c>
      <c r="O100">
        <f t="shared" si="5"/>
        <v>41.3</v>
      </c>
      <c r="P100" t="str">
        <f>IF('k vyplneni'!E104="A",VLOOKUP('k vyplneni'!A104,B:H,7,0),"")</f>
        <v/>
      </c>
      <c r="Y100">
        <v>27</v>
      </c>
      <c r="Z100" t="e">
        <v>#N/A</v>
      </c>
      <c r="AA100">
        <v>27</v>
      </c>
      <c r="AB100">
        <f>COUNTIFS('k vyplneni'!O:O,"A",'k vyplneni'!H:H,C100)</f>
        <v>0</v>
      </c>
    </row>
    <row r="101" spans="1:28" x14ac:dyDescent="0.25">
      <c r="A101" t="s">
        <v>124</v>
      </c>
      <c r="B101" t="s">
        <v>224</v>
      </c>
      <c r="C101">
        <v>161268</v>
      </c>
      <c r="D101" t="s">
        <v>71</v>
      </c>
      <c r="E101">
        <v>58</v>
      </c>
      <c r="F101">
        <f>VLOOKUP(B101,'k vyplneni'!A:F,5,0)</f>
        <v>0</v>
      </c>
      <c r="G101">
        <v>52</v>
      </c>
      <c r="H101">
        <v>10</v>
      </c>
      <c r="I101">
        <f t="shared" si="3"/>
        <v>42</v>
      </c>
      <c r="J101">
        <v>52</v>
      </c>
      <c r="K101">
        <v>6</v>
      </c>
      <c r="L101">
        <v>0</v>
      </c>
      <c r="M101">
        <f>COUNTIFS('k vyplneni'!O:O,"A",'k vyplneni'!Q:Q,"OBAM",'k vyplneni'!H:H,C101)</f>
        <v>0</v>
      </c>
      <c r="N101">
        <f t="shared" si="4"/>
        <v>0</v>
      </c>
      <c r="O101">
        <f t="shared" si="5"/>
        <v>0</v>
      </c>
      <c r="P101" t="str">
        <f>IF('k vyplneni'!E105="A",VLOOKUP('k vyplneni'!A105,B:H,7,0),"")</f>
        <v/>
      </c>
      <c r="Y101">
        <v>41</v>
      </c>
      <c r="Z101">
        <v>10</v>
      </c>
      <c r="AA101">
        <v>51</v>
      </c>
      <c r="AB101">
        <f>COUNTIFS('k vyplneni'!O:O,"A",'k vyplneni'!H:H,C101)</f>
        <v>0</v>
      </c>
    </row>
    <row r="102" spans="1:28" x14ac:dyDescent="0.25">
      <c r="A102" t="s">
        <v>124</v>
      </c>
      <c r="B102" t="s">
        <v>225</v>
      </c>
      <c r="C102">
        <v>112739</v>
      </c>
      <c r="D102" t="s">
        <v>69</v>
      </c>
      <c r="E102">
        <v>114</v>
      </c>
      <c r="F102">
        <f>VLOOKUP(B102,'k vyplneni'!A:F,5,0)</f>
        <v>0</v>
      </c>
      <c r="G102">
        <v>7</v>
      </c>
      <c r="I102">
        <f t="shared" si="3"/>
        <v>7</v>
      </c>
      <c r="J102">
        <v>7</v>
      </c>
      <c r="K102">
        <v>107</v>
      </c>
      <c r="L102">
        <v>0</v>
      </c>
      <c r="M102">
        <f>COUNTIFS('k vyplneni'!O:O,"A",'k vyplneni'!Q:Q,"OBAM",'k vyplneni'!H:H,C102)</f>
        <v>0</v>
      </c>
      <c r="N102">
        <f t="shared" si="4"/>
        <v>0</v>
      </c>
      <c r="O102">
        <f t="shared" si="5"/>
        <v>0</v>
      </c>
      <c r="P102" t="str">
        <f>IF('k vyplneni'!E106="A",VLOOKUP('k vyplneni'!A106,B:H,7,0),"")</f>
        <v/>
      </c>
      <c r="Y102">
        <v>7</v>
      </c>
      <c r="Z102" t="e">
        <v>#N/A</v>
      </c>
      <c r="AA102">
        <v>7</v>
      </c>
      <c r="AB102">
        <f>COUNTIFS('k vyplneni'!O:O,"A",'k vyplneni'!H:H,C102)</f>
        <v>0</v>
      </c>
    </row>
  </sheetData>
  <autoFilter ref="A1:Y152" xr:uid="{9BEAD04F-1606-46F9-9B35-D08B2CD211A6}"/>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4</vt:i4>
      </vt:variant>
    </vt:vector>
  </HeadingPairs>
  <TitlesOfParts>
    <vt:vector size="8" baseType="lpstr">
      <vt:lpstr>k vyplneni</vt:lpstr>
      <vt:lpstr>automaticky vypocet</vt:lpstr>
      <vt:lpstr>vysvetlivky</vt:lpstr>
      <vt:lpstr>zdroj</vt:lpstr>
      <vt:lpstr>katA</vt:lpstr>
      <vt:lpstr>katB</vt:lpstr>
      <vt:lpstr>katC</vt:lpstr>
      <vt:lpstr>kategorieAB</vt:lpstr>
    </vt:vector>
  </TitlesOfParts>
  <Company>Ministerstvo průmyslu a obchodu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Drašnarová Zuzana</dc:creator>
  <cp:lastModifiedBy>Drašnarová Zuzana</cp:lastModifiedBy>
  <dcterms:created xsi:type="dcterms:W3CDTF">2022-04-14T11:13:13Z</dcterms:created>
  <dcterms:modified xsi:type="dcterms:W3CDTF">2022-07-22T06:20:28Z</dcterms:modified>
</cp:coreProperties>
</file>